
<file path=[Content_Types].xml><?xml version="1.0" encoding="utf-8"?>
<Types xmlns="http://schemas.openxmlformats.org/package/2006/content-types">
  <Default Extension="png" ContentType="image/png"/>
  <Default Extension="jpeg" ContentType="image/jpeg"/>
  <Default Extension="JPG" ContentType="image/.jpg"/>
  <Default Extension="wmf" ContentType="image/x-wmf"/>
  <Default Extension="gif" ContentType="image/gif"/>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xml" ContentType="application/vnd.openxmlformats-officedocument.drawing+xml"/>
  <Override PartName="/xl/drawings/drawing20.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media/image151.webp" ContentType="image/webp"/>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00" tabRatio="900" firstSheet="4" activeTab="19"/>
  </bookViews>
  <sheets>
    <sheet name="CU " sheetId="2" r:id="rId1"/>
    <sheet name="Weiguang" sheetId="54" r:id="rId2"/>
    <sheet name="ZIEHL" sheetId="44" r:id="rId3"/>
    <sheet name="QC" sheetId="57" r:id="rId4"/>
    <sheet name="Switch board" sheetId="55" r:id="rId5"/>
    <sheet name="ALUMINIUM PLATE" sheetId="63" r:id="rId6"/>
    <sheet name="RACK" sheetId="68" r:id="rId7"/>
    <sheet name="wefoam" sheetId="67" r:id="rId8"/>
    <sheet name="quickool " sheetId="66" r:id="rId9"/>
    <sheet name="Heat plate" sheetId="48" r:id="rId10"/>
    <sheet name="BITZER" sheetId="25" r:id="rId11"/>
    <sheet name="REFCOMP" sheetId="64" r:id="rId12"/>
    <sheet name="WELZER" sheetId="27" r:id="rId13"/>
    <sheet name="RECOND COMP" sheetId="30" r:id="rId14"/>
    <sheet name="ALL NEW COMP" sheetId="23" r:id="rId15"/>
    <sheet name="Small comp" sheetId="59" r:id="rId16"/>
    <sheet name="FLAKE ICE" sheetId="26" r:id="rId17"/>
    <sheet name="danfoss,sagi" sheetId="41" r:id="rId18"/>
    <sheet name="VALVE" sheetId="61" r:id="rId19"/>
    <sheet name="Oil separator" sheetId="43" r:id="rId20"/>
    <sheet name="HUB" sheetId="65" r:id="rId21"/>
    <sheet name="fitting" sheetId="62" r:id="rId22"/>
    <sheet name="Sheet1" sheetId="69" r:id="rId23"/>
  </sheets>
  <externalReferences>
    <externalReference r:id="rId24"/>
    <externalReference r:id="rId25"/>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2" name="ID_4F4D5FD4221844B3BAC4C5FCB86F69E3" descr="907a87c88973036d11d63d5679eb399"/>
        <xdr:cNvPicPr>
          <a:picLocks noChangeAspect="1"/>
        </xdr:cNvPicPr>
      </xdr:nvPicPr>
      <xdr:blipFill>
        <a:blip r:embed="rId1"/>
        <a:stretch>
          <a:fillRect/>
        </a:stretch>
      </xdr:blipFill>
      <xdr:spPr>
        <a:xfrm>
          <a:off x="3429000" y="58420"/>
          <a:ext cx="7543800" cy="10058400"/>
        </a:xfrm>
        <a:prstGeom prst="rect">
          <a:avLst/>
        </a:prstGeom>
      </xdr:spPr>
    </xdr:pic>
  </etc:cellImage>
  <etc:cellImage>
    <xdr:pic>
      <xdr:nvPicPr>
        <xdr:cNvPr id="10" name="ID_6FC152D1CE6B42CB8D590A2DA910557B" descr="f07743e2338377f7501a6a66d80f643"/>
        <xdr:cNvPicPr>
          <a:picLocks noChangeAspect="1"/>
        </xdr:cNvPicPr>
      </xdr:nvPicPr>
      <xdr:blipFill>
        <a:blip r:embed="rId2"/>
        <a:stretch>
          <a:fillRect/>
        </a:stretch>
      </xdr:blipFill>
      <xdr:spPr>
        <a:xfrm>
          <a:off x="3519805" y="5210810"/>
          <a:ext cx="2035175" cy="1475740"/>
        </a:xfrm>
        <a:prstGeom prst="rect">
          <a:avLst/>
        </a:prstGeom>
      </xdr:spPr>
    </xdr:pic>
  </etc:cellImage>
  <etc:cellImage>
    <xdr:pic>
      <xdr:nvPicPr>
        <xdr:cNvPr id="9" name="ID_5B50BE1DB98C4567993D6A5F26792F33" descr="f4cb00343412bdea011aa6a07fceb38"/>
        <xdr:cNvPicPr>
          <a:picLocks noChangeAspect="1"/>
        </xdr:cNvPicPr>
      </xdr:nvPicPr>
      <xdr:blipFill>
        <a:blip r:embed="rId3"/>
        <a:stretch>
          <a:fillRect/>
        </a:stretch>
      </xdr:blipFill>
      <xdr:spPr>
        <a:xfrm>
          <a:off x="3848100" y="1009650"/>
          <a:ext cx="3702050" cy="2772410"/>
        </a:xfrm>
        <a:prstGeom prst="rect">
          <a:avLst/>
        </a:prstGeom>
      </xdr:spPr>
    </xdr:pic>
  </etc:cellImage>
  <etc:cellImage>
    <xdr:pic>
      <xdr:nvPicPr>
        <xdr:cNvPr id="3" name="ID_26C9986488344784A3A12DBC0C0B5F4D"/>
        <xdr:cNvPicPr>
          <a:picLocks noChangeAspect="1"/>
        </xdr:cNvPicPr>
      </xdr:nvPicPr>
      <xdr:blipFill>
        <a:blip r:embed="rId4"/>
        <a:stretch>
          <a:fillRect/>
        </a:stretch>
      </xdr:blipFill>
      <xdr:spPr>
        <a:xfrm>
          <a:off x="7075805" y="2026285"/>
          <a:ext cx="1557655" cy="1614805"/>
        </a:xfrm>
        <a:prstGeom prst="rect">
          <a:avLst/>
        </a:prstGeom>
        <a:noFill/>
        <a:ln w="9525">
          <a:noFill/>
        </a:ln>
      </xdr:spPr>
    </xdr:pic>
  </etc:cellImage>
  <etc:cellImage>
    <xdr:pic>
      <xdr:nvPicPr>
        <xdr:cNvPr id="8" name="ID_65FA1E08635043859F11F6AEACBF64C9" descr="1fe750fa51ac68289dee8f7a89f8448"/>
        <xdr:cNvPicPr>
          <a:picLocks noChangeAspect="1"/>
        </xdr:cNvPicPr>
      </xdr:nvPicPr>
      <xdr:blipFill>
        <a:blip r:embed="rId5"/>
        <a:stretch>
          <a:fillRect/>
        </a:stretch>
      </xdr:blipFill>
      <xdr:spPr>
        <a:xfrm>
          <a:off x="3613150" y="4366260"/>
          <a:ext cx="4438650" cy="3511550"/>
        </a:xfrm>
        <a:prstGeom prst="rect">
          <a:avLst/>
        </a:prstGeom>
      </xdr:spPr>
    </xdr:pic>
  </etc:cellImage>
  <etc:cellImage>
    <xdr:pic>
      <xdr:nvPicPr>
        <xdr:cNvPr id="4" name="ID_0E87DF8BB7EC46E5880226BA3CE7A3E0" descr="e4bccd889d8ef07b86e627e5699582e"/>
        <xdr:cNvPicPr>
          <a:picLocks noChangeAspect="1"/>
        </xdr:cNvPicPr>
      </xdr:nvPicPr>
      <xdr:blipFill>
        <a:blip r:embed="rId6"/>
        <a:stretch>
          <a:fillRect/>
        </a:stretch>
      </xdr:blipFill>
      <xdr:spPr>
        <a:xfrm>
          <a:off x="3536950" y="1409700"/>
          <a:ext cx="2717800" cy="1606550"/>
        </a:xfrm>
        <a:prstGeom prst="rect">
          <a:avLst/>
        </a:prstGeom>
      </xdr:spPr>
    </xdr:pic>
  </etc:cellImage>
</etc:cellImages>
</file>

<file path=xl/sharedStrings.xml><?xml version="1.0" encoding="utf-8"?>
<sst xmlns="http://schemas.openxmlformats.org/spreadsheetml/2006/main" count="1107" uniqueCount="756">
  <si>
    <t>WELLER AIR-COND PARTS ENTERPRISE SDN BHD (613386-K)</t>
  </si>
  <si>
    <t>PIC</t>
  </si>
  <si>
    <t>9FPI INLET GROOVE FIN CONDENSER COIL COMPLETE SET  C/W AXIAL FAN SETS, RECEIVER TANK &amp; IRON BASE</t>
  </si>
  <si>
    <t xml:space="preserve">IRON BASE </t>
  </si>
  <si>
    <t>IRON BRACKET</t>
  </si>
  <si>
    <t>Airmender receiver tank flare type</t>
  </si>
  <si>
    <t>Receiver tank welding type</t>
  </si>
  <si>
    <t>VERTICAL TYPE RECEIVER TANK</t>
  </si>
  <si>
    <t>WATER COOLED CONDENSER</t>
  </si>
  <si>
    <t xml:space="preserve">COMERCIAL REFRIGERATOR CONDENSER COIL </t>
  </si>
  <si>
    <t>Aquarium chiller condenser set</t>
  </si>
  <si>
    <t>Condenser set c/w metal casing like aircond unit</t>
  </si>
  <si>
    <t xml:space="preserve">Top flow fan condenser set c/w metal casing like aircond unit </t>
  </si>
  <si>
    <t>Ceiling type evaporator use for comercial refrigerator  - 25'C ~ 0'C</t>
  </si>
  <si>
    <t>(A 86.6mm,B 50mm) ,(C 108mm OLD MODEL)</t>
  </si>
  <si>
    <t>new model uc heater</t>
  </si>
  <si>
    <t xml:space="preserve"> COOLING COIL C/W DRAIN PAN      ( 有水盘 )</t>
  </si>
  <si>
    <t>COOLING COIL        ( 无水盘 )</t>
  </si>
  <si>
    <t>blast coil</t>
  </si>
  <si>
    <t>Outdoor bracket</t>
  </si>
  <si>
    <t>wall plug</t>
  </si>
  <si>
    <t>WC condenser set for aquarium water chiller and hermertic cond unit</t>
  </si>
  <si>
    <t>Lcu condenser set cw metal casing and Heavy duty fan sets</t>
  </si>
  <si>
    <t>ice cube condenser</t>
  </si>
  <si>
    <t>PRICE WILL UPDATE OR CHANGE EVERYWEEK DUE TO THE DATE</t>
  </si>
  <si>
    <t>DECRIPTION</t>
  </si>
  <si>
    <t>PICTURE</t>
  </si>
  <si>
    <t>WEIGUANG AXIAL FAN SETS 1PH &amp; 3PH (230V , 380V ~ 415V)</t>
  </si>
  <si>
    <t>WEIGUANG heavy duty fan sets 1PH &amp; 3PH (230V , 380V ~ 415V)S/Steel fan blade &amp; guard</t>
  </si>
  <si>
    <t>WEIGUANG end plate TYPE  FAN SETS 1PH &amp; 3PH (230V , 380V ~ 415V)</t>
  </si>
  <si>
    <t>AIR DIRECTOR</t>
  </si>
  <si>
    <t>BEARING TYPE</t>
  </si>
  <si>
    <t>SHADED POLE MOTOR</t>
  </si>
  <si>
    <t>RING</t>
  </si>
  <si>
    <t>FAN GUARD</t>
  </si>
  <si>
    <t>FAN BLADE</t>
  </si>
  <si>
    <t>Video Fan (Sleeve (Bearing type)</t>
  </si>
  <si>
    <t>Video Fan (Bearing type)</t>
  </si>
  <si>
    <t>Shaded pole motor c/w 124mm fan blade</t>
  </si>
  <si>
    <t>PRICE VALID : For intend order only and ex-factory at K.L  price</t>
  </si>
  <si>
    <t xml:space="preserve">*PRICE WILL BE CHANGE ON THE FINAL PAYMENT DUE TO THE CURRENCY RATE </t>
  </si>
  <si>
    <t xml:space="preserve">*PLEASE EMAIL OR FAX OVER THE BANK IN SLIP </t>
  </si>
  <si>
    <t>BANK ACC :HONG LEONG BANK BHD  36600016285 ,  PUBLIC BANK BHD  3119617816</t>
  </si>
  <si>
    <t>BENEFICIARY :WELLER AIR-COND PARTS ENTERPRICE SDN BHD</t>
  </si>
  <si>
    <t>ITEM CODE</t>
  </si>
  <si>
    <t>GUARANTEE GENUINE GERMANY FAN SETS</t>
  </si>
  <si>
    <t>PH &amp; Voltage</t>
  </si>
  <si>
    <t>BRAND</t>
  </si>
  <si>
    <t>1Pallet quantity</t>
  </si>
  <si>
    <t>Ziehhlabegg</t>
  </si>
  <si>
    <t xml:space="preserve">EBM </t>
  </si>
  <si>
    <t>PRICE VALID : Ex-factory at K.L  price</t>
  </si>
  <si>
    <t>COMPUTER PRINT GENERATE ONLY</t>
  </si>
  <si>
    <t>NEW QC UNIT BLOWER (FREEZER) MODEL</t>
  </si>
  <si>
    <t>COMPRESSOR TO MATCH</t>
  </si>
  <si>
    <t>FREEZER - 5'C ~ - 25'C ( 7mm ~ 9mm  Fin Spacing)  Unit blower with EBM / AXIAL FAN SETS</t>
  </si>
  <si>
    <t>CHILLER +15'C ~ 0'C  ( 6mm  Fin Spacing)  Unit blower with EBM / AXIAL FAN SETS W/O HEATER</t>
  </si>
  <si>
    <t>Blast frezzer -5'C ~-40'C (9/18mm Fin Spacing)EBM fan sets, water defrost available,hot gas defrost and heater defrost available</t>
  </si>
  <si>
    <t xml:space="preserve"> +0'C ~- 8'C  (6mm  Fin Spacing) usage for processing empty room with heater defrost c/w Axial fan sets </t>
  </si>
  <si>
    <t xml:space="preserve"> +0'C ~-8'C  (6mm  Fin Spacing) usage for processing empty room with heater defrost c/w Axial fan sets  6pole</t>
  </si>
  <si>
    <t>FREEZER - 5'C ~ - 25'C ( 6mm  Fin Spacing)  Unit blower with AXIAL FAN SETS</t>
  </si>
  <si>
    <t>Orifice no</t>
  </si>
  <si>
    <t>TX,TS rated capacity in ton</t>
  </si>
  <si>
    <t>R22</t>
  </si>
  <si>
    <t>R404A,507</t>
  </si>
  <si>
    <t>R407C</t>
  </si>
  <si>
    <t>TEX5,TES5 rated capacity in ton</t>
  </si>
  <si>
    <t>tes12 (5)</t>
  </si>
  <si>
    <t>tes12 (6)</t>
  </si>
  <si>
    <t>DESCRIPTION</t>
  </si>
  <si>
    <t>( KW,HP,AMP)</t>
  </si>
  <si>
    <t>Packing per ctn</t>
  </si>
  <si>
    <t>Picture</t>
  </si>
  <si>
    <t>ORIGINAL SCNEIDER CONTACTOR</t>
  </si>
  <si>
    <t>2.5 , 3 , 6</t>
  </si>
  <si>
    <t>4 , 5.5 , 9</t>
  </si>
  <si>
    <t>5.5 , 7.5 , 12</t>
  </si>
  <si>
    <t>7.5 , 10 , 18</t>
  </si>
  <si>
    <t>11 , 15 , 22</t>
  </si>
  <si>
    <t>15 , 20 , 32</t>
  </si>
  <si>
    <t>16 , 20 , 38</t>
  </si>
  <si>
    <t>18 , 25 , 40</t>
  </si>
  <si>
    <t>25 , 30 , 50</t>
  </si>
  <si>
    <t>30 , 35 , 65</t>
  </si>
  <si>
    <t>ORIGINAL SCNEIDER OVERLOAD</t>
  </si>
  <si>
    <t>0.6 ~  1 amp</t>
  </si>
  <si>
    <t>1  ~  1.6 amp</t>
  </si>
  <si>
    <t>1.6 ~ 2.5 amp</t>
  </si>
  <si>
    <t>2.5 ~ 4 amp</t>
  </si>
  <si>
    <t>4 ~ 6 amp</t>
  </si>
  <si>
    <t>5.5 ~ 8 amp</t>
  </si>
  <si>
    <t>7 ~ 10 amp</t>
  </si>
  <si>
    <t>9 ~ 13 amp</t>
  </si>
  <si>
    <t>12 ~ 18 amp</t>
  </si>
  <si>
    <t>16 ~ 24 amp</t>
  </si>
  <si>
    <t>23 ~ 32 amp</t>
  </si>
  <si>
    <t>30 ~ 38 amp</t>
  </si>
  <si>
    <t>37 ~ 50 amp</t>
  </si>
  <si>
    <t>48 ~ 65 amp</t>
  </si>
  <si>
    <t>55 ~ 70 amp</t>
  </si>
  <si>
    <t>ORIGINAL NEW SERIES SCNEIDER CONTACTOR</t>
  </si>
  <si>
    <t>20 ,25 , 38</t>
  </si>
  <si>
    <t>25 ,30 , 40</t>
  </si>
  <si>
    <t>30 , 40 , 50</t>
  </si>
  <si>
    <t>40 , 55 , 65</t>
  </si>
  <si>
    <t>ORIGINAL NEW SERIES SCNEIDER OVERLOAD</t>
  </si>
  <si>
    <t>30 ~ 40 amp</t>
  </si>
  <si>
    <t>SW-0/3H</t>
  </si>
  <si>
    <t>SW-4-0/3H</t>
  </si>
  <si>
    <t>SW-4-1/3H</t>
  </si>
  <si>
    <t>SW-N1/3H</t>
  </si>
  <si>
    <t>SW-N2/3H</t>
  </si>
  <si>
    <t>SW-N2S/3H</t>
  </si>
  <si>
    <t>SW-N4/3H</t>
  </si>
  <si>
    <t>SW-N8/3H</t>
  </si>
  <si>
    <t>SW-N11/3H</t>
  </si>
  <si>
    <t>FUJI OVERLOAD</t>
  </si>
  <si>
    <t>TK-0N</t>
  </si>
  <si>
    <t>TK-5-1N</t>
  </si>
  <si>
    <t>TK-N2</t>
  </si>
  <si>
    <t>TK-N3</t>
  </si>
  <si>
    <t>TK-N5</t>
  </si>
  <si>
    <t>TK-N12</t>
  </si>
  <si>
    <t>INVERTER 415v/3ph</t>
  </si>
  <si>
    <t>5.5 (A)</t>
  </si>
  <si>
    <t>9.7 (A)</t>
  </si>
  <si>
    <t>13 (A)</t>
  </si>
  <si>
    <t>18(A)</t>
  </si>
  <si>
    <t>4ves7y</t>
  </si>
  <si>
    <t>24(A)</t>
  </si>
  <si>
    <t>4tes9y,4pes12y</t>
  </si>
  <si>
    <t>30(A)</t>
  </si>
  <si>
    <t>4nes14y</t>
  </si>
  <si>
    <t>38(A)</t>
  </si>
  <si>
    <t>4he18y</t>
  </si>
  <si>
    <t>45(A)</t>
  </si>
  <si>
    <t>4ge23y</t>
  </si>
  <si>
    <t>60(A)</t>
  </si>
  <si>
    <t>6he28y</t>
  </si>
  <si>
    <t>75(A)</t>
  </si>
  <si>
    <t>6ge34y</t>
  </si>
  <si>
    <t>91(A)</t>
  </si>
  <si>
    <t>6fe44y</t>
  </si>
  <si>
    <t>112(A)</t>
  </si>
  <si>
    <t>150(A)</t>
  </si>
  <si>
    <t>176(A)</t>
  </si>
  <si>
    <t>210(A)</t>
  </si>
  <si>
    <t>253(A)</t>
  </si>
  <si>
    <t>304(A)</t>
  </si>
  <si>
    <t>377(A)</t>
  </si>
  <si>
    <t>LS CONTACTOR</t>
  </si>
  <si>
    <t>18.5 , 25 , 40</t>
  </si>
  <si>
    <t>22 , 30 , 50</t>
  </si>
  <si>
    <t>Auxillary contact</t>
  </si>
  <si>
    <t>MY4NJ</t>
  </si>
  <si>
    <t>CKC TIMER</t>
  </si>
  <si>
    <t>3PH Protection Relay</t>
  </si>
  <si>
    <t>24Hour Timer</t>
  </si>
  <si>
    <t>PILOT LAMP 22MM</t>
  </si>
  <si>
    <t>SALZER</t>
  </si>
  <si>
    <t>CHNT mccb</t>
  </si>
  <si>
    <t>NXM-125S-3300</t>
  </si>
  <si>
    <t>NM1LE-250S/4300A</t>
  </si>
  <si>
    <t>SHUNT TRIP</t>
  </si>
  <si>
    <t>Terasaki mccb</t>
  </si>
  <si>
    <t>SCNEIDER</t>
  </si>
  <si>
    <t>8-10hp</t>
  </si>
  <si>
    <t>elitech s.board</t>
  </si>
  <si>
    <t>1-3hp chiller 1ph s.board</t>
  </si>
  <si>
    <t>Dol control panel c/w digital controller, scneider mcb (1ph)</t>
  </si>
  <si>
    <t>(2 - 3.5)</t>
  </si>
  <si>
    <t>45*40*18</t>
  </si>
  <si>
    <t>Dol control panel c/w 3ph protection relay,on/off isolator and digital controller (SCNEIDER MCB,ELCB)</t>
  </si>
  <si>
    <t xml:space="preserve">(4 - 6.5) </t>
  </si>
  <si>
    <t>(7.5 - 12)</t>
  </si>
  <si>
    <t>50*45*18</t>
  </si>
  <si>
    <t>For showcase w/o digital thermostat,fan contactor,heater contactor (only compressor contactor)</t>
  </si>
  <si>
    <t>40*30*15</t>
  </si>
  <si>
    <t>Dol control panel for BCU indoor unit c/w digital controller, (SCNEIDER MCB,ELCB)</t>
  </si>
  <si>
    <t>PART WINDING control panel c/w 3ph protection relay, digital controller  and (SCNEIDER MCB,ELCB)</t>
  </si>
  <si>
    <t>(7.5 - 14)</t>
  </si>
  <si>
    <t>60*50*20</t>
  </si>
  <si>
    <t>(15 - 23)</t>
  </si>
  <si>
    <t>(25 - 34)</t>
  </si>
  <si>
    <t>60*60*20</t>
  </si>
  <si>
    <t>(35 - 50)</t>
  </si>
  <si>
    <t>AUTO TRAN control panel c/w 3ph protection relay,digital controller and (SCNEIDER MCB,ELCB)</t>
  </si>
  <si>
    <t>(15 - 20)</t>
  </si>
  <si>
    <t>(25 - 30)</t>
  </si>
  <si>
    <t>70*60*25</t>
  </si>
  <si>
    <t>Dol &amp; Part winding flake ice board control panel c/w 3ph protection relay,on/off isolator and (SCNEIDER MCB,ELCB)</t>
  </si>
  <si>
    <t>Dol control panel c/w 3ph protection relay,on/off isolator and Danfoss digital controller (CLEAR STOCK)</t>
  </si>
  <si>
    <t xml:space="preserve">(4 - 7.5) </t>
  </si>
  <si>
    <t>50*40*18</t>
  </si>
  <si>
    <t>400x200mm</t>
  </si>
  <si>
    <t>canopy</t>
  </si>
  <si>
    <t>400x250mm</t>
  </si>
  <si>
    <t>500x250mm</t>
  </si>
  <si>
    <t>600x250mm</t>
  </si>
  <si>
    <t>110X150X70mm</t>
  </si>
  <si>
    <t>Plastic enclosure, without mounting plate</t>
  </si>
  <si>
    <t>140X190X70mm</t>
  </si>
  <si>
    <t>190X240X90mm</t>
  </si>
  <si>
    <t>190x240x160mm</t>
  </si>
  <si>
    <t>220X300X120mm</t>
  </si>
  <si>
    <t>300X380X120mm</t>
  </si>
  <si>
    <t>300X380X160mm</t>
  </si>
  <si>
    <t>450*400*180</t>
  </si>
  <si>
    <t>C/W front door</t>
  </si>
  <si>
    <t>600*600*200</t>
  </si>
  <si>
    <t>picture</t>
  </si>
  <si>
    <t>*The aluminium plate is with 250psi internal to test leaking</t>
  </si>
  <si>
    <t>PRICE VALID : Ex-factory KL</t>
  </si>
  <si>
    <t>Item code</t>
  </si>
  <si>
    <t>DESC.</t>
  </si>
  <si>
    <t>Dimension</t>
  </si>
  <si>
    <r>
      <rPr>
        <i/>
        <sz val="8"/>
        <color theme="1"/>
        <rFont val="Arial"/>
        <charset val="134"/>
      </rPr>
      <t xml:space="preserve">Weight </t>
    </r>
    <r>
      <rPr>
        <i/>
        <sz val="8"/>
        <color theme="1"/>
        <rFont val="SimSun"/>
        <charset val="134"/>
      </rPr>
      <t>（</t>
    </r>
    <r>
      <rPr>
        <i/>
        <sz val="8"/>
        <color theme="1"/>
        <rFont val="Arial"/>
        <charset val="134"/>
      </rPr>
      <t>kg</t>
    </r>
    <r>
      <rPr>
        <i/>
        <sz val="8"/>
        <color theme="1"/>
        <rFont val="SimSun"/>
        <charset val="134"/>
      </rPr>
      <t>）</t>
    </r>
  </si>
  <si>
    <t>lgths</t>
  </si>
  <si>
    <t>quantity</t>
  </si>
  <si>
    <t>total weight</t>
  </si>
  <si>
    <t>RM</t>
  </si>
  <si>
    <t>total rm</t>
  </si>
  <si>
    <t>QTY-PCS</t>
  </si>
  <si>
    <t>T-weight-KG</t>
  </si>
  <si>
    <t>REORDER LEVEL</t>
  </si>
  <si>
    <t>REORDER QTY</t>
  </si>
  <si>
    <t>RAC001</t>
  </si>
  <si>
    <r>
      <rPr>
        <i/>
        <sz val="8"/>
        <color theme="1"/>
        <rFont val="Arial"/>
        <charset val="134"/>
      </rPr>
      <t xml:space="preserve">upright Post
</t>
    </r>
    <r>
      <rPr>
        <i/>
        <sz val="8"/>
        <color theme="1"/>
        <rFont val="SimSun"/>
        <charset val="134"/>
      </rPr>
      <t>立柱</t>
    </r>
    <r>
      <rPr>
        <i/>
        <sz val="8"/>
        <color theme="1"/>
        <rFont val="Arial"/>
        <charset val="134"/>
      </rPr>
      <t xml:space="preserve">
</t>
    </r>
  </si>
  <si>
    <t>11000*900*100*70*2.0</t>
  </si>
  <si>
    <t>RAC002</t>
  </si>
  <si>
    <t>Foot plate</t>
  </si>
  <si>
    <t>120*120</t>
  </si>
  <si>
    <t>RAC003</t>
  </si>
  <si>
    <r>
      <rPr>
        <i/>
        <sz val="8"/>
        <rFont val="宋体"/>
        <charset val="134"/>
      </rPr>
      <t>横</t>
    </r>
    <r>
      <rPr>
        <i/>
        <sz val="8"/>
        <rFont val="Arial"/>
        <charset val="134"/>
      </rPr>
      <t xml:space="preserve"> </t>
    </r>
    <r>
      <rPr>
        <i/>
        <sz val="8"/>
        <rFont val="宋体"/>
        <charset val="134"/>
      </rPr>
      <t>支</t>
    </r>
    <r>
      <rPr>
        <i/>
        <sz val="8"/>
        <rFont val="Arial"/>
        <charset val="134"/>
      </rPr>
      <t xml:space="preserve">
Bracing</t>
    </r>
  </si>
  <si>
    <r>
      <rPr>
        <i/>
        <sz val="8"/>
        <rFont val="Arial"/>
        <charset val="134"/>
      </rPr>
      <t>40*25*1.5 C</t>
    </r>
    <r>
      <rPr>
        <i/>
        <sz val="8"/>
        <rFont val="宋体"/>
        <charset val="134"/>
      </rPr>
      <t>型</t>
    </r>
    <r>
      <rPr>
        <i/>
        <sz val="8"/>
        <rFont val="Arial"/>
        <charset val="134"/>
      </rPr>
      <t>*828</t>
    </r>
  </si>
  <si>
    <t>RAC004</t>
  </si>
  <si>
    <r>
      <rPr>
        <i/>
        <sz val="8"/>
        <rFont val="宋体"/>
        <charset val="134"/>
      </rPr>
      <t>斜</t>
    </r>
    <r>
      <rPr>
        <i/>
        <sz val="8"/>
        <rFont val="Arial"/>
        <charset val="134"/>
      </rPr>
      <t xml:space="preserve"> </t>
    </r>
    <r>
      <rPr>
        <i/>
        <sz val="8"/>
        <rFont val="宋体"/>
        <charset val="134"/>
      </rPr>
      <t>支</t>
    </r>
    <r>
      <rPr>
        <i/>
        <sz val="8"/>
        <rFont val="Arial"/>
        <charset val="134"/>
      </rPr>
      <t xml:space="preserve">
Bracing</t>
    </r>
  </si>
  <si>
    <r>
      <rPr>
        <i/>
        <sz val="8"/>
        <rFont val="Arial"/>
        <charset val="134"/>
      </rPr>
      <t>40*25*1.5 C</t>
    </r>
    <r>
      <rPr>
        <i/>
        <sz val="8"/>
        <rFont val="宋体"/>
        <charset val="134"/>
      </rPr>
      <t>型</t>
    </r>
    <r>
      <rPr>
        <i/>
        <sz val="8"/>
        <rFont val="Arial"/>
        <charset val="134"/>
      </rPr>
      <t>*1030</t>
    </r>
  </si>
  <si>
    <t>RAC005</t>
  </si>
  <si>
    <t xml:space="preserve">Upright Post
Set
</t>
  </si>
  <si>
    <t>612.6mm(230mm)</t>
  </si>
  <si>
    <t>RAC006</t>
  </si>
  <si>
    <r>
      <rPr>
        <i/>
        <sz val="8"/>
        <color theme="1"/>
        <rFont val="Arial"/>
        <charset val="134"/>
      </rPr>
      <t xml:space="preserve">Beam
</t>
    </r>
    <r>
      <rPr>
        <i/>
        <sz val="8"/>
        <color theme="1"/>
        <rFont val="SimSun"/>
        <charset val="134"/>
      </rPr>
      <t>横梁</t>
    </r>
  </si>
  <si>
    <t>2700*120*45*1.5</t>
  </si>
  <si>
    <t>RAC007</t>
  </si>
  <si>
    <t>2460*100*45*1.5</t>
  </si>
  <si>
    <t>RAC008</t>
  </si>
  <si>
    <r>
      <rPr>
        <i/>
        <sz val="8"/>
        <color theme="1"/>
        <rFont val="Arial"/>
        <charset val="134"/>
      </rPr>
      <t xml:space="preserve">row spacer
</t>
    </r>
    <r>
      <rPr>
        <i/>
        <sz val="8"/>
        <color theme="1"/>
        <rFont val="SimSun"/>
        <charset val="134"/>
      </rPr>
      <t>连接杆</t>
    </r>
  </si>
  <si>
    <t>250*60*40</t>
  </si>
  <si>
    <t>2m height install 1pcs</t>
  </si>
  <si>
    <t>RAC009</t>
  </si>
  <si>
    <r>
      <rPr>
        <i/>
        <sz val="8"/>
        <color theme="1"/>
        <rFont val="Arial"/>
        <charset val="134"/>
      </rPr>
      <t>Post guard
U</t>
    </r>
    <r>
      <rPr>
        <i/>
        <sz val="8"/>
        <color theme="1"/>
        <rFont val="SimSun"/>
        <charset val="134"/>
      </rPr>
      <t>型防撞柱</t>
    </r>
  </si>
  <si>
    <t>H300</t>
  </si>
  <si>
    <t>RAC010</t>
  </si>
  <si>
    <r>
      <rPr>
        <i/>
        <sz val="8"/>
        <color theme="1"/>
        <rFont val="Arial"/>
        <charset val="134"/>
      </rPr>
      <t xml:space="preserve">Pallet support
</t>
    </r>
    <r>
      <rPr>
        <i/>
        <sz val="8"/>
        <color theme="1"/>
        <rFont val="SimSun"/>
        <charset val="134"/>
      </rPr>
      <t>支撑梁</t>
    </r>
  </si>
  <si>
    <t>900*60*40</t>
  </si>
  <si>
    <t>4pcs per rack</t>
  </si>
  <si>
    <t>RAC011</t>
  </si>
  <si>
    <r>
      <rPr>
        <i/>
        <sz val="8"/>
        <color theme="1"/>
        <rFont val="Arial"/>
        <charset val="134"/>
      </rPr>
      <t xml:space="preserve">Crash barrier
</t>
    </r>
    <r>
      <rPr>
        <i/>
        <sz val="8"/>
        <color theme="1"/>
        <rFont val="SimSun"/>
        <charset val="134"/>
      </rPr>
      <t>防撞栏</t>
    </r>
  </si>
  <si>
    <t>L2050*H500</t>
  </si>
  <si>
    <t>RAC012</t>
  </si>
  <si>
    <t>L900*H500</t>
  </si>
  <si>
    <t>2ton above-rm800/ton ,install wood slab -rm500/ton</t>
  </si>
  <si>
    <t>Total:KG</t>
  </si>
  <si>
    <t>below 2ton -rm1200-rm1500/ton</t>
  </si>
  <si>
    <t>WELLER AIR-COND PARTS ENTERPRISE SDN BHD (613386-K)   www.weller.com.my</t>
  </si>
  <si>
    <t xml:space="preserve">No. 9, Jalan Kuari, Kampung Cheras Baru, 56100 Kuala Lumpur. </t>
  </si>
  <si>
    <t xml:space="preserve">Tel: 03-42800331   Fax: 03-42953202  H/P:016-6666331   </t>
  </si>
  <si>
    <t>TO :OUR VALUE DEALER</t>
  </si>
  <si>
    <t>FROM:LEONG</t>
  </si>
  <si>
    <t>USD RATE :</t>
  </si>
  <si>
    <t>System</t>
  </si>
  <si>
    <t>Piping system -18c ~ 0c</t>
  </si>
  <si>
    <t>Chiller 0 ~ 5c blower system</t>
  </si>
  <si>
    <t>Frezzer 0c ~ -10c blower system</t>
  </si>
  <si>
    <t>Frezzer -10c ~ -25c blower system</t>
  </si>
  <si>
    <t>Frezzer -25c ~ -10c blower system</t>
  </si>
  <si>
    <t>pic</t>
  </si>
  <si>
    <t>COMPRESSOR MODEL</t>
  </si>
  <si>
    <t>HP</t>
  </si>
  <si>
    <t>C/W Condenser sets</t>
  </si>
  <si>
    <t>HEAT PLATE EXCHANGER FOR WATER CHILLER 0.75HP TILL 300HP</t>
  </si>
  <si>
    <t>JT95GABY1L</t>
  </si>
  <si>
    <t>Daikin Scroll Comp 3ph</t>
  </si>
  <si>
    <t>JT125GABY1L</t>
  </si>
  <si>
    <t>JT160GABY1L</t>
  </si>
  <si>
    <t>C-SB453H8A</t>
  </si>
  <si>
    <t>Sanyo Scroll</t>
  </si>
  <si>
    <t>HLM081T4LC6</t>
  </si>
  <si>
    <t>Danfoss Scroll</t>
  </si>
  <si>
    <t>ZB58KQE-TFD</t>
  </si>
  <si>
    <t>Copeland scroll</t>
  </si>
  <si>
    <t>SM124A4ALB</t>
  </si>
  <si>
    <t>SM147A4ALB</t>
  </si>
  <si>
    <t>SM185S4CC</t>
  </si>
  <si>
    <t>SY240A4ABB</t>
  </si>
  <si>
    <t>06EA265</t>
  </si>
  <si>
    <t>CARRIER RECOND COMP</t>
  </si>
  <si>
    <t>06EA275</t>
  </si>
  <si>
    <t>06EA199</t>
  </si>
  <si>
    <t>06EA299</t>
  </si>
  <si>
    <t>6F-50.2</t>
  </si>
  <si>
    <t>Bitzer recond</t>
  </si>
  <si>
    <t>CHILLER BARREL EVAPORATING AT 2C</t>
  </si>
  <si>
    <t>TITANIUM BARREL (18c)</t>
  </si>
  <si>
    <t>TITANIUM COIL (18c)</t>
  </si>
  <si>
    <t>TITANIUM BARREL SMALL BODY (18c)</t>
  </si>
  <si>
    <t>TITANIUM CHILLER BARREL (2c) pvc casing for marine water</t>
  </si>
  <si>
    <t>MLZ058T4LC9</t>
  </si>
  <si>
    <t>TITANIUM  CHILLER BARREL S/STEEL CASING 2c</t>
  </si>
  <si>
    <t>Tube in tube condenser (copper)</t>
  </si>
  <si>
    <t>ICE MACHINE HEAT EXCHANGER</t>
  </si>
  <si>
    <t>Description</t>
  </si>
  <si>
    <t>Power (hp)</t>
  </si>
  <si>
    <t>Volt/Hz</t>
  </si>
  <si>
    <t>Max.F               (L/min)</t>
  </si>
  <si>
    <t>Inlet/Outlet</t>
  </si>
  <si>
    <t>Max.Head (m)</t>
  </si>
  <si>
    <t>Weight</t>
  </si>
  <si>
    <r>
      <rPr>
        <i/>
        <sz val="8"/>
        <color indexed="8"/>
        <rFont val="Arial"/>
        <charset val="134"/>
      </rPr>
      <t xml:space="preserve">Centrifugal pumps                                 </t>
    </r>
    <r>
      <rPr>
        <i/>
        <sz val="8"/>
        <color rgb="FFFF0000"/>
        <rFont val="Arial"/>
        <charset val="134"/>
      </rPr>
      <t xml:space="preserve">    </t>
    </r>
    <r>
      <rPr>
        <i/>
        <sz val="8"/>
        <color indexed="8"/>
        <rFont val="Arial"/>
        <charset val="134"/>
      </rPr>
      <t xml:space="preserve">                       1.pump body:cast iron                 2.pump support:cast iron  3.motor housing:aluminum
</t>
    </r>
    <r>
      <rPr>
        <i/>
        <sz val="8"/>
        <color rgb="FFFF0000"/>
        <rFont val="Arial"/>
        <charset val="134"/>
      </rPr>
      <t>4.Impeller:Brass 
5.Shaft:AISI420 SS</t>
    </r>
    <r>
      <rPr>
        <i/>
        <sz val="8"/>
        <color indexed="8"/>
        <rFont val="Arial"/>
        <charset val="134"/>
      </rPr>
      <t xml:space="preserve">
6.Mechanical seal: Ceramic/ceramic
7.without plug.</t>
    </r>
  </si>
  <si>
    <t>1.5Hp</t>
  </si>
  <si>
    <t>220V~240V/50Hz</t>
  </si>
  <si>
    <t>2",2"</t>
  </si>
  <si>
    <t>N.W:22.5kg</t>
  </si>
  <si>
    <t>2Hp</t>
  </si>
  <si>
    <t>N.W:23.5kg</t>
  </si>
  <si>
    <t>3Hp</t>
  </si>
  <si>
    <t>N.W:28kg</t>
  </si>
  <si>
    <t>1Hp</t>
  </si>
  <si>
    <t>1 1/2",1 1/2"</t>
  </si>
  <si>
    <t>N.W:14.5kg</t>
  </si>
  <si>
    <t>N.W:15kg</t>
  </si>
  <si>
    <t>N.W:21.5kg</t>
  </si>
  <si>
    <r>
      <rPr>
        <i/>
        <sz val="8"/>
        <color indexed="8"/>
        <rFont val="Arial"/>
        <charset val="134"/>
      </rPr>
      <t xml:space="preserve">Centrifugal pumps                                                           1.pump body:cast iron                 2.pump support:cast iron  3.motor housing:aluminum
</t>
    </r>
    <r>
      <rPr>
        <i/>
        <sz val="8"/>
        <color rgb="FFFF0000"/>
        <rFont val="Arial"/>
        <charset val="134"/>
      </rPr>
      <t>4.Impeller:AISI304 SS 
5.Shaft:AISI420 SS</t>
    </r>
    <r>
      <rPr>
        <i/>
        <sz val="8"/>
        <color indexed="8"/>
        <rFont val="Arial"/>
        <charset val="134"/>
      </rPr>
      <t xml:space="preserve">
6.Mechanical seal: Ceramic/ceramic
7.without plug.</t>
    </r>
  </si>
  <si>
    <t>1 1/4",1"</t>
  </si>
  <si>
    <t>N.W:9.7kg</t>
  </si>
  <si>
    <t>N.W:16kg</t>
  </si>
  <si>
    <t>N.W:17.3kg</t>
  </si>
  <si>
    <r>
      <rPr>
        <i/>
        <sz val="8"/>
        <color rgb="FFFF0000"/>
        <rFont val="Arial"/>
        <charset val="134"/>
      </rPr>
      <t xml:space="preserve">Automatic control:   </t>
    </r>
    <r>
      <rPr>
        <i/>
        <sz val="8"/>
        <color indexed="8"/>
        <rFont val="Arial"/>
        <charset val="134"/>
      </rPr>
      <t xml:space="preserve">                                                        1.Electric switch used in water systems.
2.It starts the electric pump automatically after a pressure decrease(taps opening)and stops it when the fluid flow interrupts at the maximum pressure level of the electric pump(taps closed).
3.Completely replaced traditional pump control system composed of pressure switch,pressure tank and check valve,etc.
4.Stop the water pump in the case of water shortage.</t>
    </r>
  </si>
  <si>
    <t>1.5bar /2.2bar -10bar</t>
  </si>
  <si>
    <t>220V-240V 50Hz/60Hz</t>
  </si>
  <si>
    <t>G1"male</t>
  </si>
  <si>
    <t>380V~420V/50Hz</t>
  </si>
  <si>
    <t>216中型球阀 (Medium duty ball valve) all copper brass material</t>
  </si>
  <si>
    <t>1/2"</t>
  </si>
  <si>
    <t>3/4"</t>
  </si>
  <si>
    <t>1"</t>
  </si>
  <si>
    <t>216大型球阀 (Heavy duty ball valve) all copper brass material</t>
  </si>
  <si>
    <t>1 1/4"</t>
  </si>
  <si>
    <t>1 1/2"</t>
  </si>
  <si>
    <t>GASKET TYPE HEAT EXCHANGER</t>
  </si>
  <si>
    <t>TCU CONDENSER SET</t>
  </si>
  <si>
    <t>ACC OF REF</t>
  </si>
  <si>
    <t xml:space="preserve">GUANRANTEE ORIGINAL BITZER SEMI-HERMERTIC COMPRESSOR </t>
  </si>
  <si>
    <t>All danfoss acc filter drier,sight glass,hand valve,solenoid valve,hi-lo control,oil pressure gauge ,oil separator,suction accumulator,vibration hose and etc.</t>
  </si>
  <si>
    <t>LT - LOW TEMP COMPRESSOR , MT - MEDIUM TEMP COMPRESSOR</t>
  </si>
  <si>
    <t>ACCESSORIES : OPSS - OIL PRESSURE SWITCH , CH - CRANKCASE HEATER</t>
  </si>
  <si>
    <t xml:space="preserve">MODEL </t>
  </si>
  <si>
    <t>Equalvelant bitzer</t>
  </si>
  <si>
    <t>Accessories</t>
  </si>
  <si>
    <t>BTU AT 0C to -25C</t>
  </si>
  <si>
    <t>CU QC MODEL</t>
  </si>
  <si>
    <t>REFCOMP SEMI-HERMERTIC COMPRESSOR USE FOR R404A,R507,R22</t>
  </si>
  <si>
    <t>REFCOM SCREW LOW TEMP COMPRESSOR</t>
  </si>
  <si>
    <t>REFCOM SCREW HIGH TEMP COMPRESSOR</t>
  </si>
  <si>
    <t>LT - LOW TEMP   ,  MT - MEDIUM TEMP , LT-2 - LOW TEMP 2 STAGE</t>
  </si>
  <si>
    <t>ACCESSORIES : , CH - CRANKCASE HEATER,COMPRESSOR RELAY</t>
  </si>
  <si>
    <t xml:space="preserve">*PRICE WILL BE CHANGE  DUE TO THE CURRENCY RATE </t>
  </si>
  <si>
    <t>Accessories of refrigeration</t>
  </si>
  <si>
    <t>SANYO SEMI-HERMERTIC LOW TEMP  EVAPORATING -25C</t>
  </si>
  <si>
    <t>All danfoss acc filter drier,sight glass,hand valve,solenoid valve,hi-lo control,oil pressure gauge and etc.Only 10hp-15hp c/w oil pressure control</t>
  </si>
  <si>
    <t>CARRIER</t>
  </si>
  <si>
    <t>All danfoss acc filter drier,sight glass,hand valve,solenoid valve,hi-lo control,oil pressure gauge and etc.ALL CARRIER COMPRESSOR w/o oil pressure control</t>
  </si>
  <si>
    <t>7.5 / 10hp</t>
  </si>
  <si>
    <t>CARRIER RECOND</t>
  </si>
  <si>
    <t>10 / 12.5hp</t>
  </si>
  <si>
    <t>BITZER medium temperature semi-hermertic compressor 15c ~  0c</t>
  </si>
  <si>
    <t>All danfoss acc filter drier,sight glass,hand valve,solenoid valve,hi-lo control,oil pressure gauge and etc.2HP-6HP COMPRESSOR w/o oil pressure control.8HP-50HP C/W OIL PRESSURE CONTROL</t>
  </si>
  <si>
    <t>BITZER low temperature semi-hermertic compressor 0c ~ -25c</t>
  </si>
  <si>
    <t>BITZER 2 STAGE semi-hermertic compressor -5c ~ -40c</t>
  </si>
  <si>
    <t>BITZER screw comp 0c ~ -20c</t>
  </si>
  <si>
    <t>Panasonic scroll</t>
  </si>
  <si>
    <t>All danfoss acc filter drier,sight glass,hand valve,solenoid valve,hi-lo control, and etc.except 2-4hp w/o solenoid valve. ALL SEAL UNIT COMPRESSOR AND CONDENSING UNIT W/O WARRANTLY</t>
  </si>
  <si>
    <t>DORIN</t>
  </si>
  <si>
    <t>Daikin scroll</t>
  </si>
  <si>
    <t>TRANE (new)</t>
  </si>
  <si>
    <t>COPELAND 1ph</t>
  </si>
  <si>
    <t>DAIKIN</t>
  </si>
  <si>
    <t>Copeland  dismantle unit</t>
  </si>
  <si>
    <t>Copeland scroll dismantle unit</t>
  </si>
  <si>
    <t>Maneurop dismantle unit</t>
  </si>
  <si>
    <t>TECUMSEH USA</t>
  </si>
  <si>
    <t>Tecumseh France</t>
  </si>
  <si>
    <t>BRISTOL dismantle unit</t>
  </si>
  <si>
    <t>MITSUBISHI</t>
  </si>
  <si>
    <t>DANFOSS SCROLL</t>
  </si>
  <si>
    <t>*ONLY SEMI-HEMERTIC COMPRESSOR WITH WARRANTLY. SEAL UNIT COMPRESSOR WITHOUT WARRANTLY.</t>
  </si>
  <si>
    <t>Prices are subjet to change without prior notice.Price can be negotiate with more quantity order.</t>
  </si>
  <si>
    <t>ALL RECOND COMPRESSOR C/W RUBBER MOUNTING</t>
  </si>
  <si>
    <t>PRICE WILL UPDATE OR CHANGE EVERY WEEK DUE TO THE DATE</t>
  </si>
  <si>
    <t>High side / Low side copper pipe</t>
  </si>
  <si>
    <t>1 pallet quantity</t>
  </si>
  <si>
    <r>
      <rPr>
        <i/>
        <sz val="8"/>
        <rFont val="Arial"/>
        <charset val="134"/>
      </rPr>
      <t xml:space="preserve">BTU/HR AT </t>
    </r>
    <r>
      <rPr>
        <i/>
        <sz val="8"/>
        <color rgb="FFFF0000"/>
        <rFont val="Arial"/>
        <charset val="134"/>
      </rPr>
      <t>0c/</t>
    </r>
    <r>
      <rPr>
        <i/>
        <sz val="8"/>
        <color rgb="FF0000FF"/>
        <rFont val="Arial"/>
        <charset val="134"/>
      </rPr>
      <t xml:space="preserve"> -25c</t>
    </r>
  </si>
  <si>
    <t>MANEUROP ORIGINAL NEW COMPRESSOR (R22) (15c ~ -25c) c/w service valve,QC oil separator</t>
  </si>
  <si>
    <t>All danfoss acc filter drier,sight glass,hand valve,hi-lo control,QC oil sep,suction acc and etc.</t>
  </si>
  <si>
    <t>All danfoss acc filter drier,sight glass,hand valve,hi-lo control and etc.</t>
  </si>
  <si>
    <t>MANEUROP ORIGINAL NEW COMPRESSOR (R404,507,134) (15c ~ -25c) c/w service valve,QC oil separator</t>
  </si>
  <si>
    <t>Copeland R22 med temp c/w QC oil separator</t>
  </si>
  <si>
    <t>All danfoss acc filter drier,sight glass,hand valve,solenoid valve,hi-lo control,QC oil sep</t>
  </si>
  <si>
    <t>Copeland R404,R507,R22 MED TEMP c/w OIL SEPARATOR</t>
  </si>
  <si>
    <t>R404,R507 MED TEMP COMP c/w service valve c/w QC OIL SEPARATOR</t>
  </si>
  <si>
    <t>All danfoss acc filter drier,sight glass,hand valve,hi-lo control,Airmender oil sep,suction acc and etc.</t>
  </si>
  <si>
    <t>R404,R507 LOW TEMP COMP c/w service valve , QC OIL SEPARATOR &amp; Suction acc</t>
  </si>
  <si>
    <t>Danfoss Scroll Compressor 3ph 380V 50HZ-460V 60HZ (20c ~ -25c) R22,R404,R507 cw QC oil separator.</t>
  </si>
  <si>
    <t>Danfoss Scroll Compressor 3ph 380V 50HZ-460V 60HZ (20c ~ -25c) R22,R404,R507 cw emerson oil separator &amp; suction acc.</t>
  </si>
  <si>
    <t>All danfoss acc filter drier,sight glass,hand valve,hi-lo control,emerson oil separator,suction acc and etc.</t>
  </si>
  <si>
    <t>All danfoss acc filter drier,sight glass,hand valve,hi-lo control,emerson oil separator and etc.</t>
  </si>
  <si>
    <t>ZB SERIES can be use for R134A,R404,R507 (15c ~ -25c)  380V-440V 50Hz 3ph c/w service valve cw emerson oil separator &amp; suction acc.</t>
  </si>
  <si>
    <t>All danfoss acc filter drier,sight glass,hand valve,solenoid valve,hi-lo control,Emerson oil separator,suction acc.</t>
  </si>
  <si>
    <t>ZFI Low temp SERIES can be use for R134A,R404,R507 (7c ~ -40c)  380V-440V 50Hz 3ph c/w core sense, sub cooler &amp; service valve cw emerson oil separator &amp; suction acc.</t>
  </si>
  <si>
    <t>EVI CORE SENSE</t>
  </si>
  <si>
    <t>MODULE CORESENSE</t>
  </si>
  <si>
    <t>SENSOR</t>
  </si>
  <si>
    <t xml:space="preserve">(1/2,3/4) </t>
  </si>
  <si>
    <t xml:space="preserve">(1/2,3/5) </t>
  </si>
  <si>
    <t>SOUND JACKET</t>
  </si>
  <si>
    <t xml:space="preserve">(1/2,7/8) </t>
  </si>
  <si>
    <t>ZB SERIES can be use for R134A,R404,R507 (15c ~ -25c)  380V-440V 50Hz 3ph</t>
  </si>
  <si>
    <t xml:space="preserve">(5/8,7/8) </t>
  </si>
  <si>
    <t>(7/8,11/8)</t>
  </si>
  <si>
    <t>(7/8,13/8)</t>
  </si>
  <si>
    <t xml:space="preserve"> (7/8,13/8)</t>
  </si>
  <si>
    <t>(1 1/8,15/8)</t>
  </si>
  <si>
    <t>(1 3/8,15/8)</t>
  </si>
  <si>
    <t>ZFI Low temp SERIES can be use for R134A,R404,R507 (7c ~ -40c)  380V-440V 50Hz 3ph</t>
  </si>
  <si>
    <t>Panasonic Scroll Compressor R22  380V-440V 50Hz 3ph (20c ~ -10c)</t>
  </si>
  <si>
    <t>All danfoss acc filter drier,sight glass,hand valve,solenoid valve,hi-lo control,QC oil separator</t>
  </si>
  <si>
    <t>All danfoss acc filter drier,sight glass,hand valve,hi-lo control,airmender oil separator and etc.</t>
  </si>
  <si>
    <t>Panasonic Scroll Compressor R407C,R404,R507  380V-440V 50Hz 3ph (20c ~ -25c) C/W Oil glass,tandem type cw QC OIL SEPARATOR &amp; Suction acc.</t>
  </si>
  <si>
    <t>All danfoss acc filter drier,sight glass,hand valve,solenoid valve,hi-lo control,QC oil separator,suction acc.</t>
  </si>
  <si>
    <t>All danfoss acc filter drier,sight glass,hand valve,solenoid valve,hi-lo control,Airmender oil separator,suction acc.</t>
  </si>
  <si>
    <t>Panasonic Scroll Low temp Compressor R404A,R507 380V-440V 50Hz 3ph (0c ~ -40c) cw QC OIL SEPARATOR &amp; Suction acc.</t>
  </si>
  <si>
    <t>Panasonic Scroll Compressor R410A  380V-440V 50Hz 3ph (20c ~ -25c)</t>
  </si>
  <si>
    <t>All danfoss acc filter drier,sight glass,hand valve,solenoid valve,hi-lo control.</t>
  </si>
  <si>
    <t>c/w air filter,air vents</t>
  </si>
  <si>
    <t>Hitachi scroll R404,R507 MED TEMP cw QC OIL SEPARATOR &amp; Suction acc.</t>
  </si>
  <si>
    <t>Hitachi scroll R404,R507 LOW TEMP c/w solenoid valve,digital thermostat cw QC OIL SEPARATOR</t>
  </si>
  <si>
    <t>SPECIFICATION</t>
  </si>
  <si>
    <t>btu</t>
  </si>
  <si>
    <t>Acc of refrigeration</t>
  </si>
  <si>
    <t>R134</t>
  </si>
  <si>
    <t>Secop R404</t>
  </si>
  <si>
    <t>ALL acc filter drier.</t>
  </si>
  <si>
    <t xml:space="preserve">PANASONIC R134A DC MOTOR </t>
  </si>
  <si>
    <t>SAMSUNG</t>
  </si>
  <si>
    <t>GMCC R134a</t>
  </si>
  <si>
    <t>1/10hp</t>
  </si>
  <si>
    <t>1/8hp</t>
  </si>
  <si>
    <t>DONPER R134A MED &amp; LOW TEMP</t>
  </si>
  <si>
    <t>DONPER R404 LOW TEMP</t>
  </si>
  <si>
    <t>DONPER R290 LOW MED TEMP</t>
  </si>
  <si>
    <t>DONPER R600</t>
  </si>
  <si>
    <t>CUBIGEL R404 LOW TEMP</t>
  </si>
  <si>
    <t>CUBIGEL R134 MED TEMP</t>
  </si>
  <si>
    <t>CUBIGEL R290 LOW MED TEMP</t>
  </si>
  <si>
    <t>Horizontal Rotary Highly R404A,R22,R507,R134 Low temp</t>
  </si>
  <si>
    <t xml:space="preserve">ALL acc filter drier,sight glass,hand valve,solenoid valve,hi-lo control and oil sep,suction acc. </t>
  </si>
  <si>
    <t>Vertical Rotary Highly R404A,R22,R507,R135 Low temp</t>
  </si>
  <si>
    <t>Rotary Highly R22</t>
  </si>
  <si>
    <t>Gree horizontal comp R404A c/w filter,relay box -40c</t>
  </si>
  <si>
    <t>Rotary compressor R22</t>
  </si>
  <si>
    <t>GMCC rotary compressor R22</t>
  </si>
  <si>
    <t xml:space="preserve">GMCC rotary compressor R410A </t>
  </si>
  <si>
    <t>HB- High back pressure (EVAPORATING 7C)  MB- Medium back pressure (-10C)   LB- Low back pressure (-25C)</t>
  </si>
  <si>
    <t xml:space="preserve"> FLAKE ICE MACHINE CW SALT PUMP,WATER PUMP,SPEED REDUCER C/W MOTOR (GONGJI),FULL ICE SENSOR  warrantly 1years</t>
  </si>
  <si>
    <t>INSIDE 304 STAINLESS STEEL FLAKE ICE MACHINE CW SALT PUMP,WATER PUMP,SPEED REDUCER C/W MOTOR (GONGJI),FULL ICE SENSOR  warrantly 1years</t>
  </si>
  <si>
    <t>fully 316 s/steel</t>
  </si>
  <si>
    <t>Ice storage bin</t>
  </si>
  <si>
    <t>Control panel c/w rccb all scneider</t>
  </si>
  <si>
    <t>newton</t>
  </si>
  <si>
    <t>NEWTON</t>
  </si>
  <si>
    <t>DOB WATER PUMP</t>
  </si>
  <si>
    <t>IWAKI</t>
  </si>
  <si>
    <t>0.3-0.5TON</t>
  </si>
  <si>
    <t>1-10TON</t>
  </si>
  <si>
    <t>RIKO Infrared switch</t>
  </si>
  <si>
    <t>FINE Water level switch</t>
  </si>
  <si>
    <t>GONGJI Speed reducer</t>
  </si>
  <si>
    <t>Marellimotori Motor of speed reducer</t>
  </si>
  <si>
    <t>Full set of Ice scraper with axle pin, bearing, oil seal</t>
  </si>
  <si>
    <t>BEARING SET 1PAIR</t>
  </si>
  <si>
    <t>Shaft c/w bearing wo ice scraper</t>
  </si>
  <si>
    <t>EXTERNAL BEARING SET UPPER AND BOTTOM</t>
  </si>
  <si>
    <t>*The ice flaker evaporator include ice making cylinder, heavy-duty motor gear and</t>
  </si>
  <si>
    <t>reducer, screw scraper, water pump, S.S. water tank and S.S. supporting frame, infrared</t>
  </si>
  <si>
    <t>bin full sensor, without electrical control panel.</t>
  </si>
  <si>
    <t>*Warranty period 1year base on spare parts only</t>
  </si>
  <si>
    <t>PACKING</t>
  </si>
  <si>
    <t>ORIGINAL GENUINE DANFOSS PARTS</t>
  </si>
  <si>
    <t>pressure switch</t>
  </si>
  <si>
    <t>Saginomiya pressure control</t>
  </si>
  <si>
    <t>solenoid valve coil AC230v 50hz</t>
  </si>
  <si>
    <t>solenoid valve coil AC100v 50hz/60hz</t>
  </si>
  <si>
    <t>Saginomiya oil pressure control</t>
  </si>
  <si>
    <t>Saginomiya Exp-valve W/O equalizer (R22) (10C ~ -40C) 3/8"Fx1/2"F</t>
  </si>
  <si>
    <t>Saginomiya Exp-valve W/O equalizer (R404A/R507) (10C ~-40C) 3/8"Fx1/2"F</t>
  </si>
  <si>
    <t>Saginomiya Exp-valve C/W equalizer (R404A/R507) (10C ~ -40C) 3/8"Fx1/2"F</t>
  </si>
  <si>
    <t xml:space="preserve">Saginomiya Exp-valve C/W equalizer (R22) (10C ~ -40C) </t>
  </si>
  <si>
    <t>water regulating valve</t>
  </si>
  <si>
    <t>Liquip injection valve</t>
  </si>
  <si>
    <t>Saginomiya digital pressure control</t>
  </si>
  <si>
    <t>KOREA 3S &amp;PACKLESS USA VIBRATION HOSE</t>
  </si>
  <si>
    <t>REFCO ORIGINAL TOOL &amp; PARTS</t>
  </si>
  <si>
    <t>SPORLAN  Solenoid Valve Coil and connector</t>
  </si>
  <si>
    <t>SPORLAN Pressure Switches Pressure</t>
  </si>
  <si>
    <t>INJECTION VALVE</t>
  </si>
  <si>
    <t>COPELAND EXP-VALVE</t>
  </si>
  <si>
    <t>COPELAND OIL SEPARATOR</t>
  </si>
  <si>
    <t xml:space="preserve">COPELAND Oil Regulator </t>
  </si>
  <si>
    <t>Emerson Filter Shell (STAS Series)</t>
  </si>
  <si>
    <t>Emerson Filter Shell (EK Series)</t>
  </si>
  <si>
    <r>
      <rPr>
        <i/>
        <u/>
        <sz val="8"/>
        <rFont val="Arial"/>
        <charset val="134"/>
      </rPr>
      <t>R134a</t>
    </r>
    <r>
      <rPr>
        <i/>
        <sz val="8"/>
        <rFont val="Arial"/>
        <charset val="134"/>
      </rPr>
      <t xml:space="preserve">           </t>
    </r>
    <r>
      <rPr>
        <i/>
        <u/>
        <sz val="8"/>
        <rFont val="Arial"/>
        <charset val="134"/>
      </rPr>
      <t>R22</t>
    </r>
    <r>
      <rPr>
        <i/>
        <sz val="8"/>
        <rFont val="Arial"/>
        <charset val="134"/>
      </rPr>
      <t xml:space="preserve">          </t>
    </r>
    <r>
      <rPr>
        <i/>
        <u/>
        <sz val="8"/>
        <rFont val="Arial"/>
        <charset val="134"/>
      </rPr>
      <t>R404A/507C</t>
    </r>
    <r>
      <rPr>
        <i/>
        <sz val="8"/>
        <rFont val="Arial"/>
        <charset val="134"/>
      </rPr>
      <t xml:space="preserve">     </t>
    </r>
    <r>
      <rPr>
        <i/>
        <u/>
        <sz val="8"/>
        <rFont val="Arial"/>
        <charset val="134"/>
      </rPr>
      <t>R407C</t>
    </r>
  </si>
  <si>
    <t>CAGE Selection</t>
  </si>
  <si>
    <t xml:space="preserve">3/4                1                   1/2                       1  </t>
  </si>
  <si>
    <t>X22440-B2B</t>
  </si>
  <si>
    <t xml:space="preserve"> 1 1/2               2                     1                       2        </t>
  </si>
  <si>
    <t>X22440-B3B</t>
  </si>
  <si>
    <t xml:space="preserve">2 1/2               3                     2                       3        </t>
  </si>
  <si>
    <t>X22440-B4B</t>
  </si>
  <si>
    <t xml:space="preserve">3 1/2               5                     3                       5       </t>
  </si>
  <si>
    <t>X22440-B5B</t>
  </si>
  <si>
    <t xml:space="preserve">5 1/2            7 1/2                4 1/2                  7 1/2        </t>
  </si>
  <si>
    <t>X22440-B6B</t>
  </si>
  <si>
    <t xml:space="preserve">7 1/2              10                    7                      10        </t>
  </si>
  <si>
    <t>X22440-B7B</t>
  </si>
  <si>
    <t xml:space="preserve">9                  12                   8                       12        </t>
  </si>
  <si>
    <t>X22440-B8B</t>
  </si>
  <si>
    <t xml:space="preserve">11                 14                   9                       14        </t>
  </si>
  <si>
    <t>XC724-B5B</t>
  </si>
  <si>
    <t xml:space="preserve">13                 18                  12                      18        </t>
  </si>
  <si>
    <t>X11873B5B</t>
  </si>
  <si>
    <t xml:space="preserve">16                 22                  14                       22        </t>
  </si>
  <si>
    <t>X9117-B6B</t>
  </si>
  <si>
    <t xml:space="preserve">19                 26                  16                       26        </t>
  </si>
  <si>
    <t>X9117-B7B</t>
  </si>
  <si>
    <t xml:space="preserve">25                 35                  21                       35        </t>
  </si>
  <si>
    <t>X9117-B8B</t>
  </si>
  <si>
    <t xml:space="preserve">31                 45                  27                       45        </t>
  </si>
  <si>
    <t>X9117-B9B</t>
  </si>
  <si>
    <t xml:space="preserve">45                 55                  37                       55        </t>
  </si>
  <si>
    <t>X9166-B10B</t>
  </si>
  <si>
    <t xml:space="preserve">55                 70                  48                       70        </t>
  </si>
  <si>
    <t>X9144-B11B</t>
  </si>
  <si>
    <t xml:space="preserve">68                 85                  60                       85        </t>
  </si>
  <si>
    <t>X9144-B13B</t>
  </si>
  <si>
    <t xml:space="preserve">68                100                 60                      100        </t>
  </si>
  <si>
    <t>X9144-B14B</t>
  </si>
  <si>
    <t>Sight glass (flare type)</t>
  </si>
  <si>
    <t>M&amp;F sigth glass</t>
  </si>
  <si>
    <t>Sigth glass npt 3/4"</t>
  </si>
  <si>
    <t>Sight glass (welding type)</t>
  </si>
  <si>
    <t>CHECK VALVE</t>
  </si>
  <si>
    <t>KOREA Refrigerant Ball Valve
with charge port</t>
  </si>
  <si>
    <t>SAFETY PRESSURE VALVE (27bar,22.9bar reset)(390psi,330psi reset)</t>
  </si>
  <si>
    <t>ANKLE VALVE (BRASS MATERIAL)</t>
  </si>
  <si>
    <t>Panasonic scroll valve</t>
  </si>
  <si>
    <t>3ton</t>
  </si>
  <si>
    <t xml:space="preserve"> 5ton</t>
  </si>
  <si>
    <t>5ton</t>
  </si>
  <si>
    <t>7.5ton</t>
  </si>
  <si>
    <t>9ton</t>
  </si>
  <si>
    <t>11ton</t>
  </si>
  <si>
    <t>FORGED STEEL VALVE C/W CHECK VALVE (gold label)</t>
  </si>
  <si>
    <t>FORGED STEEL VALVE (blue label)</t>
  </si>
  <si>
    <t>A (diameter)</t>
  </si>
  <si>
    <t>SHELL B (lgth)</t>
  </si>
  <si>
    <t>SHELL C (lgth)</t>
  </si>
  <si>
    <t>D</t>
  </si>
  <si>
    <t>E</t>
  </si>
  <si>
    <t>Suction accumulator</t>
  </si>
  <si>
    <t>REFRIGERANT HEAT EXCHANGER SUCTION ACCUMULATORS</t>
  </si>
  <si>
    <t>1.39 liter</t>
  </si>
  <si>
    <t>1.9liter</t>
  </si>
  <si>
    <t>3.5 liter</t>
  </si>
  <si>
    <t>4.36 liter</t>
  </si>
  <si>
    <t>7.4 liter</t>
  </si>
  <si>
    <t>9.9 liter</t>
  </si>
  <si>
    <t>10.9 liter</t>
  </si>
  <si>
    <t>ACCUMULATOR WITH RECEIVER</t>
  </si>
  <si>
    <t>OIL RECEIVERS</t>
  </si>
  <si>
    <t>FILTER  SHELL BLUES</t>
  </si>
  <si>
    <t>OIL SEPARATOR</t>
  </si>
  <si>
    <t>Oil stored type Oil separator for rack system semi- hermertic</t>
  </si>
  <si>
    <t>165mm d</t>
  </si>
  <si>
    <t>765mm h</t>
  </si>
  <si>
    <t>273mm d</t>
  </si>
  <si>
    <t>805mm h</t>
  </si>
  <si>
    <t>325mm d</t>
  </si>
  <si>
    <t>947mm h</t>
  </si>
  <si>
    <t>377mm d</t>
  </si>
  <si>
    <t>991mm h</t>
  </si>
  <si>
    <t>882mm h</t>
  </si>
  <si>
    <t>OIL FILTER</t>
  </si>
  <si>
    <t>bitzer oil filter</t>
  </si>
  <si>
    <t>refcomp oil filter</t>
  </si>
  <si>
    <t>External oil separator for screw compressor</t>
  </si>
  <si>
    <t>Oil level regulator</t>
  </si>
  <si>
    <t>Oil level adapter (4fc - 4cc)</t>
  </si>
  <si>
    <t>Oil level adapter (10hp-15hp sanyo)</t>
  </si>
  <si>
    <t>Oil level adapter (Copeland scroll)</t>
  </si>
  <si>
    <t>Oil diferential check valve</t>
  </si>
  <si>
    <t>Cut off valve for oil circuit</t>
  </si>
  <si>
    <t>1/4ods*1/4sae</t>
  </si>
  <si>
    <t>3/8ods*3/8sae</t>
  </si>
  <si>
    <t>1/2ods*1/2sae</t>
  </si>
  <si>
    <t>5/8ods*5/8sae</t>
  </si>
  <si>
    <t>6L / minute</t>
  </si>
  <si>
    <t>10L / minute</t>
  </si>
  <si>
    <t>5/8"</t>
  </si>
  <si>
    <t>7/8"</t>
  </si>
  <si>
    <t xml:space="preserve">Motor protector(for screw compressor,with phase sequence monitoring)                                                   </t>
  </si>
  <si>
    <r>
      <rPr>
        <i/>
        <sz val="8"/>
        <color theme="1"/>
        <rFont val="Arial"/>
        <charset val="134"/>
      </rPr>
      <t xml:space="preserve">Motor protector(for Bitzer screw  compressor,with phase sequence monitoring)                                                           </t>
    </r>
  </si>
  <si>
    <t>Oil pressure differential</t>
  </si>
  <si>
    <t xml:space="preserve"> Optical Level Switch                        </t>
  </si>
  <si>
    <t xml:space="preserve">Oil Level Regulator    </t>
  </si>
  <si>
    <t xml:space="preserve">Oil Level Regulator  BITZER </t>
  </si>
  <si>
    <t>Oil Level Regulator COPELAND</t>
  </si>
  <si>
    <t>Oil separator</t>
  </si>
  <si>
    <t>Oil  condensor</t>
  </si>
  <si>
    <t>DISCHARGES MUFFLERS</t>
  </si>
  <si>
    <t>HUB HAND VALVE (FLARE&amp;WELDING)</t>
  </si>
  <si>
    <t>2 way water valve (honeywell type)</t>
  </si>
  <si>
    <t>3 way water valve (honeywell type)</t>
  </si>
  <si>
    <t>2 way water valve (Johnson control type)</t>
  </si>
  <si>
    <t>3 way water valve (Johnson control type)</t>
  </si>
  <si>
    <t>230v motor</t>
  </si>
  <si>
    <t xml:space="preserve">2 way water valve </t>
  </si>
  <si>
    <t>3 way water valve 电动三通球阀</t>
  </si>
  <si>
    <t>MANEUROP SERVICE VALVE</t>
  </si>
  <si>
    <t>CONNECTION SERVICE VALVE</t>
  </si>
  <si>
    <t>Split Air-Conditioner Valve</t>
  </si>
  <si>
    <t xml:space="preserve">COPPER DISTRIBUTOR </t>
  </si>
  <si>
    <t>Solder Tube Union
(With Valve core &amp; copper tube)</t>
  </si>
  <si>
    <t>MALE UNION
(With Valve Core)</t>
  </si>
  <si>
    <t>3-way tube Union(With MNPT)</t>
  </si>
  <si>
    <t>Receiver Valve</t>
  </si>
  <si>
    <t>SINGLE GAUGE VALVE ONLY</t>
  </si>
  <si>
    <t>Low Pressure Gauge</t>
  </si>
  <si>
    <t>High Pressure Gauge</t>
  </si>
  <si>
    <t>Testing Manifold (With Sight glass &amp; gauges &amp; charging hose) gauge:R410A  hose:5FT R410A</t>
  </si>
  <si>
    <t>Charging Hoses for R-12</t>
  </si>
  <si>
    <t>CONVERSION ADAPTOR</t>
  </si>
  <si>
    <t>Long Nut</t>
  </si>
  <si>
    <t>Short Nut</t>
  </si>
  <si>
    <t>Cap Nut</t>
  </si>
  <si>
    <t>CAP TUBE</t>
  </si>
  <si>
    <t>Forged Brass Nut</t>
  </si>
  <si>
    <t>Union</t>
  </si>
  <si>
    <t>Steel Service Valves</t>
  </si>
  <si>
    <t>Ventilators port</t>
  </si>
  <si>
    <t>Reversible Cam-Lift Hinge (With Spring)(Per Pair)</t>
  </si>
  <si>
    <t>Reversible Cam-Lift Hinge (Without Spring)(Per Pair)</t>
  </si>
  <si>
    <t>Reversilbe Cam-Lift Hinge with spring (per pair)</t>
  </si>
  <si>
    <t>Reversilbe Cam-Lift Hinge w/o spring (per pair)</t>
  </si>
  <si>
    <t>Safety Latches &amp; Inside Release Handles</t>
  </si>
  <si>
    <t>AH-1178 HANDLE</t>
  </si>
  <si>
    <t>HS-1178A HANDLE</t>
  </si>
  <si>
    <t>HS-1178S HANDLE</t>
  </si>
  <si>
    <t>AH-1460 Reach-in Door Hinge (Per Pair) 9"</t>
  </si>
  <si>
    <t>Reach-in Door Hinge (Per Pair) 9"</t>
  </si>
  <si>
    <t>Reach-in Door Hinge Black(Per Pair) 9"</t>
  </si>
  <si>
    <t>Reach-in Door Hinge s/steel(Per Pair) 9"</t>
  </si>
  <si>
    <t>AH-1179 HANDLE</t>
  </si>
  <si>
    <t>HS-1179 HANDLE</t>
  </si>
  <si>
    <t>AH-1450 Reach-in Door Hinge (Per Pair) 12"</t>
  </si>
  <si>
    <t>AH-1450 Reach-in Door Hinge (Per Pair) 13"</t>
  </si>
  <si>
    <t>HS-1470 Reach-in Door Hinge(Per Pair)</t>
  </si>
  <si>
    <t>Edgemount Cam-lift Hinge</t>
  </si>
  <si>
    <t>Edgemount Hinges</t>
  </si>
  <si>
    <t>Italy handle set</t>
  </si>
  <si>
    <t>Reversible reach in cam lift hinges</t>
  </si>
  <si>
    <t>Hinge S/Steel</t>
  </si>
  <si>
    <t>Reversible Camlift Hinge (Without Spring)</t>
  </si>
  <si>
    <t>Reversible Hinge (Without Spring, Non-Camlift)</t>
  </si>
  <si>
    <t>Hydraulic Door Closer</t>
  </si>
  <si>
    <t>Sliding door safety lock</t>
  </si>
  <si>
    <t xml:space="preserve">Medium Sliding Door Fitting Assembly </t>
  </si>
  <si>
    <t>Medium size upper orbit 5.5 m + hollow track</t>
  </si>
  <si>
    <t>Side track 6.2 meter</t>
  </si>
  <si>
    <t>Medium size upper orbit 6.5 m + hollow track</t>
  </si>
  <si>
    <t>frezzer hinges (135mm)</t>
  </si>
  <si>
    <t>frezzer hinges (145mm)</t>
  </si>
  <si>
    <t>frezzer hinges (175*50*45mm)</t>
  </si>
  <si>
    <t>frezzer hinges (146mm)</t>
  </si>
  <si>
    <t>frezzer hinges (165mm)</t>
  </si>
  <si>
    <t>FASTENER</t>
  </si>
  <si>
    <t>Supplemental Hardware</t>
  </si>
  <si>
    <t>Edgemount Hinges (Per Pair)</t>
  </si>
  <si>
    <t>Leaf Hinge (Per Pair)</t>
  </si>
  <si>
    <t>Lever &amp; Roller Latches</t>
  </si>
  <si>
    <t>Edgemount Mechanical Latches</t>
  </si>
  <si>
    <t>Steel Fin Straightener</t>
  </si>
  <si>
    <t>Fin Straightener</t>
  </si>
  <si>
    <t>Spring-Type Tube Benders</t>
  </si>
  <si>
    <t>Inner spring bender</t>
  </si>
  <si>
    <t>4-in-one Tube Benders</t>
  </si>
  <si>
    <t>3-in-1 Tube Bender</t>
  </si>
  <si>
    <t>Tube Bender</t>
  </si>
  <si>
    <t>CHINA TUBE BENDER</t>
  </si>
  <si>
    <t>Swaging Punches Kit</t>
  </si>
  <si>
    <t>AH-94 3-in-1 Swaging Punch 1/2" -7/8"</t>
  </si>
  <si>
    <t>AH-95 All-in-one Swaging Punch 1/4" - 5/8"</t>
  </si>
  <si>
    <t>AH-96 All-in-one Swaging Punch 1/4" - 3/4"</t>
  </si>
  <si>
    <t>45° Flaring &amp; Cutting Kit</t>
  </si>
  <si>
    <t>45°Flaring &amp; Swaging Kit</t>
  </si>
  <si>
    <t xml:space="preserve">flaring tool  </t>
  </si>
  <si>
    <t xml:space="preserve">Tube expanding </t>
  </si>
  <si>
    <t>Expander head</t>
  </si>
  <si>
    <t>CORDLESS ECCENTRIC CONE FLARING TOOL</t>
  </si>
  <si>
    <t>ECCENTRIC CONE FLARING TOOL</t>
  </si>
  <si>
    <t>cutter wheel</t>
  </si>
  <si>
    <t xml:space="preserve">Tube Cutter </t>
  </si>
  <si>
    <t xml:space="preserve">Pinch-off Plier </t>
  </si>
  <si>
    <t xml:space="preserve">Ratchet Wrench </t>
  </si>
  <si>
    <t xml:space="preserve">Inner-Outer Reamer </t>
  </si>
  <si>
    <t>Capillary Tube Cutter</t>
  </si>
  <si>
    <t>Deburrer</t>
  </si>
  <si>
    <t>Pick up tools</t>
  </si>
  <si>
    <t>Ratractable mirror</t>
  </si>
  <si>
    <t>Swivel Double Nut Kit</t>
  </si>
  <si>
    <r>
      <rPr>
        <i/>
        <sz val="8"/>
        <rFont val="Arial"/>
        <charset val="134"/>
      </rPr>
      <t>REFRIGERATION GAUGE(</t>
    </r>
    <r>
      <rPr>
        <i/>
        <sz val="8"/>
        <rFont val="細明體"/>
        <charset val="136"/>
      </rPr>
      <t>轴向</t>
    </r>
    <r>
      <rPr>
        <i/>
        <sz val="8"/>
        <rFont val="Arial"/>
        <charset val="134"/>
      </rPr>
      <t>)</t>
    </r>
  </si>
  <si>
    <t>Shell And Coil Condensers</t>
  </si>
  <si>
    <t>MODEL</t>
  </si>
  <si>
    <t>NAME</t>
  </si>
  <si>
    <t>SIZE</t>
  </si>
  <si>
    <t>Weight product (g)</t>
  </si>
  <si>
    <t>Product picture</t>
  </si>
  <si>
    <t>COPPER SOCKET</t>
  </si>
  <si>
    <t>COPPER REDUCER   C X C  异径直接 承插口</t>
  </si>
  <si>
    <t>90º  SHORT BEND  ELBOW   C X C  90º 短径双扩 (SHORT ELBOW)</t>
  </si>
  <si>
    <t>90º  LONG BEND  ELBOW  C X C   90º 长径双扩 (LONG BEND ELBOW)</t>
  </si>
  <si>
    <t>45º ELBOW  C X C  45º 双扩</t>
  </si>
  <si>
    <t>P-TRAP  C X C 沉水管</t>
  </si>
  <si>
    <t>RETURN U-BEND  C X C  180 U型 (U-BEND)</t>
  </si>
  <si>
    <t>COPPER TEE  C X C X C   三通</t>
  </si>
  <si>
    <t xml:space="preserve">COPPER REDUCER TEE </t>
  </si>
  <si>
    <t>TUBE STRAPE  2 HOLE</t>
  </si>
  <si>
    <t>COPPER END CAP</t>
  </si>
  <si>
    <t>Copper strainer</t>
  </si>
  <si>
    <t>Y TEE</t>
  </si>
  <si>
    <t>MALE ADAPTER          C X M          外螺纹接头</t>
  </si>
  <si>
    <t>KOREA COPPER SOCKET</t>
  </si>
  <si>
    <t>KOREA 90º COPPER ELBOW</t>
  </si>
  <si>
    <t>KOREA 45º COPPER ELBOW</t>
  </si>
  <si>
    <t xml:space="preserve">KOREA COPPER REDUCER </t>
  </si>
  <si>
    <t>KOREA COPPER TEE</t>
  </si>
</sst>
</file>

<file path=xl/styles.xml><?xml version="1.0" encoding="utf-8"?>
<styleSheet xmlns="http://schemas.openxmlformats.org/spreadsheetml/2006/main" xmlns:mc="http://schemas.openxmlformats.org/markup-compatibility/2006" xmlns:xr9="http://schemas.microsoft.com/office/spreadsheetml/2016/revision9" mc:Ignorable="xr9">
  <numFmts count="17">
    <numFmt numFmtId="42" formatCode="_(&quot;$&quot;* #,##0_);_(&quot;$&quot;* \(#,##0\);_(&quot;$&quot;* &quot;-&quot;_);_(@_)"/>
    <numFmt numFmtId="43" formatCode="_(* #,##0.00_);_(* \(#,##0.00\);_(* &quot;-&quot;??_);_(@_)"/>
    <numFmt numFmtId="44" formatCode="_(&quot;$&quot;* #,##0.00_);_(&quot;$&quot;* \(#,##0.00\);_(&quot;$&quot;* &quot;-&quot;??_);_(@_)"/>
    <numFmt numFmtId="176" formatCode="_ * #,##0_ ;_ * \-#,##0_ ;_ * &quot;-&quot;_ ;_ @_ "/>
    <numFmt numFmtId="177" formatCode="_ * #,##0.00_ ;_ * \-#,##0.00_ ;_ * &quot;-&quot;??_ ;_ @_ "/>
    <numFmt numFmtId="178" formatCode="_ * #,##0_ ;_ * \-#,##0_ ;_ * &quot;-&quot;??_ ;_ @_ "/>
    <numFmt numFmtId="179" formatCode="0.0"/>
    <numFmt numFmtId="180" formatCode="_-&quot;$&quot;* #,##0.00_-;\-&quot;$&quot;* #,##0.00_-;_-&quot;$&quot;* &quot;-&quot;??_-;_-@_-"/>
    <numFmt numFmtId="181" formatCode="#,##0.0"/>
    <numFmt numFmtId="182" formatCode="#\ ?/?"/>
    <numFmt numFmtId="183" formatCode="#,##0_ "/>
    <numFmt numFmtId="184" formatCode="_(* #,##0_);_(* \(#,##0\);_(* &quot;-&quot;??_);_(@_)"/>
    <numFmt numFmtId="185" formatCode="0_ "/>
    <numFmt numFmtId="186" formatCode="&quot;$&quot;#,##0.00"/>
    <numFmt numFmtId="187" formatCode="&quot;¥&quot;#,##0"/>
    <numFmt numFmtId="188" formatCode="0.000"/>
    <numFmt numFmtId="189" formatCode="0.0000"/>
  </numFmts>
  <fonts count="90">
    <font>
      <sz val="11"/>
      <color theme="1"/>
      <name val="Calibri"/>
      <charset val="134"/>
      <scheme val="minor"/>
    </font>
    <font>
      <i/>
      <sz val="9"/>
      <color theme="1"/>
      <name val="Calibri"/>
      <charset val="134"/>
      <scheme val="minor"/>
    </font>
    <font>
      <i/>
      <sz val="9"/>
      <name val="Calibri"/>
      <charset val="134"/>
      <scheme val="minor"/>
    </font>
    <font>
      <i/>
      <sz val="9"/>
      <name val="Arial"/>
      <charset val="134"/>
    </font>
    <font>
      <i/>
      <sz val="8"/>
      <name val="Arial"/>
      <charset val="134"/>
    </font>
    <font>
      <i/>
      <sz val="9"/>
      <color theme="1"/>
      <name val="Arial"/>
      <charset val="134"/>
    </font>
    <font>
      <i/>
      <sz val="9"/>
      <color rgb="FF0000FF"/>
      <name val="Arial"/>
      <charset val="134"/>
    </font>
    <font>
      <sz val="9"/>
      <color theme="1"/>
      <name val="Calibri"/>
      <charset val="134"/>
      <scheme val="minor"/>
    </font>
    <font>
      <sz val="9"/>
      <name val="Calibri"/>
      <charset val="134"/>
      <scheme val="minor"/>
    </font>
    <font>
      <b/>
      <i/>
      <sz val="9"/>
      <name val="Arial"/>
      <charset val="134"/>
    </font>
    <font>
      <i/>
      <sz val="9"/>
      <color rgb="FFFF0000"/>
      <name val="Arial"/>
      <charset val="134"/>
    </font>
    <font>
      <i/>
      <sz val="8"/>
      <color theme="1"/>
      <name val="Arial"/>
      <charset val="134"/>
    </font>
    <font>
      <i/>
      <sz val="8"/>
      <color rgb="FFFF0000"/>
      <name val="Arial"/>
      <charset val="134"/>
    </font>
    <font>
      <sz val="10.5"/>
      <name val="Times New Roman"/>
      <charset val="134"/>
    </font>
    <font>
      <b/>
      <i/>
      <sz val="8"/>
      <name val="Arial"/>
      <charset val="134"/>
    </font>
    <font>
      <b/>
      <i/>
      <sz val="8"/>
      <color theme="1"/>
      <name val="Arial"/>
      <charset val="134"/>
    </font>
    <font>
      <sz val="9"/>
      <name val="Arial"/>
      <charset val="134"/>
    </font>
    <font>
      <i/>
      <sz val="8"/>
      <color indexed="8"/>
      <name val="Arial"/>
      <charset val="134"/>
    </font>
    <font>
      <i/>
      <sz val="10"/>
      <color theme="1"/>
      <name val="Arial"/>
      <charset val="134"/>
    </font>
    <font>
      <i/>
      <sz val="9"/>
      <color rgb="FF000000"/>
      <name val="Arial"/>
      <charset val="134"/>
    </font>
    <font>
      <i/>
      <sz val="8"/>
      <color rgb="FF000000"/>
      <name val="Arial"/>
      <charset val="134"/>
    </font>
    <font>
      <sz val="8"/>
      <color theme="1"/>
      <name val="Calibri"/>
      <charset val="134"/>
      <scheme val="minor"/>
    </font>
    <font>
      <i/>
      <sz val="8"/>
      <color rgb="FF0000FF"/>
      <name val="Arial"/>
      <charset val="134"/>
    </font>
    <font>
      <i/>
      <sz val="8"/>
      <color rgb="FF00B050"/>
      <name val="Arial"/>
      <charset val="134"/>
    </font>
    <font>
      <i/>
      <sz val="8"/>
      <color theme="9" tint="-0.249977111117893"/>
      <name val="Arial"/>
      <charset val="134"/>
    </font>
    <font>
      <i/>
      <sz val="11"/>
      <color theme="1"/>
      <name val="Calibri"/>
      <charset val="134"/>
      <scheme val="minor"/>
    </font>
    <font>
      <i/>
      <u/>
      <sz val="8"/>
      <name val="Arial"/>
      <charset val="134"/>
    </font>
    <font>
      <sz val="8"/>
      <color theme="1"/>
      <name val="Arial"/>
      <charset val="134"/>
    </font>
    <font>
      <sz val="9"/>
      <color theme="1"/>
      <name val="Arial"/>
      <charset val="134"/>
    </font>
    <font>
      <sz val="9"/>
      <color theme="0"/>
      <name val="Calibri"/>
      <charset val="134"/>
      <scheme val="minor"/>
    </font>
    <font>
      <i/>
      <sz val="9"/>
      <color theme="0"/>
      <name val="Arial"/>
      <charset val="134"/>
    </font>
    <font>
      <sz val="9"/>
      <color theme="0"/>
      <name val="Arial"/>
      <charset val="134"/>
    </font>
    <font>
      <sz val="9"/>
      <color rgb="FF222222"/>
      <name val="Arial"/>
      <charset val="134"/>
    </font>
    <font>
      <i/>
      <sz val="8"/>
      <color rgb="FF1A37EA"/>
      <name val="Arial"/>
      <charset val="134"/>
    </font>
    <font>
      <i/>
      <sz val="9"/>
      <color indexed="8"/>
      <name val="Arial"/>
      <charset val="134"/>
    </font>
    <font>
      <i/>
      <sz val="9"/>
      <color indexed="12"/>
      <name val="Arial"/>
      <charset val="134"/>
    </font>
    <font>
      <sz val="8"/>
      <name val="Arial"/>
      <charset val="134"/>
    </font>
    <font>
      <i/>
      <sz val="9"/>
      <color indexed="10"/>
      <name val="Arial"/>
      <charset val="134"/>
    </font>
    <font>
      <sz val="8"/>
      <color theme="0"/>
      <name val="Calibri"/>
      <charset val="134"/>
      <scheme val="minor"/>
    </font>
    <font>
      <i/>
      <sz val="8"/>
      <color indexed="12"/>
      <name val="Arial"/>
      <charset val="134"/>
    </font>
    <font>
      <i/>
      <sz val="8"/>
      <color indexed="10"/>
      <name val="Arial"/>
      <charset val="134"/>
    </font>
    <font>
      <i/>
      <sz val="8"/>
      <color indexed="57"/>
      <name val="Arial"/>
      <charset val="134"/>
    </font>
    <font>
      <sz val="9"/>
      <color rgb="FF000000"/>
      <name val="Arial"/>
      <charset val="134"/>
    </font>
    <font>
      <b/>
      <sz val="8"/>
      <color theme="1"/>
      <name val="Times New Roman"/>
      <charset val="134"/>
    </font>
    <font>
      <sz val="14"/>
      <color theme="1"/>
      <name val="Calibri"/>
      <charset val="134"/>
      <scheme val="minor"/>
    </font>
    <font>
      <sz val="11"/>
      <color theme="0"/>
      <name val="Calibri"/>
      <charset val="134"/>
      <scheme val="minor"/>
    </font>
    <font>
      <b/>
      <sz val="9"/>
      <color theme="0"/>
      <name val="Calibri"/>
      <charset val="134"/>
      <scheme val="minor"/>
    </font>
    <font>
      <b/>
      <sz val="9"/>
      <color rgb="FFFF0000"/>
      <name val="Calibri"/>
      <charset val="134"/>
      <scheme val="minor"/>
    </font>
    <font>
      <i/>
      <sz val="9"/>
      <color theme="0"/>
      <name val="Calibri"/>
      <charset val="134"/>
      <scheme val="minor"/>
    </font>
    <font>
      <b/>
      <sz val="9"/>
      <color theme="5"/>
      <name val="Calibri"/>
      <charset val="134"/>
      <scheme val="minor"/>
    </font>
    <font>
      <b/>
      <sz val="9"/>
      <color rgb="FF00B050"/>
      <name val="Calibri"/>
      <charset val="134"/>
      <scheme val="minor"/>
    </font>
    <font>
      <b/>
      <sz val="9"/>
      <name val="Calibri"/>
      <charset val="134"/>
      <scheme val="minor"/>
    </font>
    <font>
      <sz val="10"/>
      <name val="Arial"/>
      <charset val="134"/>
    </font>
    <font>
      <i/>
      <sz val="8"/>
      <color theme="1"/>
      <name val="Calibri"/>
      <charset val="134"/>
      <scheme val="minor"/>
    </font>
    <font>
      <b/>
      <i/>
      <u/>
      <sz val="8"/>
      <name val="Arial"/>
      <charset val="134"/>
    </font>
    <font>
      <b/>
      <sz val="9"/>
      <color theme="1"/>
      <name val="Calibri"/>
      <charset val="134"/>
      <scheme val="minor"/>
    </font>
    <font>
      <b/>
      <i/>
      <sz val="8"/>
      <name val="宋体"/>
      <charset val="134"/>
    </font>
    <font>
      <i/>
      <sz val="8"/>
      <color rgb="FF0070C0"/>
      <name val="Arial"/>
      <charset val="134"/>
    </font>
    <font>
      <i/>
      <sz val="8"/>
      <color indexed="14"/>
      <name val="Arial"/>
      <charset val="134"/>
    </font>
    <font>
      <sz val="9"/>
      <name val="宋体"/>
      <charset val="134"/>
    </font>
    <font>
      <sz val="8"/>
      <color theme="3"/>
      <name val="Arial"/>
      <charset val="134"/>
    </font>
    <font>
      <sz val="11"/>
      <color rgb="FF000000"/>
      <name val="Calibri"/>
      <charset val="134"/>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2"/>
      <name val="宋体"/>
      <charset val="134"/>
    </font>
    <font>
      <sz val="11"/>
      <color rgb="FF9C6500"/>
      <name val="Calibri"/>
      <charset val="134"/>
      <scheme val="minor"/>
    </font>
    <font>
      <sz val="10"/>
      <color indexed="8"/>
      <name val="Arial"/>
      <charset val="134"/>
    </font>
    <font>
      <sz val="12"/>
      <color theme="1"/>
      <name val="Calibri"/>
      <charset val="136"/>
      <scheme val="minor"/>
    </font>
    <font>
      <sz val="11"/>
      <name val="돋움"/>
      <charset val="129"/>
    </font>
    <font>
      <sz val="11"/>
      <color indexed="8"/>
      <name val="Calibri"/>
      <charset val="134"/>
    </font>
    <font>
      <i/>
      <sz val="8"/>
      <name val="細明體"/>
      <charset val="136"/>
    </font>
    <font>
      <i/>
      <sz val="8"/>
      <name val="宋体"/>
      <charset val="134"/>
    </font>
    <font>
      <i/>
      <sz val="8"/>
      <color theme="1"/>
      <name val="SimSun"/>
      <charset val="134"/>
    </font>
  </fonts>
  <fills count="46">
    <fill>
      <patternFill patternType="none"/>
    </fill>
    <fill>
      <patternFill patternType="gray125"/>
    </fill>
    <fill>
      <patternFill patternType="solid">
        <fgColor rgb="FFCCFFCC"/>
        <bgColor indexed="64"/>
      </patternFill>
    </fill>
    <fill>
      <patternFill patternType="solid">
        <fgColor rgb="FFFFFF00"/>
        <bgColor indexed="64"/>
      </patternFill>
    </fill>
    <fill>
      <patternFill patternType="solid">
        <fgColor rgb="FF99FF99"/>
        <bgColor indexed="64"/>
      </patternFill>
    </fill>
    <fill>
      <patternFill patternType="solid">
        <fgColor rgb="FFCBEBF5"/>
        <bgColor indexed="64"/>
      </patternFill>
    </fill>
    <fill>
      <patternFill patternType="solid">
        <fgColor rgb="FFEFF9FC"/>
        <bgColor indexed="64"/>
      </patternFill>
    </fill>
    <fill>
      <patternFill patternType="solid">
        <fgColor rgb="FFF5F5F5"/>
        <bgColor indexed="64"/>
      </patternFill>
    </fill>
    <fill>
      <patternFill patternType="solid">
        <fgColor rgb="FF00B0F0"/>
        <bgColor indexed="64"/>
      </patternFill>
    </fill>
    <fill>
      <patternFill patternType="solid">
        <fgColor rgb="FFFFC000"/>
        <bgColor indexed="64"/>
      </patternFill>
    </fill>
    <fill>
      <patternFill patternType="solid">
        <fgColor theme="9" tint="0.799981688894314"/>
        <bgColor indexed="64"/>
      </patternFill>
    </fill>
    <fill>
      <patternFill patternType="solid">
        <fgColor rgb="FF92D050"/>
        <bgColor indexed="64"/>
      </patternFill>
    </fill>
    <fill>
      <patternFill patternType="solid">
        <fgColor indexed="9"/>
        <bgColor indexed="64"/>
      </patternFill>
    </fill>
    <fill>
      <patternFill patternType="solid">
        <fgColor theme="8" tint="0.599993896298105"/>
        <bgColor indexed="64"/>
      </patternFill>
    </fill>
    <fill>
      <patternFill patternType="solid">
        <fgColor theme="0"/>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D6E3B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8"/>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style="thin">
        <color auto="1"/>
      </top>
      <bottom/>
      <diagonal/>
    </border>
    <border>
      <left/>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03">
    <xf numFmtId="0" fontId="0" fillId="0" borderId="0"/>
    <xf numFmtId="43" fontId="0" fillId="0" borderId="0" applyFont="0" applyFill="0" applyBorder="0" applyAlignment="0" applyProtection="0"/>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176" fontId="0" fillId="0" borderId="0" applyFont="0" applyFill="0" applyBorder="0" applyAlignment="0" applyProtection="0">
      <alignment vertical="center"/>
    </xf>
    <xf numFmtId="42" fontId="0" fillId="0" borderId="0" applyFont="0" applyFill="0" applyBorder="0" applyAlignment="0" applyProtection="0">
      <alignment vertical="center"/>
    </xf>
    <xf numFmtId="0" fontId="62"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0" fillId="19" borderId="16" applyNumberFormat="0" applyFont="0" applyAlignment="0" applyProtection="0">
      <alignment vertical="center"/>
    </xf>
    <xf numFmtId="0" fontId="64"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7" fillId="0" borderId="17" applyNumberFormat="0" applyFill="0" applyAlignment="0" applyProtection="0">
      <alignment vertical="center"/>
    </xf>
    <xf numFmtId="0" fontId="68" fillId="0" borderId="17" applyNumberFormat="0" applyFill="0" applyAlignment="0" applyProtection="0">
      <alignment vertical="center"/>
    </xf>
    <xf numFmtId="0" fontId="69" fillId="0" borderId="18" applyNumberFormat="0" applyFill="0" applyAlignment="0" applyProtection="0">
      <alignment vertical="center"/>
    </xf>
    <xf numFmtId="0" fontId="69" fillId="0" borderId="0" applyNumberFormat="0" applyFill="0" applyBorder="0" applyAlignment="0" applyProtection="0">
      <alignment vertical="center"/>
    </xf>
    <xf numFmtId="0" fontId="70" fillId="20" borderId="19" applyNumberFormat="0" applyAlignment="0" applyProtection="0">
      <alignment vertical="center"/>
    </xf>
    <xf numFmtId="0" fontId="71" fillId="21" borderId="20" applyNumberFormat="0" applyAlignment="0" applyProtection="0">
      <alignment vertical="center"/>
    </xf>
    <xf numFmtId="0" fontId="72" fillId="21" borderId="19" applyNumberFormat="0" applyAlignment="0" applyProtection="0">
      <alignment vertical="center"/>
    </xf>
    <xf numFmtId="0" fontId="73" fillId="22" borderId="21" applyNumberFormat="0" applyAlignment="0" applyProtection="0">
      <alignment vertical="center"/>
    </xf>
    <xf numFmtId="0" fontId="74" fillId="0" borderId="22" applyNumberFormat="0" applyFill="0" applyAlignment="0" applyProtection="0">
      <alignment vertical="center"/>
    </xf>
    <xf numFmtId="0" fontId="75" fillId="0" borderId="23" applyNumberFormat="0" applyFill="0" applyAlignment="0" applyProtection="0">
      <alignment vertical="center"/>
    </xf>
    <xf numFmtId="0" fontId="76" fillId="23" borderId="0" applyNumberFormat="0" applyBorder="0" applyAlignment="0" applyProtection="0">
      <alignment vertical="center"/>
    </xf>
    <xf numFmtId="0" fontId="77" fillId="24" borderId="0" applyNumberFormat="0" applyBorder="0" applyAlignment="0" applyProtection="0">
      <alignment vertical="center"/>
    </xf>
    <xf numFmtId="0" fontId="78" fillId="25" borderId="0" applyNumberFormat="0" applyBorder="0" applyAlignment="0" applyProtection="0">
      <alignment vertical="center"/>
    </xf>
    <xf numFmtId="0" fontId="79" fillId="26" borderId="0" applyNumberFormat="0" applyBorder="0" applyAlignment="0" applyProtection="0">
      <alignment vertical="center"/>
    </xf>
    <xf numFmtId="0" fontId="80" fillId="27" borderId="0" applyNumberFormat="0" applyBorder="0" applyAlignment="0" applyProtection="0">
      <alignment vertical="center"/>
    </xf>
    <xf numFmtId="0" fontId="80" fillId="28" borderId="0" applyNumberFormat="0" applyBorder="0" applyAlignment="0" applyProtection="0">
      <alignment vertical="center"/>
    </xf>
    <xf numFmtId="0" fontId="79" fillId="29" borderId="0" applyNumberFormat="0" applyBorder="0" applyAlignment="0" applyProtection="0">
      <alignment vertical="center"/>
    </xf>
    <xf numFmtId="0" fontId="79" fillId="30" borderId="0" applyNumberFormat="0" applyBorder="0" applyAlignment="0" applyProtection="0">
      <alignment vertical="center"/>
    </xf>
    <xf numFmtId="0" fontId="80" fillId="31" borderId="0" applyNumberFormat="0" applyBorder="0" applyAlignment="0" applyProtection="0">
      <alignment vertical="center"/>
    </xf>
    <xf numFmtId="0" fontId="80" fillId="32" borderId="0" applyNumberFormat="0" applyBorder="0" applyAlignment="0" applyProtection="0">
      <alignment vertical="center"/>
    </xf>
    <xf numFmtId="0" fontId="79" fillId="33" borderId="0" applyNumberFormat="0" applyBorder="0" applyAlignment="0" applyProtection="0">
      <alignment vertical="center"/>
    </xf>
    <xf numFmtId="0" fontId="79" fillId="34" borderId="0" applyNumberFormat="0" applyBorder="0" applyAlignment="0" applyProtection="0">
      <alignment vertical="center"/>
    </xf>
    <xf numFmtId="0" fontId="80" fillId="17" borderId="0" applyNumberFormat="0" applyBorder="0" applyAlignment="0" applyProtection="0">
      <alignment vertical="center"/>
    </xf>
    <xf numFmtId="0" fontId="80" fillId="15" borderId="0" applyNumberFormat="0" applyBorder="0" applyAlignment="0" applyProtection="0">
      <alignment vertical="center"/>
    </xf>
    <xf numFmtId="0" fontId="79" fillId="35" borderId="0" applyNumberFormat="0" applyBorder="0" applyAlignment="0" applyProtection="0">
      <alignment vertical="center"/>
    </xf>
    <xf numFmtId="0" fontId="79" fillId="36" borderId="0" applyNumberFormat="0" applyBorder="0" applyAlignment="0" applyProtection="0">
      <alignment vertical="center"/>
    </xf>
    <xf numFmtId="0" fontId="80" fillId="37" borderId="0" applyNumberFormat="0" applyBorder="0" applyAlignment="0" applyProtection="0">
      <alignment vertical="center"/>
    </xf>
    <xf numFmtId="0" fontId="80" fillId="38" borderId="0" applyNumberFormat="0" applyBorder="0" applyAlignment="0" applyProtection="0">
      <alignment vertical="center"/>
    </xf>
    <xf numFmtId="0" fontId="79" fillId="39" borderId="0" applyNumberFormat="0" applyBorder="0" applyAlignment="0" applyProtection="0">
      <alignment vertical="center"/>
    </xf>
    <xf numFmtId="0" fontId="79" fillId="40" borderId="0" applyNumberFormat="0" applyBorder="0" applyAlignment="0" applyProtection="0">
      <alignment vertical="center"/>
    </xf>
    <xf numFmtId="0" fontId="80" fillId="16" borderId="0" applyNumberFormat="0" applyBorder="0" applyAlignment="0" applyProtection="0">
      <alignment vertical="center"/>
    </xf>
    <xf numFmtId="0" fontId="80" fillId="13" borderId="0" applyNumberFormat="0" applyBorder="0" applyAlignment="0" applyProtection="0">
      <alignment vertical="center"/>
    </xf>
    <xf numFmtId="0" fontId="79" fillId="41" borderId="0" applyNumberFormat="0" applyBorder="0" applyAlignment="0" applyProtection="0">
      <alignment vertical="center"/>
    </xf>
    <xf numFmtId="0" fontId="79" fillId="42" borderId="0" applyNumberFormat="0" applyBorder="0" applyAlignment="0" applyProtection="0">
      <alignment vertical="center"/>
    </xf>
    <xf numFmtId="0" fontId="80" fillId="10" borderId="0" applyNumberFormat="0" applyBorder="0" applyAlignment="0" applyProtection="0">
      <alignment vertical="center"/>
    </xf>
    <xf numFmtId="0" fontId="80" fillId="43" borderId="0" applyNumberFormat="0" applyBorder="0" applyAlignment="0" applyProtection="0">
      <alignment vertical="center"/>
    </xf>
    <xf numFmtId="0" fontId="79" fillId="44" borderId="0" applyNumberFormat="0" applyBorder="0" applyAlignment="0" applyProtection="0">
      <alignment vertical="center"/>
    </xf>
    <xf numFmtId="0" fontId="81" fillId="0" borderId="0"/>
    <xf numFmtId="0" fontId="52" fillId="0" borderId="0"/>
    <xf numFmtId="0" fontId="81" fillId="0" borderId="0" applyNumberFormat="0" applyFont="0" applyFill="0" applyBorder="0" applyProtection="0">
      <alignment horizontal="left" vertical="center" indent="2"/>
    </xf>
    <xf numFmtId="177" fontId="0" fillId="0" borderId="0" applyFont="0" applyFill="0" applyBorder="0" applyAlignment="0" applyProtection="0"/>
    <xf numFmtId="0" fontId="82" fillId="25" borderId="0" applyNumberFormat="0" applyBorder="0" applyAlignment="0" applyProtection="0"/>
    <xf numFmtId="0" fontId="0" fillId="0" borderId="0">
      <alignment vertical="center"/>
    </xf>
    <xf numFmtId="0" fontId="83" fillId="0" borderId="0"/>
    <xf numFmtId="0" fontId="0" fillId="0" borderId="0">
      <alignment vertical="center"/>
    </xf>
    <xf numFmtId="0" fontId="81" fillId="0" borderId="0">
      <alignment vertical="center"/>
    </xf>
    <xf numFmtId="0" fontId="81" fillId="0" borderId="0">
      <alignment vertical="center"/>
    </xf>
    <xf numFmtId="0" fontId="0" fillId="0" borderId="0">
      <alignment vertical="center"/>
    </xf>
    <xf numFmtId="0" fontId="81"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0"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0" fillId="0" borderId="0"/>
    <xf numFmtId="0" fontId="52" fillId="0" borderId="0"/>
    <xf numFmtId="0" fontId="0" fillId="0" borderId="0"/>
    <xf numFmtId="0" fontId="52" fillId="0" borderId="0"/>
    <xf numFmtId="0" fontId="52" fillId="0" borderId="0"/>
    <xf numFmtId="0" fontId="52" fillId="0" borderId="0"/>
    <xf numFmtId="0" fontId="52" fillId="0" borderId="0"/>
    <xf numFmtId="0" fontId="84" fillId="0" borderId="0">
      <alignment vertical="center"/>
    </xf>
    <xf numFmtId="0" fontId="85" fillId="0" borderId="0"/>
    <xf numFmtId="0" fontId="85" fillId="0" borderId="0"/>
    <xf numFmtId="0" fontId="85" fillId="0" borderId="0"/>
    <xf numFmtId="0" fontId="81" fillId="0" borderId="0">
      <alignment vertical="center"/>
    </xf>
    <xf numFmtId="0" fontId="81" fillId="0" borderId="0">
      <alignment vertical="center"/>
    </xf>
    <xf numFmtId="0" fontId="52" fillId="45" borderId="0"/>
    <xf numFmtId="178" fontId="86" fillId="0" borderId="0">
      <alignment vertical="center"/>
    </xf>
    <xf numFmtId="0" fontId="81" fillId="0" borderId="0"/>
    <xf numFmtId="0" fontId="81" fillId="0" borderId="0"/>
    <xf numFmtId="0" fontId="0" fillId="0" borderId="0">
      <alignment vertical="center"/>
    </xf>
    <xf numFmtId="0" fontId="81" fillId="0" borderId="0">
      <alignment vertical="center"/>
    </xf>
    <xf numFmtId="0" fontId="81" fillId="0" borderId="0">
      <alignment vertical="center"/>
    </xf>
    <xf numFmtId="0" fontId="59" fillId="0" borderId="0">
      <alignment vertical="center"/>
    </xf>
  </cellStyleXfs>
  <cellXfs count="812">
    <xf numFmtId="0" fontId="0" fillId="0" borderId="0" xfId="0"/>
    <xf numFmtId="0" fontId="1" fillId="0" borderId="0" xfId="0" applyFont="1" applyAlignment="1">
      <alignment vertical="center"/>
    </xf>
    <xf numFmtId="0" fontId="1" fillId="0" borderId="0" xfId="0" applyFont="1"/>
    <xf numFmtId="0" fontId="2" fillId="0" borderId="0" xfId="0" applyFont="1"/>
    <xf numFmtId="0" fontId="2" fillId="0" borderId="0" xfId="0" applyFont="1" applyAlignment="1">
      <alignment horizontal="center"/>
    </xf>
    <xf numFmtId="4" fontId="1" fillId="0" borderId="0" xfId="0" applyNumberFormat="1" applyFont="1"/>
    <xf numFmtId="0" fontId="3" fillId="0" borderId="0" xfId="0" applyFont="1" applyAlignment="1">
      <alignment horizontal="center" vertical="center"/>
    </xf>
    <xf numFmtId="0" fontId="4" fillId="0" borderId="0" xfId="0" applyFont="1"/>
    <xf numFmtId="0" fontId="1" fillId="0" borderId="0" xfId="0" applyFont="1" applyAlignment="1">
      <alignment horizontal="center"/>
    </xf>
    <xf numFmtId="1" fontId="5" fillId="0" borderId="0" xfId="0" applyNumberFormat="1" applyFont="1"/>
    <xf numFmtId="1" fontId="1" fillId="0" borderId="0" xfId="0" applyNumberFormat="1" applyFont="1"/>
    <xf numFmtId="0" fontId="5" fillId="0" borderId="1" xfId="0" applyFont="1" applyBorder="1" applyAlignment="1">
      <alignment horizontal="left" vertical="center" wrapText="1"/>
    </xf>
    <xf numFmtId="0" fontId="3" fillId="0" borderId="1" xfId="0" applyFont="1" applyBorder="1" applyAlignment="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4" fontId="5" fillId="2" borderId="1" xfId="0" applyNumberFormat="1" applyFont="1" applyFill="1" applyBorder="1" applyAlignment="1">
      <alignment horizontal="center" vertical="center" wrapText="1"/>
    </xf>
    <xf numFmtId="0" fontId="3" fillId="0" borderId="1" xfId="0" applyFont="1" applyBorder="1" applyAlignment="1">
      <alignment horizontal="left" vertical="center"/>
    </xf>
    <xf numFmtId="0" fontId="3" fillId="0" borderId="2" xfId="0" applyFont="1" applyBorder="1" applyAlignment="1">
      <alignment horizontal="center" vertical="center" wrapText="1"/>
    </xf>
    <xf numFmtId="4" fontId="6" fillId="0" borderId="1"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4" fillId="0" borderId="5" xfId="0" applyFont="1" applyBorder="1" applyAlignment="1">
      <alignment horizontal="center" vertical="center" wrapText="1"/>
    </xf>
    <xf numFmtId="0" fontId="4" fillId="0" borderId="0" xfId="0" applyFont="1" applyAlignment="1">
      <alignment horizontal="center" vertical="center" wrapText="1"/>
    </xf>
    <xf numFmtId="0" fontId="4"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6" fillId="3" borderId="4"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0" borderId="0" xfId="0" applyFont="1"/>
    <xf numFmtId="0" fontId="3" fillId="0" borderId="0" xfId="0" applyFont="1" applyAlignment="1">
      <alignment horizontal="left" vertical="center"/>
    </xf>
    <xf numFmtId="0" fontId="7" fillId="0" borderId="0" xfId="0" applyFont="1"/>
    <xf numFmtId="0" fontId="8" fillId="0" borderId="0" xfId="0" applyFont="1"/>
    <xf numFmtId="1" fontId="7" fillId="0" borderId="0" xfId="0" applyNumberFormat="1" applyFont="1"/>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9" fillId="0" borderId="1" xfId="0" applyFont="1" applyBorder="1" applyAlignment="1">
      <alignment horizontal="center" vertical="center"/>
    </xf>
    <xf numFmtId="0" fontId="10" fillId="0" borderId="1" xfId="0" applyFont="1" applyBorder="1" applyAlignment="1">
      <alignment vertical="center"/>
    </xf>
    <xf numFmtId="0" fontId="4" fillId="0" borderId="7" xfId="0" applyFont="1" applyBorder="1" applyAlignment="1">
      <alignment horizontal="center" vertical="center" wrapText="1"/>
    </xf>
    <xf numFmtId="0" fontId="4" fillId="0" borderId="1" xfId="0" applyFont="1" applyBorder="1" applyAlignment="1">
      <alignment horizontal="center" vertical="center" wrapText="1"/>
    </xf>
    <xf numFmtId="179" fontId="6" fillId="0" borderId="1" xfId="0" applyNumberFormat="1" applyFont="1" applyBorder="1" applyAlignment="1">
      <alignment horizontal="center" vertical="center"/>
    </xf>
    <xf numFmtId="180" fontId="3" fillId="0" borderId="1" xfId="0" applyNumberFormat="1" applyFont="1" applyBorder="1" applyAlignment="1">
      <alignment horizontal="center" vertical="center"/>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180" fontId="3" fillId="0" borderId="4" xfId="0" applyNumberFormat="1" applyFont="1" applyBorder="1" applyAlignment="1">
      <alignment horizontal="center" vertical="center"/>
    </xf>
    <xf numFmtId="180" fontId="3" fillId="0" borderId="2" xfId="0" applyNumberFormat="1" applyFont="1" applyBorder="1" applyAlignment="1">
      <alignment horizontal="center" vertical="center"/>
    </xf>
    <xf numFmtId="180" fontId="3" fillId="0" borderId="3" xfId="0" applyNumberFormat="1" applyFont="1" applyBorder="1" applyAlignment="1">
      <alignment horizontal="center" vertical="center"/>
    </xf>
    <xf numFmtId="0" fontId="4" fillId="0" borderId="10"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4" fillId="0" borderId="7" xfId="0" applyFont="1" applyBorder="1" applyAlignment="1">
      <alignment vertical="center" wrapText="1"/>
    </xf>
    <xf numFmtId="0" fontId="4" fillId="0" borderId="1" xfId="0" applyFont="1" applyBorder="1" applyAlignment="1">
      <alignment vertical="center" wrapText="1"/>
    </xf>
    <xf numFmtId="0" fontId="3" fillId="0" borderId="1" xfId="0" applyFont="1" applyBorder="1" applyAlignment="1">
      <alignment horizontal="left" vertical="center" wrapText="1"/>
    </xf>
    <xf numFmtId="0" fontId="4" fillId="0" borderId="8" xfId="0" applyFont="1" applyBorder="1" applyAlignment="1">
      <alignment vertical="center" wrapText="1"/>
    </xf>
    <xf numFmtId="0" fontId="12" fillId="0" borderId="7" xfId="0" applyFont="1" applyBorder="1" applyAlignment="1">
      <alignment horizontal="center" vertical="center" wrapText="1"/>
    </xf>
    <xf numFmtId="0" fontId="12" fillId="0" borderId="1" xfId="0" applyFont="1" applyBorder="1" applyAlignment="1">
      <alignment horizontal="center" vertical="center" wrapText="1"/>
    </xf>
    <xf numFmtId="180" fontId="3" fillId="0" borderId="4" xfId="0" applyNumberFormat="1" applyFont="1" applyBorder="1" applyAlignment="1">
      <alignment vertical="center"/>
    </xf>
    <xf numFmtId="180" fontId="3" fillId="0" borderId="1" xfId="0" applyNumberFormat="1" applyFont="1" applyBorder="1" applyAlignment="1">
      <alignment vertical="center"/>
    </xf>
    <xf numFmtId="0" fontId="4" fillId="0" borderId="7" xfId="0" applyFont="1" applyBorder="1" applyAlignment="1">
      <alignment horizontal="center" vertical="center"/>
    </xf>
    <xf numFmtId="0" fontId="4" fillId="0" borderId="1" xfId="0" applyFont="1" applyBorder="1" applyAlignment="1">
      <alignment horizontal="center" vertical="center"/>
    </xf>
    <xf numFmtId="0" fontId="11" fillId="0" borderId="7" xfId="0" applyFont="1" applyBorder="1" applyAlignment="1">
      <alignment horizontal="center" wrapText="1"/>
    </xf>
    <xf numFmtId="0" fontId="11" fillId="0" borderId="1" xfId="0" applyFont="1" applyBorder="1" applyAlignment="1">
      <alignment horizontal="center" wrapText="1"/>
    </xf>
    <xf numFmtId="0" fontId="11" fillId="0" borderId="0" xfId="0" applyFont="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7" xfId="0" applyFont="1" applyBorder="1" applyAlignment="1">
      <alignment horizontal="center" vertical="center"/>
    </xf>
    <xf numFmtId="0" fontId="12" fillId="0" borderId="1" xfId="0" applyFont="1" applyBorder="1" applyAlignment="1">
      <alignment horizontal="center" vertical="center"/>
    </xf>
    <xf numFmtId="0" fontId="12" fillId="0" borderId="7" xfId="0" applyFont="1" applyBorder="1" applyAlignment="1">
      <alignment vertical="center" wrapText="1"/>
    </xf>
    <xf numFmtId="0" fontId="12" fillId="0" borderId="1" xfId="0" applyFont="1" applyBorder="1" applyAlignment="1">
      <alignment vertical="center" wrapText="1"/>
    </xf>
    <xf numFmtId="0" fontId="4" fillId="0" borderId="8" xfId="0" applyFont="1" applyBorder="1" applyAlignment="1">
      <alignment vertical="center"/>
    </xf>
    <xf numFmtId="0" fontId="4" fillId="0" borderId="1" xfId="0" applyFont="1" applyBorder="1" applyAlignment="1">
      <alignment vertical="center"/>
    </xf>
    <xf numFmtId="0" fontId="4" fillId="0" borderId="7" xfId="0" applyFont="1" applyBorder="1" applyAlignment="1">
      <alignment vertical="center"/>
    </xf>
    <xf numFmtId="0" fontId="4" fillId="0" borderId="7" xfId="0" applyFont="1" applyBorder="1" applyAlignment="1">
      <alignment horizontal="left" vertical="center"/>
    </xf>
    <xf numFmtId="0" fontId="4" fillId="0" borderId="1" xfId="0" applyFont="1" applyBorder="1" applyAlignment="1">
      <alignment horizontal="left" vertical="center"/>
    </xf>
    <xf numFmtId="0" fontId="13"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4" fillId="0" borderId="8" xfId="0" applyNumberFormat="1" applyFont="1" applyBorder="1" applyAlignment="1">
      <alignment horizontal="center" vertical="center" wrapText="1"/>
    </xf>
    <xf numFmtId="49" fontId="4" fillId="0" borderId="9" xfId="0" applyNumberFormat="1" applyFont="1" applyBorder="1" applyAlignment="1">
      <alignment horizontal="center" vertical="center" wrapText="1"/>
    </xf>
    <xf numFmtId="49" fontId="4" fillId="0" borderId="10" xfId="0" applyNumberFormat="1" applyFont="1" applyBorder="1" applyAlignment="1">
      <alignment horizontal="center" vertical="center"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11" fillId="0" borderId="1" xfId="0" applyFont="1" applyBorder="1" applyAlignment="1">
      <alignment horizontal="center" vertical="center"/>
    </xf>
    <xf numFmtId="0" fontId="11" fillId="0" borderId="8" xfId="0" applyFont="1" applyBorder="1" applyAlignment="1">
      <alignment horizontal="center" vertical="center"/>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7" fillId="0" borderId="1" xfId="0" applyFont="1" applyBorder="1"/>
    <xf numFmtId="0" fontId="3" fillId="0" borderId="4" xfId="0" applyFont="1" applyBorder="1" applyAlignment="1">
      <alignment horizontal="center"/>
    </xf>
    <xf numFmtId="0" fontId="3" fillId="0" borderId="2" xfId="0" applyFont="1" applyBorder="1" applyAlignment="1">
      <alignment horizontal="center"/>
    </xf>
    <xf numFmtId="0" fontId="3" fillId="0" borderId="3" xfId="0" applyFont="1" applyBorder="1" applyAlignment="1">
      <alignment horizontal="center"/>
    </xf>
    <xf numFmtId="0" fontId="3" fillId="0" borderId="0" xfId="0" applyFont="1" applyAlignment="1">
      <alignment vertical="center"/>
    </xf>
    <xf numFmtId="0" fontId="3" fillId="0" borderId="0" xfId="0" applyFont="1" applyAlignment="1">
      <alignment horizontal="left"/>
    </xf>
    <xf numFmtId="181" fontId="3" fillId="0" borderId="0" xfId="0" applyNumberFormat="1" applyFont="1"/>
    <xf numFmtId="1" fontId="3" fillId="0" borderId="0" xfId="0" applyNumberFormat="1" applyFont="1"/>
    <xf numFmtId="0" fontId="5" fillId="0" borderId="1" xfId="0" applyFont="1" applyBorder="1" applyAlignment="1">
      <alignment vertical="center"/>
    </xf>
    <xf numFmtId="0" fontId="3" fillId="0" borderId="4" xfId="0" applyFont="1" applyBorder="1" applyAlignment="1">
      <alignment horizontal="left" vertical="center"/>
    </xf>
    <xf numFmtId="0" fontId="3" fillId="4" borderId="4" xfId="0" applyFont="1" applyFill="1" applyBorder="1" applyAlignment="1">
      <alignment horizontal="center" vertical="center" wrapText="1"/>
    </xf>
    <xf numFmtId="0" fontId="9" fillId="0" borderId="4" xfId="0" applyFont="1" applyBorder="1" applyAlignment="1">
      <alignment horizontal="center" vertical="center"/>
    </xf>
    <xf numFmtId="0" fontId="3" fillId="5" borderId="1" xfId="0" applyFont="1" applyFill="1" applyBorder="1" applyAlignment="1">
      <alignment horizontal="center" vertical="center" wrapText="1"/>
    </xf>
    <xf numFmtId="0" fontId="3" fillId="5" borderId="1" xfId="0" applyFont="1" applyFill="1" applyBorder="1" applyAlignment="1">
      <alignment horizontal="center" vertical="center"/>
    </xf>
    <xf numFmtId="0" fontId="14" fillId="0" borderId="4" xfId="0" applyFont="1" applyBorder="1" applyAlignment="1">
      <alignment horizontal="center" vertical="center" wrapText="1"/>
    </xf>
    <xf numFmtId="181" fontId="6" fillId="0" borderId="4" xfId="0" applyNumberFormat="1" applyFont="1" applyBorder="1" applyAlignment="1">
      <alignment horizontal="center" vertical="center" wrapText="1"/>
    </xf>
    <xf numFmtId="0" fontId="3" fillId="6" borderId="1" xfId="0" applyFont="1" applyFill="1" applyBorder="1" applyAlignment="1">
      <alignment horizontal="center" vertical="center" wrapText="1"/>
    </xf>
    <xf numFmtId="0" fontId="3" fillId="7" borderId="1" xfId="0" applyFont="1" applyFill="1" applyBorder="1" applyAlignment="1">
      <alignment horizontal="center" wrapText="1"/>
    </xf>
    <xf numFmtId="0" fontId="14" fillId="0" borderId="2" xfId="0" applyFont="1" applyBorder="1" applyAlignment="1">
      <alignment horizontal="center" vertical="center" wrapText="1"/>
    </xf>
    <xf numFmtId="0" fontId="9" fillId="0" borderId="2" xfId="0" applyFont="1" applyBorder="1" applyAlignment="1">
      <alignment horizontal="center" vertical="center"/>
    </xf>
    <xf numFmtId="0" fontId="3" fillId="6" borderId="1" xfId="0" applyFont="1" applyFill="1" applyBorder="1" applyAlignment="1">
      <alignment horizontal="center" wrapText="1"/>
    </xf>
    <xf numFmtId="0" fontId="3" fillId="7" borderId="1" xfId="0" applyFont="1" applyFill="1" applyBorder="1" applyAlignment="1">
      <alignment horizontal="center" vertical="center" wrapText="1"/>
    </xf>
    <xf numFmtId="0" fontId="3" fillId="7" borderId="11" xfId="0" applyFont="1" applyFill="1" applyBorder="1" applyAlignment="1">
      <alignment horizontal="center" vertical="center" wrapText="1"/>
    </xf>
    <xf numFmtId="0" fontId="14" fillId="0" borderId="3" xfId="0" applyFont="1" applyBorder="1" applyAlignment="1">
      <alignment horizontal="center" vertical="center" wrapText="1"/>
    </xf>
    <xf numFmtId="0" fontId="9" fillId="0" borderId="3" xfId="0" applyFont="1" applyBorder="1" applyAlignment="1">
      <alignment vertical="center"/>
    </xf>
    <xf numFmtId="0" fontId="3" fillId="6" borderId="11" xfId="0" applyFont="1" applyFill="1" applyBorder="1" applyAlignment="1">
      <alignment horizontal="center" vertical="center" wrapText="1"/>
    </xf>
    <xf numFmtId="0" fontId="3" fillId="0" borderId="1" xfId="0" applyFont="1" applyBorder="1"/>
    <xf numFmtId="0" fontId="9" fillId="0" borderId="3" xfId="0" applyFont="1" applyBorder="1" applyAlignment="1">
      <alignment horizontal="center" vertical="center"/>
    </xf>
    <xf numFmtId="0" fontId="3" fillId="6" borderId="11" xfId="0" applyFont="1" applyFill="1" applyBorder="1" applyAlignment="1">
      <alignment horizontal="center" wrapText="1"/>
    </xf>
    <xf numFmtId="0" fontId="3" fillId="7" borderId="11" xfId="0" applyFont="1" applyFill="1" applyBorder="1" applyAlignment="1">
      <alignment horizontal="center" wrapText="1"/>
    </xf>
    <xf numFmtId="0" fontId="3" fillId="0" borderId="1" xfId="0" applyFont="1" applyBorder="1" applyAlignment="1">
      <alignment horizontal="center" wrapText="1"/>
    </xf>
    <xf numFmtId="0" fontId="15" fillId="0" borderId="4" xfId="0" applyFont="1" applyBorder="1" applyAlignment="1">
      <alignment horizontal="center" vertical="center" wrapText="1"/>
    </xf>
    <xf numFmtId="0" fontId="16" fillId="6" borderId="11" xfId="0" applyFont="1" applyFill="1" applyBorder="1" applyAlignment="1">
      <alignment horizontal="center" wrapText="1"/>
    </xf>
    <xf numFmtId="0" fontId="16" fillId="6" borderId="1" xfId="0" applyFont="1" applyFill="1" applyBorder="1" applyAlignment="1">
      <alignment wrapText="1"/>
    </xf>
    <xf numFmtId="0" fontId="15" fillId="0" borderId="2" xfId="0" applyFont="1" applyBorder="1" applyAlignment="1">
      <alignment horizontal="center" vertical="center" wrapText="1"/>
    </xf>
    <xf numFmtId="0" fontId="16" fillId="7" borderId="1" xfId="0" applyFont="1" applyFill="1" applyBorder="1" applyAlignment="1">
      <alignment wrapText="1"/>
    </xf>
    <xf numFmtId="0" fontId="15" fillId="0" borderId="3" xfId="0" applyFont="1" applyBorder="1" applyAlignment="1">
      <alignment horizontal="center" vertical="center" wrapText="1"/>
    </xf>
    <xf numFmtId="0" fontId="3" fillId="0" borderId="1" xfId="0" applyFont="1" applyBorder="1" applyAlignment="1">
      <alignment horizontal="center"/>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3" fillId="0" borderId="4" xfId="0" applyFont="1" applyBorder="1" applyAlignment="1">
      <alignment horizontal="left" vertical="center" wrapText="1"/>
    </xf>
    <xf numFmtId="0" fontId="4" fillId="0" borderId="4" xfId="0" applyFont="1" applyBorder="1" applyAlignment="1">
      <alignment vertical="center"/>
    </xf>
    <xf numFmtId="0" fontId="4" fillId="0" borderId="4" xfId="0" applyFont="1" applyBorder="1" applyAlignment="1">
      <alignment horizontal="center" vertical="center"/>
    </xf>
    <xf numFmtId="0" fontId="4" fillId="0" borderId="2" xfId="0" applyFont="1" applyBorder="1" applyAlignment="1">
      <alignment horizontal="center" vertical="center"/>
    </xf>
    <xf numFmtId="0" fontId="11" fillId="0" borderId="1" xfId="0" applyFont="1" applyBorder="1" applyAlignment="1">
      <alignment horizontal="center"/>
    </xf>
    <xf numFmtId="0" fontId="11" fillId="0" borderId="4" xfId="99" applyFont="1" applyBorder="1" applyAlignment="1">
      <alignment horizontal="center" vertical="center" wrapText="1"/>
    </xf>
    <xf numFmtId="0" fontId="11" fillId="0" borderId="3" xfId="99" applyFont="1" applyBorder="1" applyAlignment="1">
      <alignment horizontal="center" vertical="center" wrapText="1"/>
    </xf>
    <xf numFmtId="0" fontId="11" fillId="0" borderId="1" xfId="99" applyFont="1" applyBorder="1" applyAlignment="1">
      <alignment horizontal="left" vertical="center" wrapText="1"/>
    </xf>
    <xf numFmtId="0" fontId="11" fillId="0" borderId="4" xfId="99" applyFont="1" applyBorder="1" applyAlignment="1">
      <alignment vertical="center" wrapText="1"/>
    </xf>
    <xf numFmtId="0" fontId="17" fillId="0" borderId="1" xfId="98" applyFont="1" applyBorder="1" applyAlignment="1">
      <alignment horizontal="center" vertical="center" wrapText="1"/>
    </xf>
    <xf numFmtId="0" fontId="17" fillId="0" borderId="4" xfId="98" applyFont="1" applyBorder="1" applyAlignment="1">
      <alignment horizontal="center" vertical="center" wrapText="1"/>
    </xf>
    <xf numFmtId="0" fontId="17" fillId="0" borderId="2" xfId="98" applyFont="1" applyBorder="1" applyAlignment="1">
      <alignment horizontal="center" vertical="center" wrapText="1"/>
    </xf>
    <xf numFmtId="0" fontId="17" fillId="0" borderId="3" xfId="98" applyFont="1" applyBorder="1" applyAlignment="1">
      <alignment horizontal="center" vertical="center" wrapText="1"/>
    </xf>
    <xf numFmtId="181" fontId="6" fillId="0" borderId="1" xfId="0" applyNumberFormat="1" applyFont="1" applyBorder="1" applyAlignment="1">
      <alignment horizontal="center" vertical="center" wrapText="1"/>
    </xf>
    <xf numFmtId="0" fontId="18" fillId="0" borderId="0" xfId="0" applyFont="1"/>
    <xf numFmtId="0" fontId="5" fillId="0" borderId="7" xfId="0" applyFont="1" applyBorder="1" applyAlignment="1">
      <alignment horizontal="left" vertical="center" wrapText="1"/>
    </xf>
    <xf numFmtId="0" fontId="3" fillId="0" borderId="4" xfId="92" applyFont="1" applyBorder="1" applyAlignment="1">
      <alignment horizontal="left" vertical="center" wrapText="1"/>
    </xf>
    <xf numFmtId="0" fontId="3" fillId="0" borderId="4" xfId="92" applyFont="1" applyBorder="1" applyAlignment="1">
      <alignment horizontal="center" vertical="center" wrapText="1"/>
    </xf>
    <xf numFmtId="0" fontId="3" fillId="0" borderId="5" xfId="0" applyFont="1" applyBorder="1" applyAlignment="1">
      <alignment horizontal="center" vertical="center"/>
    </xf>
    <xf numFmtId="0" fontId="5" fillId="2" borderId="4" xfId="0" applyFont="1" applyFill="1" applyBorder="1" applyAlignment="1">
      <alignment horizontal="center" vertical="center" wrapText="1"/>
    </xf>
    <xf numFmtId="0" fontId="5" fillId="0" borderId="0" xfId="0" applyFont="1"/>
    <xf numFmtId="0" fontId="7" fillId="0" borderId="0" xfId="0" applyFont="1" applyAlignment="1">
      <alignment vertical="center"/>
    </xf>
    <xf numFmtId="0" fontId="10" fillId="0" borderId="7" xfId="0" applyFont="1" applyBorder="1" applyAlignment="1">
      <alignment horizontal="left" vertical="center" wrapText="1"/>
    </xf>
    <xf numFmtId="0" fontId="6" fillId="0" borderId="4" xfId="92" applyFont="1" applyBorder="1" applyAlignment="1">
      <alignment horizontal="left" vertical="center" wrapText="1"/>
    </xf>
    <xf numFmtId="0" fontId="3" fillId="0" borderId="8" xfId="92" applyFont="1" applyBorder="1" applyAlignment="1">
      <alignment horizontal="center" vertical="center" wrapText="1"/>
    </xf>
    <xf numFmtId="0" fontId="3" fillId="0" borderId="1" xfId="92" applyFont="1" applyBorder="1" applyAlignment="1">
      <alignment horizontal="center" vertical="center" wrapText="1"/>
    </xf>
    <xf numFmtId="0" fontId="7" fillId="0" borderId="1" xfId="0" applyFont="1" applyBorder="1" applyAlignment="1">
      <alignment horizontal="center"/>
    </xf>
    <xf numFmtId="0" fontId="3" fillId="0" borderId="9" xfId="92" applyFont="1" applyBorder="1" applyAlignment="1">
      <alignment horizontal="center" vertical="center" wrapText="1"/>
    </xf>
    <xf numFmtId="0" fontId="3" fillId="0" borderId="10" xfId="92" applyFont="1" applyBorder="1" applyAlignment="1">
      <alignment horizontal="center" vertical="center" wrapText="1"/>
    </xf>
    <xf numFmtId="0" fontId="3" fillId="0" borderId="7" xfId="0" applyFont="1" applyBorder="1" applyAlignment="1">
      <alignment horizontal="center" vertical="center" wrapText="1"/>
    </xf>
    <xf numFmtId="0" fontId="7" fillId="0" borderId="1" xfId="0" applyFont="1" applyBorder="1" applyAlignment="1">
      <alignment vertical="center"/>
    </xf>
    <xf numFmtId="0" fontId="3" fillId="0" borderId="7" xfId="92" applyFont="1" applyBorder="1" applyAlignment="1">
      <alignment horizontal="center" vertical="center" wrapText="1"/>
    </xf>
    <xf numFmtId="0" fontId="7" fillId="0" borderId="4" xfId="0" applyFont="1" applyBorder="1" applyAlignment="1">
      <alignment horizontal="center"/>
    </xf>
    <xf numFmtId="0" fontId="7" fillId="0" borderId="2" xfId="0" applyFont="1" applyBorder="1" applyAlignment="1">
      <alignment horizontal="center"/>
    </xf>
    <xf numFmtId="0" fontId="7" fillId="0" borderId="3" xfId="0" applyFont="1" applyBorder="1" applyAlignment="1">
      <alignment horizontal="center"/>
    </xf>
    <xf numFmtId="0" fontId="19" fillId="0" borderId="8" xfId="0" applyFont="1" applyFill="1" applyBorder="1" applyAlignment="1">
      <alignment horizontal="center" vertical="center" wrapText="1"/>
    </xf>
    <xf numFmtId="0" fontId="19" fillId="0" borderId="9" xfId="0" applyFont="1" applyFill="1" applyBorder="1" applyAlignment="1">
      <alignment horizontal="center" vertical="center" wrapText="1"/>
    </xf>
    <xf numFmtId="0" fontId="11" fillId="0" borderId="7" xfId="0" applyFont="1" applyBorder="1" applyAlignment="1">
      <alignment horizontal="center" vertical="center"/>
    </xf>
    <xf numFmtId="0" fontId="20" fillId="0" borderId="1" xfId="0" applyFont="1" applyFill="1" applyBorder="1" applyAlignment="1">
      <alignment horizontal="center" vertical="center"/>
    </xf>
    <xf numFmtId="0" fontId="0" fillId="0" borderId="1" xfId="0" applyBorder="1"/>
    <xf numFmtId="0" fontId="0" fillId="0" borderId="1" xfId="0" applyBorder="1" applyAlignment="1">
      <alignment vertical="center"/>
    </xf>
    <xf numFmtId="0" fontId="6" fillId="0" borderId="1" xfId="92" applyFont="1" applyBorder="1" applyAlignment="1">
      <alignment horizontal="left" vertical="center" wrapText="1"/>
    </xf>
    <xf numFmtId="0" fontId="21" fillId="0" borderId="0" xfId="0" applyFont="1" applyAlignment="1">
      <alignment vertical="center"/>
    </xf>
    <xf numFmtId="3" fontId="21" fillId="0" borderId="0" xfId="0" applyNumberFormat="1" applyFont="1" applyAlignment="1">
      <alignment vertical="center"/>
    </xf>
    <xf numFmtId="0" fontId="5" fillId="0" borderId="0" xfId="0" applyFont="1" applyAlignment="1">
      <alignment vertical="center"/>
    </xf>
    <xf numFmtId="1" fontId="5" fillId="0" borderId="0" xfId="0" applyNumberFormat="1" applyFont="1" applyAlignment="1">
      <alignment vertical="center"/>
    </xf>
    <xf numFmtId="0" fontId="11" fillId="0" borderId="1" xfId="0" applyFont="1" applyBorder="1" applyAlignment="1">
      <alignment horizontal="left" vertical="center" wrapText="1"/>
    </xf>
    <xf numFmtId="3" fontId="11" fillId="2" borderId="1" xfId="0" applyNumberFormat="1" applyFont="1" applyFill="1" applyBorder="1" applyAlignment="1">
      <alignment horizontal="center" vertical="center" wrapText="1"/>
    </xf>
    <xf numFmtId="0" fontId="4" fillId="0" borderId="0" xfId="0" applyFont="1" applyAlignment="1">
      <alignment vertical="center"/>
    </xf>
    <xf numFmtId="0" fontId="12" fillId="0" borderId="1" xfId="0" applyFont="1" applyBorder="1" applyAlignment="1">
      <alignment horizontal="left" vertical="center" wrapText="1"/>
    </xf>
    <xf numFmtId="0" fontId="22" fillId="0" borderId="1" xfId="0" applyFont="1" applyBorder="1" applyAlignment="1">
      <alignment vertical="center" wrapText="1"/>
    </xf>
    <xf numFmtId="3" fontId="22" fillId="0" borderId="1" xfId="0" applyNumberFormat="1" applyFont="1" applyBorder="1" applyAlignment="1">
      <alignment horizontal="center" vertical="center" wrapText="1"/>
    </xf>
    <xf numFmtId="0" fontId="4" fillId="0" borderId="3" xfId="0" applyFont="1" applyBorder="1" applyAlignment="1">
      <alignment horizontal="center" vertical="center"/>
    </xf>
    <xf numFmtId="0" fontId="12" fillId="0" borderId="1" xfId="0" applyFont="1" applyBorder="1" applyAlignment="1">
      <alignment horizontal="left" vertical="center"/>
    </xf>
    <xf numFmtId="0" fontId="22" fillId="0" borderId="1" xfId="0" applyFont="1" applyBorder="1" applyAlignment="1">
      <alignment vertical="center"/>
    </xf>
    <xf numFmtId="0" fontId="12" fillId="0" borderId="0" xfId="0" applyFont="1" applyAlignment="1">
      <alignment vertical="center"/>
    </xf>
    <xf numFmtId="0" fontId="12" fillId="0" borderId="1" xfId="0" applyFont="1" applyBorder="1" applyAlignment="1">
      <alignment vertical="center"/>
    </xf>
    <xf numFmtId="0" fontId="11" fillId="0" borderId="1" xfId="0" applyFont="1" applyBorder="1" applyAlignment="1">
      <alignment vertical="center" wrapText="1"/>
    </xf>
    <xf numFmtId="0" fontId="21" fillId="0" borderId="1" xfId="0" applyFont="1" applyBorder="1" applyAlignment="1">
      <alignment horizontal="center" vertical="center"/>
    </xf>
    <xf numFmtId="0" fontId="21" fillId="0" borderId="1" xfId="0" applyFont="1" applyBorder="1" applyAlignment="1">
      <alignment vertical="center"/>
    </xf>
    <xf numFmtId="0" fontId="23" fillId="0" borderId="4" xfId="0" applyFont="1" applyBorder="1" applyAlignment="1">
      <alignment horizontal="center" vertical="center" wrapText="1"/>
    </xf>
    <xf numFmtId="0" fontId="23" fillId="0" borderId="1" xfId="0" applyFont="1" applyBorder="1" applyAlignment="1">
      <alignment horizontal="center" vertical="center" wrapText="1"/>
    </xf>
    <xf numFmtId="0" fontId="23" fillId="0" borderId="3" xfId="0" applyFont="1" applyBorder="1" applyAlignment="1">
      <alignment horizontal="center" vertical="center" wrapText="1"/>
    </xf>
    <xf numFmtId="0" fontId="24" fillId="0" borderId="4" xfId="0" applyFont="1" applyBorder="1" applyAlignment="1">
      <alignment horizontal="center" vertical="center" wrapText="1"/>
    </xf>
    <xf numFmtId="0" fontId="24" fillId="0" borderId="1" xfId="0" applyFont="1" applyBorder="1" applyAlignment="1">
      <alignment horizontal="center" vertical="center" wrapText="1"/>
    </xf>
    <xf numFmtId="0" fontId="24" fillId="0" borderId="2" xfId="0" applyFont="1" applyBorder="1" applyAlignment="1">
      <alignment horizontal="center" vertical="center" wrapText="1"/>
    </xf>
    <xf numFmtId="0" fontId="23" fillId="0" borderId="2" xfId="0" applyFont="1" applyBorder="1" applyAlignment="1">
      <alignment horizontal="center" vertical="center" wrapText="1"/>
    </xf>
    <xf numFmtId="0" fontId="24" fillId="0" borderId="3" xfId="0" applyFont="1" applyBorder="1" applyAlignment="1">
      <alignment horizontal="center" vertical="center" wrapText="1"/>
    </xf>
    <xf numFmtId="0" fontId="21" fillId="0" borderId="4" xfId="0" applyFont="1" applyBorder="1" applyAlignment="1">
      <alignment horizontal="center" vertical="center"/>
    </xf>
    <xf numFmtId="0" fontId="22" fillId="0" borderId="4" xfId="0" applyFont="1" applyBorder="1" applyAlignment="1">
      <alignment horizontal="center" vertical="center" wrapText="1"/>
    </xf>
    <xf numFmtId="0" fontId="22" fillId="0" borderId="1" xfId="0" applyFont="1" applyBorder="1" applyAlignment="1">
      <alignment horizontal="center" vertical="center" wrapText="1"/>
    </xf>
    <xf numFmtId="0" fontId="22" fillId="0" borderId="3" xfId="0" applyFont="1" applyBorder="1" applyAlignment="1">
      <alignment horizontal="center" vertical="center" wrapText="1"/>
    </xf>
    <xf numFmtId="0" fontId="21" fillId="0" borderId="3" xfId="0" applyFont="1" applyBorder="1" applyAlignment="1">
      <alignment horizontal="center" vertical="center"/>
    </xf>
    <xf numFmtId="0" fontId="21" fillId="0" borderId="2" xfId="0" applyFont="1" applyBorder="1" applyAlignment="1">
      <alignment horizontal="center" vertical="center"/>
    </xf>
    <xf numFmtId="0" fontId="11" fillId="0" borderId="3" xfId="0" applyFont="1" applyBorder="1" applyAlignment="1">
      <alignment vertical="center" wrapText="1"/>
    </xf>
    <xf numFmtId="0" fontId="21" fillId="0" borderId="2" xfId="0" applyFont="1" applyBorder="1" applyAlignment="1">
      <alignment vertical="center"/>
    </xf>
    <xf numFmtId="0" fontId="17" fillId="0" borderId="0" xfId="0" applyFont="1" applyFill="1" applyBorder="1" applyAlignment="1">
      <alignment horizontal="center" vertical="center" wrapText="1"/>
    </xf>
    <xf numFmtId="0" fontId="17" fillId="0" borderId="1" xfId="0" applyFont="1" applyBorder="1" applyAlignment="1">
      <alignment horizontal="center" vertical="center" wrapText="1"/>
    </xf>
    <xf numFmtId="0" fontId="4" fillId="0" borderId="4" xfId="0" applyFont="1" applyFill="1" applyBorder="1" applyAlignment="1">
      <alignment horizontal="center" vertical="center" wrapText="1"/>
    </xf>
    <xf numFmtId="0" fontId="21" fillId="0" borderId="0" xfId="0" applyFont="1" applyBorder="1" applyAlignment="1">
      <alignment vertical="center"/>
    </xf>
    <xf numFmtId="0" fontId="4" fillId="0" borderId="3"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2" fillId="0" borderId="0" xfId="0" applyFont="1" applyAlignment="1">
      <alignment horizontal="left" vertical="center"/>
    </xf>
    <xf numFmtId="0" fontId="22" fillId="0" borderId="0" xfId="0" applyFont="1" applyAlignment="1">
      <alignment vertical="center"/>
    </xf>
    <xf numFmtId="0" fontId="17" fillId="0" borderId="0" xfId="0" applyFont="1" applyAlignment="1">
      <alignment horizontal="center" vertical="center" wrapText="1"/>
    </xf>
    <xf numFmtId="3" fontId="22" fillId="0" borderId="0" xfId="0" applyNumberFormat="1" applyFont="1" applyAlignment="1">
      <alignment horizontal="center" vertical="center" wrapText="1"/>
    </xf>
    <xf numFmtId="0" fontId="25" fillId="0" borderId="0" xfId="0" applyFont="1" applyAlignment="1">
      <alignment vertical="center"/>
    </xf>
    <xf numFmtId="0" fontId="4" fillId="0" borderId="10" xfId="0" applyFont="1" applyBorder="1" applyAlignment="1">
      <alignment horizontal="left"/>
    </xf>
    <xf numFmtId="49" fontId="26" fillId="0" borderId="3" xfId="0" applyNumberFormat="1" applyFont="1" applyBorder="1"/>
    <xf numFmtId="49" fontId="26" fillId="0" borderId="0" xfId="0" applyNumberFormat="1" applyFont="1"/>
    <xf numFmtId="0" fontId="4" fillId="0" borderId="7" xfId="0" applyFont="1" applyBorder="1"/>
    <xf numFmtId="49" fontId="4" fillId="0" borderId="1" xfId="0" applyNumberFormat="1" applyFont="1" applyBorder="1"/>
    <xf numFmtId="49" fontId="4" fillId="0" borderId="0" xfId="0" applyNumberFormat="1" applyFont="1"/>
    <xf numFmtId="0" fontId="4" fillId="0" borderId="7" xfId="0" applyFont="1" applyBorder="1" applyAlignment="1">
      <alignment horizontal="left"/>
    </xf>
    <xf numFmtId="0" fontId="17" fillId="0" borderId="1" xfId="0" applyFont="1" applyBorder="1" applyAlignment="1">
      <alignment wrapText="1"/>
    </xf>
    <xf numFmtId="0" fontId="17" fillId="0" borderId="0" xfId="0" applyFont="1" applyAlignment="1">
      <alignment wrapText="1"/>
    </xf>
    <xf numFmtId="0" fontId="4" fillId="0" borderId="1" xfId="0" applyFont="1" applyBorder="1"/>
    <xf numFmtId="0" fontId="4" fillId="0" borderId="8" xfId="0" applyFont="1" applyBorder="1" applyAlignment="1">
      <alignment horizontal="left"/>
    </xf>
    <xf numFmtId="0" fontId="4" fillId="0" borderId="4" xfId="0" applyFont="1" applyBorder="1"/>
    <xf numFmtId="0" fontId="0" fillId="0" borderId="0" xfId="0" applyAlignment="1">
      <alignment vertical="center"/>
    </xf>
    <xf numFmtId="0" fontId="11" fillId="0" borderId="4" xfId="0" applyFont="1" applyBorder="1" applyAlignment="1">
      <alignment horizontal="center"/>
    </xf>
    <xf numFmtId="0" fontId="27" fillId="0" borderId="1" xfId="0" applyFont="1" applyBorder="1"/>
    <xf numFmtId="0" fontId="27" fillId="0" borderId="12" xfId="0" applyFont="1" applyBorder="1"/>
    <xf numFmtId="0" fontId="11" fillId="0" borderId="3" xfId="0" applyFont="1" applyBorder="1" applyAlignment="1">
      <alignment horizontal="center"/>
    </xf>
    <xf numFmtId="0" fontId="27" fillId="0" borderId="0" xfId="0" applyFont="1" applyAlignment="1">
      <alignment horizontal="center"/>
    </xf>
    <xf numFmtId="0" fontId="27" fillId="0" borderId="3" xfId="0" applyFont="1" applyBorder="1" applyAlignment="1">
      <alignment horizontal="center"/>
    </xf>
    <xf numFmtId="0" fontId="27" fillId="3" borderId="1" xfId="0" applyFont="1" applyFill="1" applyBorder="1" applyAlignment="1">
      <alignment horizontal="center"/>
    </xf>
    <xf numFmtId="0" fontId="11" fillId="0" borderId="2" xfId="0" applyFont="1" applyBorder="1" applyAlignment="1">
      <alignment horizontal="center"/>
    </xf>
    <xf numFmtId="0" fontId="27" fillId="0" borderId="2" xfId="0" applyFont="1" applyBorder="1" applyAlignment="1">
      <alignment horizontal="center"/>
    </xf>
    <xf numFmtId="0" fontId="25" fillId="0" borderId="1" xfId="0" applyFont="1" applyBorder="1" applyAlignment="1">
      <alignment horizontal="center" vertical="center"/>
    </xf>
    <xf numFmtId="0" fontId="0" fillId="0" borderId="1" xfId="0" applyBorder="1" applyAlignment="1">
      <alignment horizontal="center" vertical="center"/>
    </xf>
    <xf numFmtId="0" fontId="5" fillId="0" borderId="0" xfId="0" applyFont="1" applyAlignment="1">
      <alignment horizontal="center" vertical="center"/>
    </xf>
    <xf numFmtId="2" fontId="7" fillId="0" borderId="0" xfId="0" applyNumberFormat="1" applyFont="1" applyAlignment="1">
      <alignment horizontal="left"/>
    </xf>
    <xf numFmtId="2" fontId="7" fillId="0" borderId="0" xfId="0" applyNumberFormat="1" applyFont="1"/>
    <xf numFmtId="0" fontId="28" fillId="0" borderId="0" xfId="0" applyFont="1" applyAlignment="1">
      <alignment horizontal="center" vertical="center"/>
    </xf>
    <xf numFmtId="0" fontId="29" fillId="0" borderId="0" xfId="0" applyFont="1"/>
    <xf numFmtId="1" fontId="5" fillId="0" borderId="1" xfId="0" applyNumberFormat="1" applyFont="1" applyBorder="1" applyAlignment="1">
      <alignment horizontal="left" vertical="center" wrapText="1"/>
    </xf>
    <xf numFmtId="2" fontId="3" fillId="0" borderId="1" xfId="0" applyNumberFormat="1" applyFont="1" applyBorder="1" applyAlignment="1">
      <alignment horizontal="left" vertical="center" wrapText="1"/>
    </xf>
    <xf numFmtId="2" fontId="5" fillId="0" borderId="1" xfId="0" applyNumberFormat="1" applyFont="1" applyBorder="1" applyAlignment="1">
      <alignment vertical="center"/>
    </xf>
    <xf numFmtId="2" fontId="3" fillId="0" borderId="1" xfId="0" applyNumberFormat="1" applyFont="1" applyBorder="1" applyAlignment="1">
      <alignment horizontal="center" vertical="center" wrapText="1"/>
    </xf>
    <xf numFmtId="3" fontId="5" fillId="8" borderId="1" xfId="0" applyNumberFormat="1" applyFont="1" applyFill="1" applyBorder="1" applyAlignment="1">
      <alignment vertical="center" wrapText="1"/>
    </xf>
    <xf numFmtId="3" fontId="3" fillId="3" borderId="1" xfId="0" applyNumberFormat="1" applyFont="1" applyFill="1" applyBorder="1" applyAlignment="1">
      <alignment vertical="center" wrapText="1"/>
    </xf>
    <xf numFmtId="3" fontId="3" fillId="9" borderId="1" xfId="0" applyNumberFormat="1" applyFont="1" applyFill="1" applyBorder="1" applyAlignment="1">
      <alignment vertical="center" wrapText="1"/>
    </xf>
    <xf numFmtId="3" fontId="5" fillId="10" borderId="1" xfId="0" applyNumberFormat="1" applyFont="1" applyFill="1" applyBorder="1" applyAlignment="1">
      <alignment horizontal="center" vertical="center" wrapText="1"/>
    </xf>
    <xf numFmtId="3" fontId="3" fillId="3" borderId="1" xfId="0" applyNumberFormat="1" applyFont="1" applyFill="1" applyBorder="1" applyAlignment="1">
      <alignment horizontal="center" vertical="center" wrapText="1"/>
    </xf>
    <xf numFmtId="3" fontId="3" fillId="9" borderId="1" xfId="0" applyNumberFormat="1" applyFont="1" applyFill="1" applyBorder="1" applyAlignment="1">
      <alignment horizontal="center" vertical="center" wrapText="1"/>
    </xf>
    <xf numFmtId="0" fontId="5" fillId="11" borderId="1" xfId="0" applyFont="1" applyFill="1" applyBorder="1" applyAlignment="1">
      <alignment vertical="center" wrapText="1"/>
    </xf>
    <xf numFmtId="0" fontId="5" fillId="0" borderId="1" xfId="0" applyFont="1" applyBorder="1" applyAlignment="1">
      <alignment horizontal="center" vertical="center"/>
    </xf>
    <xf numFmtId="0" fontId="30" fillId="0" borderId="0" xfId="0" applyFont="1"/>
    <xf numFmtId="1" fontId="10" fillId="0" borderId="1" xfId="0" applyNumberFormat="1" applyFont="1" applyBorder="1" applyAlignment="1">
      <alignment horizontal="left" vertical="center" wrapText="1"/>
    </xf>
    <xf numFmtId="2" fontId="6" fillId="0" borderId="1" xfId="0" applyNumberFormat="1" applyFont="1" applyBorder="1" applyAlignment="1">
      <alignment horizontal="left" vertical="center" wrapText="1"/>
    </xf>
    <xf numFmtId="3" fontId="6" fillId="0" borderId="1" xfId="0" applyNumberFormat="1" applyFont="1" applyBorder="1" applyAlignment="1">
      <alignment horizontal="center" vertical="center" wrapText="1"/>
    </xf>
    <xf numFmtId="3" fontId="5" fillId="0" borderId="1" xfId="0" applyNumberFormat="1" applyFont="1" applyBorder="1" applyAlignment="1">
      <alignment vertical="center" wrapText="1"/>
    </xf>
    <xf numFmtId="3" fontId="5" fillId="0" borderId="1" xfId="0" applyNumberFormat="1" applyFont="1" applyBorder="1" applyAlignment="1">
      <alignment horizontal="center" vertical="center" wrapText="1"/>
    </xf>
    <xf numFmtId="3" fontId="3" fillId="0" borderId="1" xfId="0" applyNumberFormat="1"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3" fontId="31" fillId="0" borderId="0" xfId="0" applyNumberFormat="1" applyFont="1" applyAlignment="1">
      <alignment horizontal="center" vertical="center"/>
    </xf>
    <xf numFmtId="3" fontId="30" fillId="0" borderId="0" xfId="0" applyNumberFormat="1" applyFont="1" applyAlignment="1">
      <alignment vertical="center"/>
    </xf>
    <xf numFmtId="3" fontId="5" fillId="3" borderId="1" xfId="0" applyNumberFormat="1" applyFont="1" applyFill="1" applyBorder="1" applyAlignment="1">
      <alignment vertical="center" wrapText="1"/>
    </xf>
    <xf numFmtId="0" fontId="30" fillId="0" borderId="0" xfId="0" applyFont="1" applyAlignment="1">
      <alignment vertical="center"/>
    </xf>
    <xf numFmtId="3" fontId="5" fillId="0" borderId="11" xfId="0" applyNumberFormat="1" applyFont="1" applyBorder="1" applyAlignment="1">
      <alignment horizontal="left" vertical="center" wrapText="1"/>
    </xf>
    <xf numFmtId="3" fontId="5" fillId="0" borderId="11" xfId="0" applyNumberFormat="1" applyFont="1" applyBorder="1" applyAlignment="1">
      <alignment horizontal="center" vertical="center" wrapText="1"/>
    </xf>
    <xf numFmtId="3" fontId="5" fillId="0" borderId="11" xfId="0" applyNumberFormat="1" applyFont="1" applyBorder="1" applyAlignment="1">
      <alignment horizontal="center" vertical="center"/>
    </xf>
    <xf numFmtId="3" fontId="5" fillId="0" borderId="11" xfId="0" applyNumberFormat="1" applyFont="1" applyBorder="1" applyAlignment="1">
      <alignment vertical="center"/>
    </xf>
    <xf numFmtId="0" fontId="5" fillId="0" borderId="3" xfId="0" applyFont="1" applyBorder="1" applyAlignment="1">
      <alignment horizontal="center" vertical="center"/>
    </xf>
    <xf numFmtId="0" fontId="30" fillId="0" borderId="0" xfId="0" applyFont="1" applyAlignment="1">
      <alignment horizontal="center" vertical="center"/>
    </xf>
    <xf numFmtId="0" fontId="20" fillId="0" borderId="2" xfId="0" applyFont="1" applyFill="1" applyBorder="1" applyAlignment="1">
      <alignment horizontal="center" vertical="center" wrapText="1"/>
    </xf>
    <xf numFmtId="0" fontId="20" fillId="0" borderId="4" xfId="0" applyFont="1" applyFill="1" applyBorder="1" applyAlignment="1">
      <alignment horizontal="center" vertical="center" wrapText="1"/>
    </xf>
    <xf numFmtId="3" fontId="6" fillId="0" borderId="4" xfId="0" applyNumberFormat="1" applyFont="1" applyBorder="1" applyAlignment="1">
      <alignment horizontal="center" vertical="center" wrapText="1"/>
    </xf>
    <xf numFmtId="3" fontId="5" fillId="0" borderId="13" xfId="0" applyNumberFormat="1" applyFont="1" applyBorder="1" applyAlignment="1">
      <alignment horizontal="center" vertical="center" wrapText="1"/>
    </xf>
    <xf numFmtId="3" fontId="5" fillId="0" borderId="4" xfId="0" applyNumberFormat="1" applyFont="1" applyBorder="1" applyAlignment="1">
      <alignment horizontal="center" vertical="center" wrapText="1"/>
    </xf>
    <xf numFmtId="0" fontId="5" fillId="0" borderId="4" xfId="0" applyFont="1" applyBorder="1" applyAlignment="1">
      <alignment vertical="center"/>
    </xf>
    <xf numFmtId="2" fontId="3" fillId="0" borderId="0" xfId="0" applyNumberFormat="1" applyFont="1"/>
    <xf numFmtId="0" fontId="16" fillId="0" borderId="0" xfId="0" applyFont="1"/>
    <xf numFmtId="2" fontId="3" fillId="0" borderId="0" xfId="0" applyNumberFormat="1" applyFont="1" applyAlignment="1">
      <alignment horizontal="justify" wrapText="1"/>
    </xf>
    <xf numFmtId="1" fontId="3" fillId="0" borderId="0" xfId="0" applyNumberFormat="1" applyFont="1" applyAlignment="1">
      <alignment horizontal="left" vertical="center"/>
    </xf>
    <xf numFmtId="2" fontId="16" fillId="0" borderId="0" xfId="0" applyNumberFormat="1" applyFont="1"/>
    <xf numFmtId="2" fontId="16" fillId="0" borderId="0" xfId="0" applyNumberFormat="1" applyFont="1" applyAlignment="1">
      <alignment horizontal="justify" wrapText="1"/>
    </xf>
    <xf numFmtId="1" fontId="32" fillId="0" borderId="0" xfId="0" applyNumberFormat="1" applyFont="1"/>
    <xf numFmtId="182" fontId="7" fillId="0" borderId="0" xfId="0" applyNumberFormat="1" applyFont="1" applyAlignment="1">
      <alignment horizontal="center"/>
    </xf>
    <xf numFmtId="182" fontId="27" fillId="0" borderId="0" xfId="0" applyNumberFormat="1" applyFont="1" applyAlignment="1">
      <alignment horizontal="center"/>
    </xf>
    <xf numFmtId="182" fontId="3" fillId="0" borderId="4" xfId="0" applyNumberFormat="1" applyFont="1" applyBorder="1" applyAlignment="1">
      <alignment horizontal="center" vertical="center"/>
    </xf>
    <xf numFmtId="1" fontId="4" fillId="0" borderId="4" xfId="0" applyNumberFormat="1" applyFont="1" applyBorder="1" applyAlignment="1">
      <alignment horizontal="center" vertical="center" wrapText="1"/>
    </xf>
    <xf numFmtId="1" fontId="5" fillId="2" borderId="1" xfId="0" applyNumberFormat="1" applyFont="1" applyFill="1" applyBorder="1" applyAlignment="1">
      <alignment horizontal="center" vertical="center" wrapText="1"/>
    </xf>
    <xf numFmtId="1" fontId="4" fillId="12" borderId="1" xfId="0" applyNumberFormat="1" applyFont="1" applyFill="1" applyBorder="1" applyAlignment="1">
      <alignment vertical="center" wrapText="1"/>
    </xf>
    <xf numFmtId="0" fontId="3" fillId="10" borderId="1" xfId="0" applyFont="1" applyFill="1" applyBorder="1" applyAlignment="1">
      <alignment vertical="center" wrapText="1"/>
    </xf>
    <xf numFmtId="182" fontId="11" fillId="0" borderId="1" xfId="0" applyNumberFormat="1" applyFont="1" applyBorder="1" applyAlignment="1">
      <alignment horizontal="center"/>
    </xf>
    <xf numFmtId="1" fontId="6" fillId="0" borderId="1" xfId="0" applyNumberFormat="1" applyFont="1" applyBorder="1" applyAlignment="1">
      <alignment horizontal="center" vertical="center" wrapText="1"/>
    </xf>
    <xf numFmtId="1" fontId="4" fillId="0" borderId="1" xfId="0" applyNumberFormat="1" applyFont="1" applyBorder="1" applyAlignment="1">
      <alignment vertical="center" wrapText="1"/>
    </xf>
    <xf numFmtId="0" fontId="7" fillId="0" borderId="4" xfId="0" applyFont="1" applyBorder="1" applyAlignment="1">
      <alignment vertical="center"/>
    </xf>
    <xf numFmtId="0" fontId="12" fillId="0" borderId="4" xfId="0" applyFont="1" applyBorder="1" applyAlignment="1">
      <alignment horizontal="center" vertical="center" wrapText="1"/>
    </xf>
    <xf numFmtId="182" fontId="22" fillId="0" borderId="4" xfId="0" applyNumberFormat="1" applyFont="1" applyBorder="1" applyAlignment="1">
      <alignment horizontal="center"/>
    </xf>
    <xf numFmtId="0" fontId="12" fillId="0" borderId="2" xfId="0" applyFont="1" applyBorder="1" applyAlignment="1">
      <alignment horizontal="center" vertical="center" wrapText="1"/>
    </xf>
    <xf numFmtId="1" fontId="4" fillId="0" borderId="2" xfId="0" applyNumberFormat="1" applyFont="1" applyBorder="1" applyAlignment="1">
      <alignment horizontal="center" vertical="center" wrapText="1"/>
    </xf>
    <xf numFmtId="0" fontId="12"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1" fontId="11" fillId="0" borderId="3" xfId="0" applyNumberFormat="1" applyFont="1" applyBorder="1" applyAlignment="1">
      <alignment horizontal="center" vertical="center" wrapText="1"/>
    </xf>
    <xf numFmtId="0" fontId="33" fillId="0" borderId="2" xfId="0" applyFont="1" applyFill="1" applyBorder="1" applyAlignment="1">
      <alignment horizontal="center" vertical="center" wrapText="1"/>
    </xf>
    <xf numFmtId="182" fontId="4" fillId="0" borderId="1" xfId="0" applyNumberFormat="1" applyFont="1" applyFill="1" applyBorder="1" applyAlignment="1">
      <alignment horizontal="center" vertical="center"/>
    </xf>
    <xf numFmtId="1" fontId="11" fillId="0" borderId="1" xfId="0" applyNumberFormat="1" applyFont="1" applyBorder="1" applyAlignment="1">
      <alignment horizontal="center" vertical="center" wrapText="1"/>
    </xf>
    <xf numFmtId="0" fontId="22" fillId="0" borderId="2" xfId="0" applyFont="1" applyBorder="1" applyAlignment="1">
      <alignment horizontal="center" vertical="center" wrapText="1"/>
    </xf>
    <xf numFmtId="1" fontId="11" fillId="0" borderId="4" xfId="0" applyNumberFormat="1" applyFont="1" applyBorder="1" applyAlignment="1">
      <alignment horizontal="center" vertical="center" wrapText="1"/>
    </xf>
    <xf numFmtId="0" fontId="21" fillId="0" borderId="0" xfId="0" applyFont="1"/>
    <xf numFmtId="0" fontId="21" fillId="0" borderId="4" xfId="0" applyFont="1" applyBorder="1" applyAlignment="1">
      <alignment horizontal="center"/>
    </xf>
    <xf numFmtId="0" fontId="21" fillId="0" borderId="2" xfId="0" applyFont="1" applyBorder="1" applyAlignment="1">
      <alignment horizontal="center"/>
    </xf>
    <xf numFmtId="0" fontId="21" fillId="0" borderId="1" xfId="0" applyFont="1" applyBorder="1"/>
    <xf numFmtId="182" fontId="22" fillId="0" borderId="1" xfId="0" applyNumberFormat="1" applyFont="1" applyBorder="1" applyAlignment="1">
      <alignment horizontal="center"/>
    </xf>
    <xf numFmtId="1" fontId="4" fillId="0" borderId="1" xfId="0" applyNumberFormat="1" applyFont="1" applyBorder="1" applyAlignment="1">
      <alignment horizontal="center" vertical="center" wrapText="1"/>
    </xf>
    <xf numFmtId="0" fontId="34" fillId="0" borderId="0" xfId="0" applyFont="1" applyAlignment="1">
      <alignment horizontal="left" vertical="center"/>
    </xf>
    <xf numFmtId="0" fontId="4" fillId="0" borderId="0" xfId="0" applyFont="1" applyAlignment="1">
      <alignment vertical="center" wrapText="1"/>
    </xf>
    <xf numFmtId="0" fontId="35" fillId="0" borderId="0" xfId="0" applyFont="1"/>
    <xf numFmtId="0" fontId="16" fillId="0" borderId="0" xfId="0" applyFont="1" applyAlignment="1">
      <alignment horizontal="center"/>
    </xf>
    <xf numFmtId="182" fontId="16" fillId="0" borderId="0" xfId="0" applyNumberFormat="1" applyFont="1" applyAlignment="1">
      <alignment horizontal="center"/>
    </xf>
    <xf numFmtId="182" fontId="36" fillId="0" borderId="0" xfId="0" applyNumberFormat="1" applyFont="1" applyAlignment="1">
      <alignment horizontal="center"/>
    </xf>
    <xf numFmtId="179" fontId="16" fillId="0" borderId="0" xfId="0" applyNumberFormat="1" applyFont="1" applyAlignment="1">
      <alignment horizontal="center"/>
    </xf>
    <xf numFmtId="3" fontId="3" fillId="0" borderId="0" xfId="0" applyNumberFormat="1" applyFont="1" applyAlignment="1">
      <alignment horizontal="left"/>
    </xf>
    <xf numFmtId="0" fontId="37" fillId="0" borderId="0" xfId="0" applyFont="1" applyAlignment="1">
      <alignment horizontal="left"/>
    </xf>
    <xf numFmtId="0" fontId="11" fillId="0" borderId="0" xfId="0" applyFont="1" applyAlignment="1">
      <alignment vertical="center"/>
    </xf>
    <xf numFmtId="1" fontId="21" fillId="0" borderId="0" xfId="0" applyNumberFormat="1" applyFont="1" applyAlignment="1">
      <alignment vertical="center"/>
    </xf>
    <xf numFmtId="0" fontId="21" fillId="0" borderId="0" xfId="0" applyFont="1" applyAlignment="1">
      <alignment horizontal="center" vertical="center"/>
    </xf>
    <xf numFmtId="0" fontId="27" fillId="0" borderId="0" xfId="0" applyFont="1" applyAlignment="1">
      <alignment horizontal="center" vertical="center"/>
    </xf>
    <xf numFmtId="3" fontId="11" fillId="0" borderId="0" xfId="0" applyNumberFormat="1" applyFont="1" applyAlignment="1">
      <alignment vertical="center"/>
    </xf>
    <xf numFmtId="1" fontId="11" fillId="0" borderId="0" xfId="0" applyNumberFormat="1" applyFont="1" applyAlignment="1">
      <alignment vertical="center"/>
    </xf>
    <xf numFmtId="0" fontId="27" fillId="0" borderId="0" xfId="0" applyFont="1" applyAlignment="1">
      <alignment horizontal="left" vertical="center"/>
    </xf>
    <xf numFmtId="0" fontId="11" fillId="3" borderId="0" xfId="0" applyFont="1" applyFill="1" applyAlignment="1">
      <alignment vertical="center"/>
    </xf>
    <xf numFmtId="0" fontId="5" fillId="3" borderId="0" xfId="0" applyFont="1" applyFill="1" applyAlignment="1">
      <alignment vertical="center"/>
    </xf>
    <xf numFmtId="0" fontId="21" fillId="3" borderId="0" xfId="0" applyFont="1" applyFill="1" applyAlignment="1">
      <alignment vertical="center"/>
    </xf>
    <xf numFmtId="1" fontId="27" fillId="0" borderId="0" xfId="0" applyNumberFormat="1" applyFont="1" applyAlignment="1">
      <alignment horizontal="center" vertical="center"/>
    </xf>
    <xf numFmtId="1" fontId="27" fillId="0" borderId="0" xfId="0" applyNumberFormat="1" applyFont="1" applyAlignment="1">
      <alignment horizontal="left" vertical="center"/>
    </xf>
    <xf numFmtId="3" fontId="21" fillId="0" borderId="0" xfId="0" applyNumberFormat="1" applyFont="1" applyAlignment="1">
      <alignment vertical="center" wrapText="1"/>
    </xf>
    <xf numFmtId="0" fontId="27" fillId="3" borderId="0" xfId="0" applyFont="1" applyFill="1" applyAlignment="1">
      <alignment horizontal="center" vertical="center" wrapText="1"/>
    </xf>
    <xf numFmtId="0" fontId="27" fillId="3" borderId="6" xfId="0" applyFont="1" applyFill="1" applyBorder="1" applyAlignment="1">
      <alignment horizontal="center" vertical="center" wrapText="1"/>
    </xf>
    <xf numFmtId="3" fontId="22" fillId="4" borderId="1" xfId="0" applyNumberFormat="1" applyFont="1" applyFill="1" applyBorder="1" applyAlignment="1">
      <alignment horizontal="center" vertical="center" wrapText="1"/>
    </xf>
    <xf numFmtId="1" fontId="22" fillId="4" borderId="1" xfId="0" applyNumberFormat="1" applyFont="1" applyFill="1" applyBorder="1" applyAlignment="1">
      <alignment horizontal="center" vertical="center" wrapText="1"/>
    </xf>
    <xf numFmtId="10" fontId="22" fillId="4" borderId="1" xfId="0" applyNumberFormat="1" applyFont="1" applyFill="1" applyBorder="1" applyAlignment="1">
      <alignment horizontal="center" vertical="center" wrapText="1"/>
    </xf>
    <xf numFmtId="1" fontId="4" fillId="13" borderId="1" xfId="0" applyNumberFormat="1" applyFont="1" applyFill="1" applyBorder="1" applyAlignment="1">
      <alignment horizontal="center" vertical="center" wrapText="1"/>
    </xf>
    <xf numFmtId="1" fontId="4" fillId="9" borderId="1" xfId="0" applyNumberFormat="1" applyFont="1" applyFill="1" applyBorder="1" applyAlignment="1">
      <alignment horizontal="center" vertical="center" wrapText="1"/>
    </xf>
    <xf numFmtId="0" fontId="11" fillId="0" borderId="0" xfId="0" applyFont="1" applyBorder="1" applyAlignment="1">
      <alignment horizontal="center" vertical="center"/>
    </xf>
    <xf numFmtId="0" fontId="36" fillId="0" borderId="0" xfId="0" applyFont="1" applyAlignment="1">
      <alignment vertical="center" wrapText="1"/>
    </xf>
    <xf numFmtId="0" fontId="38" fillId="0" borderId="0" xfId="0" applyFont="1" applyAlignment="1">
      <alignment vertical="center"/>
    </xf>
    <xf numFmtId="1" fontId="38" fillId="0" borderId="0" xfId="0" applyNumberFormat="1" applyFont="1" applyAlignment="1">
      <alignment vertical="center"/>
    </xf>
    <xf numFmtId="0" fontId="4" fillId="0" borderId="1" xfId="0" applyFont="1" applyBorder="1" applyAlignment="1">
      <alignment horizontal="left" vertical="center" wrapText="1"/>
    </xf>
    <xf numFmtId="0" fontId="4" fillId="0" borderId="2" xfId="0" applyFont="1" applyFill="1" applyBorder="1" applyAlignment="1">
      <alignment horizontal="center" vertical="center" wrapText="1"/>
    </xf>
    <xf numFmtId="1" fontId="22" fillId="0" borderId="1" xfId="0" applyNumberFormat="1" applyFont="1" applyBorder="1" applyAlignment="1">
      <alignment horizontal="center" vertical="center"/>
    </xf>
    <xf numFmtId="1" fontId="23" fillId="0" borderId="2" xfId="0" applyNumberFormat="1" applyFont="1" applyFill="1" applyBorder="1" applyAlignment="1">
      <alignment horizontal="center" vertical="center" wrapText="1"/>
    </xf>
    <xf numFmtId="3" fontId="4" fillId="0" borderId="1" xfId="0" applyNumberFormat="1" applyFont="1" applyBorder="1" applyAlignment="1">
      <alignment horizontal="center" vertical="center" wrapText="1"/>
    </xf>
    <xf numFmtId="1" fontId="22" fillId="0" borderId="1" xfId="0" applyNumberFormat="1" applyFont="1" applyBorder="1" applyAlignment="1">
      <alignment horizontal="center" vertical="center" wrapText="1"/>
    </xf>
    <xf numFmtId="1" fontId="4" fillId="0" borderId="2" xfId="0" applyNumberFormat="1" applyFont="1" applyFill="1" applyBorder="1" applyAlignment="1">
      <alignment horizontal="center" vertical="center" wrapText="1"/>
    </xf>
    <xf numFmtId="3" fontId="12" fillId="0" borderId="1" xfId="0" applyNumberFormat="1" applyFont="1" applyBorder="1" applyAlignment="1">
      <alignment horizontal="center" vertical="center" wrapText="1"/>
    </xf>
    <xf numFmtId="0" fontId="21" fillId="0" borderId="0" xfId="0" applyFont="1" applyBorder="1" applyAlignment="1">
      <alignment horizontal="center" vertical="center"/>
    </xf>
    <xf numFmtId="3" fontId="38" fillId="0" borderId="0" xfId="0" applyNumberFormat="1" applyFont="1" applyAlignment="1">
      <alignment vertical="center"/>
    </xf>
    <xf numFmtId="1" fontId="23" fillId="0" borderId="3" xfId="0" applyNumberFormat="1" applyFont="1" applyFill="1" applyBorder="1" applyAlignment="1">
      <alignment horizontal="center" vertical="center" wrapText="1"/>
    </xf>
    <xf numFmtId="1" fontId="4" fillId="0" borderId="3" xfId="0" applyNumberFormat="1" applyFont="1" applyFill="1" applyBorder="1" applyAlignment="1">
      <alignment horizontal="center" vertical="center" wrapText="1"/>
    </xf>
    <xf numFmtId="1" fontId="23" fillId="0" borderId="4" xfId="0" applyNumberFormat="1" applyFont="1" applyFill="1" applyBorder="1" applyAlignment="1">
      <alignment horizontal="center" vertical="center" wrapText="1"/>
    </xf>
    <xf numFmtId="1" fontId="4" fillId="0" borderId="4" xfId="0" applyNumberFormat="1" applyFont="1" applyFill="1" applyBorder="1" applyAlignment="1">
      <alignment horizontal="center" vertical="center" wrapText="1"/>
    </xf>
    <xf numFmtId="0" fontId="22" fillId="0" borderId="1" xfId="0" applyFont="1" applyBorder="1" applyAlignment="1">
      <alignment horizontal="left" vertical="center" wrapText="1"/>
    </xf>
    <xf numFmtId="1" fontId="4" fillId="0" borderId="2"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22" fillId="0" borderId="4" xfId="0" applyFont="1" applyFill="1" applyBorder="1" applyAlignment="1">
      <alignment horizontal="center" vertical="center" wrapText="1"/>
    </xf>
    <xf numFmtId="0" fontId="22" fillId="0" borderId="2" xfId="0" applyFont="1" applyFill="1" applyBorder="1" applyAlignment="1">
      <alignment horizontal="center" vertical="center" wrapText="1"/>
    </xf>
    <xf numFmtId="0" fontId="22" fillId="0" borderId="3" xfId="0" applyFont="1" applyFill="1" applyBorder="1" applyAlignment="1">
      <alignment horizontal="center" vertical="center" wrapText="1"/>
    </xf>
    <xf numFmtId="1" fontId="22" fillId="0" borderId="2" xfId="0" applyNumberFormat="1" applyFont="1" applyFill="1" applyBorder="1" applyAlignment="1">
      <alignment horizontal="center" vertical="center" wrapText="1"/>
    </xf>
    <xf numFmtId="1" fontId="22" fillId="0" borderId="4" xfId="0" applyNumberFormat="1" applyFont="1" applyFill="1" applyBorder="1" applyAlignment="1">
      <alignment horizontal="center" vertical="center" wrapText="1"/>
    </xf>
    <xf numFmtId="1" fontId="22" fillId="0" borderId="1" xfId="0" applyNumberFormat="1" applyFont="1" applyFill="1" applyBorder="1" applyAlignment="1">
      <alignment horizontal="center" vertical="center" wrapText="1"/>
    </xf>
    <xf numFmtId="3" fontId="4" fillId="0" borderId="0" xfId="0" applyNumberFormat="1" applyFont="1" applyBorder="1" applyAlignment="1">
      <alignment vertical="center"/>
    </xf>
    <xf numFmtId="3" fontId="22" fillId="0" borderId="1" xfId="0" applyNumberFormat="1" applyFont="1" applyBorder="1" applyAlignment="1">
      <alignment horizontal="center" vertical="center"/>
    </xf>
    <xf numFmtId="1" fontId="22" fillId="0" borderId="3" xfId="0" applyNumberFormat="1" applyFont="1" applyFill="1" applyBorder="1" applyAlignment="1">
      <alignment horizontal="center" vertical="center" wrapText="1"/>
    </xf>
    <xf numFmtId="1" fontId="22" fillId="0" borderId="1" xfId="0" applyNumberFormat="1" applyFont="1" applyFill="1" applyBorder="1" applyAlignment="1">
      <alignment vertical="center" wrapText="1"/>
    </xf>
    <xf numFmtId="3" fontId="22" fillId="0" borderId="7" xfId="0" applyNumberFormat="1" applyFont="1" applyBorder="1" applyAlignment="1">
      <alignment horizontal="center" vertical="center" wrapText="1"/>
    </xf>
    <xf numFmtId="0" fontId="11" fillId="0" borderId="1" xfId="0" applyFont="1" applyFill="1" applyBorder="1" applyAlignment="1">
      <alignment horizontal="left" vertical="center"/>
    </xf>
    <xf numFmtId="0" fontId="11" fillId="0" borderId="4" xfId="0" applyFont="1" applyFill="1" applyBorder="1" applyAlignment="1">
      <alignment horizontal="center" vertical="center"/>
    </xf>
    <xf numFmtId="0" fontId="11" fillId="0" borderId="2" xfId="0" applyFont="1" applyFill="1" applyBorder="1" applyAlignment="1">
      <alignment horizontal="center" vertical="center"/>
    </xf>
    <xf numFmtId="0" fontId="4" fillId="0" borderId="1" xfId="0" applyFont="1" applyBorder="1" applyAlignment="1">
      <alignment horizontal="center"/>
    </xf>
    <xf numFmtId="0" fontId="4" fillId="0" borderId="7" xfId="0" applyFont="1" applyBorder="1" applyAlignment="1">
      <alignment horizontal="center"/>
    </xf>
    <xf numFmtId="0" fontId="11" fillId="0" borderId="3" xfId="0" applyFont="1" applyFill="1" applyBorder="1" applyAlignment="1">
      <alignment horizontal="center" vertical="center"/>
    </xf>
    <xf numFmtId="0" fontId="22" fillId="0" borderId="1" xfId="0" applyFont="1" applyFill="1" applyBorder="1" applyAlignment="1">
      <alignment horizontal="center" vertical="center" wrapText="1"/>
    </xf>
    <xf numFmtId="1" fontId="4" fillId="0" borderId="1" xfId="0" applyNumberFormat="1" applyFont="1" applyFill="1" applyBorder="1" applyAlignment="1">
      <alignment vertical="center" wrapText="1"/>
    </xf>
    <xf numFmtId="0" fontId="20" fillId="0" borderId="3" xfId="0" applyFont="1" applyFill="1" applyBorder="1" applyAlignment="1">
      <alignment horizontal="center" vertical="center" wrapText="1"/>
    </xf>
    <xf numFmtId="1" fontId="23" fillId="0" borderId="1" xfId="0" applyNumberFormat="1" applyFont="1" applyFill="1" applyBorder="1" applyAlignment="1">
      <alignment horizontal="center" vertical="center" wrapText="1"/>
    </xf>
    <xf numFmtId="2" fontId="27" fillId="0" borderId="0" xfId="0" applyNumberFormat="1" applyFont="1" applyAlignment="1">
      <alignment horizontal="center" vertical="center"/>
    </xf>
    <xf numFmtId="0" fontId="11" fillId="0" borderId="0" xfId="0" applyFont="1"/>
    <xf numFmtId="3" fontId="21" fillId="0" borderId="0" xfId="0" applyNumberFormat="1" applyFont="1" applyBorder="1" applyAlignment="1">
      <alignment horizontal="center" vertical="center"/>
    </xf>
    <xf numFmtId="0" fontId="20" fillId="0" borderId="1" xfId="0" applyFont="1" applyFill="1" applyBorder="1" applyAlignment="1">
      <alignment horizontal="center" vertical="center" wrapText="1"/>
    </xf>
    <xf numFmtId="0" fontId="0" fillId="0" borderId="0" xfId="0" applyBorder="1" applyAlignment="1">
      <alignment horizontal="center"/>
    </xf>
    <xf numFmtId="0" fontId="20" fillId="0" borderId="4" xfId="0" applyFont="1" applyFill="1" applyBorder="1" applyAlignment="1"/>
    <xf numFmtId="0" fontId="23" fillId="0" borderId="2" xfId="0" applyFont="1" applyFill="1" applyBorder="1" applyAlignment="1">
      <alignment horizontal="center" vertical="center" wrapText="1"/>
    </xf>
    <xf numFmtId="0" fontId="0" fillId="0" borderId="0" xfId="0" applyBorder="1"/>
    <xf numFmtId="0" fontId="23" fillId="0" borderId="3" xfId="0" applyFont="1" applyFill="1" applyBorder="1" applyAlignment="1">
      <alignment horizontal="center" vertical="center" wrapText="1"/>
    </xf>
    <xf numFmtId="0" fontId="22" fillId="0" borderId="1" xfId="0" applyFont="1" applyFill="1" applyBorder="1" applyAlignment="1">
      <alignment vertical="center" wrapText="1"/>
    </xf>
    <xf numFmtId="0" fontId="27" fillId="0" borderId="1" xfId="0" applyFont="1" applyBorder="1" applyAlignment="1">
      <alignment horizontal="center"/>
    </xf>
    <xf numFmtId="0" fontId="28" fillId="0" borderId="0" xfId="0" applyFont="1"/>
    <xf numFmtId="3" fontId="5" fillId="0" borderId="0" xfId="0" applyNumberFormat="1" applyFont="1" applyAlignment="1">
      <alignment horizontal="center"/>
    </xf>
    <xf numFmtId="0" fontId="7" fillId="0" borderId="0" xfId="0" applyFont="1" applyAlignment="1">
      <alignment horizontal="center" vertical="center"/>
    </xf>
    <xf numFmtId="0" fontId="5" fillId="0" borderId="0" xfId="0" applyFont="1" applyAlignment="1">
      <alignment horizontal="center"/>
    </xf>
    <xf numFmtId="9" fontId="7" fillId="0" borderId="0" xfId="0" applyNumberFormat="1" applyFont="1"/>
    <xf numFmtId="3" fontId="5" fillId="4" borderId="1" xfId="0" applyNumberFormat="1" applyFont="1" applyFill="1" applyBorder="1" applyAlignment="1">
      <alignment horizontal="center" vertical="center" wrapText="1"/>
    </xf>
    <xf numFmtId="3" fontId="3" fillId="12" borderId="1" xfId="0" applyNumberFormat="1" applyFont="1" applyFill="1" applyBorder="1" applyAlignment="1">
      <alignment horizontal="center" vertical="center" wrapText="1"/>
    </xf>
    <xf numFmtId="1" fontId="3" fillId="12" borderId="4" xfId="0" applyNumberFormat="1" applyFont="1" applyFill="1" applyBorder="1" applyAlignment="1">
      <alignment vertical="center" wrapText="1"/>
    </xf>
    <xf numFmtId="3" fontId="3" fillId="0" borderId="4" xfId="0" applyNumberFormat="1" applyFont="1" applyBorder="1" applyAlignment="1">
      <alignment horizontal="center" vertical="center" wrapText="1"/>
    </xf>
    <xf numFmtId="9" fontId="11" fillId="0" borderId="0" xfId="0" applyNumberFormat="1" applyFont="1" applyAlignment="1">
      <alignment horizontal="left"/>
    </xf>
    <xf numFmtId="0" fontId="29" fillId="0" borderId="0" xfId="0" applyFont="1" applyAlignment="1">
      <alignment vertical="center"/>
    </xf>
    <xf numFmtId="0" fontId="6" fillId="0" borderId="1" xfId="0" applyFont="1" applyBorder="1" applyAlignment="1">
      <alignment horizontal="left" vertical="center" wrapText="1"/>
    </xf>
    <xf numFmtId="0" fontId="3" fillId="0" borderId="1" xfId="0" applyFont="1" applyBorder="1" applyAlignment="1">
      <alignment horizontal="left"/>
    </xf>
    <xf numFmtId="0" fontId="4" fillId="10" borderId="4" xfId="0" applyFont="1" applyFill="1" applyBorder="1" applyAlignment="1">
      <alignment horizontal="center" vertical="center" wrapText="1"/>
    </xf>
    <xf numFmtId="3" fontId="6" fillId="14" borderId="1" xfId="0" applyNumberFormat="1" applyFont="1" applyFill="1" applyBorder="1" applyAlignment="1">
      <alignment horizontal="center" vertical="center" wrapText="1"/>
    </xf>
    <xf numFmtId="1" fontId="4" fillId="0" borderId="4" xfId="0" applyNumberFormat="1" applyFont="1" applyBorder="1" applyAlignment="1">
      <alignment horizontal="center" wrapText="1"/>
    </xf>
    <xf numFmtId="3" fontId="29" fillId="0" borderId="0" xfId="0" applyNumberFormat="1" applyFont="1" applyAlignment="1">
      <alignment vertical="center"/>
    </xf>
    <xf numFmtId="0" fontId="4" fillId="10" borderId="2" xfId="0" applyFont="1" applyFill="1" applyBorder="1" applyAlignment="1">
      <alignment horizontal="center" vertical="center" wrapText="1"/>
    </xf>
    <xf numFmtId="0" fontId="4" fillId="14" borderId="1" xfId="0" applyFont="1" applyFill="1" applyBorder="1" applyAlignment="1">
      <alignment horizontal="center"/>
    </xf>
    <xf numFmtId="1" fontId="4" fillId="0" borderId="2" xfId="0" applyNumberFormat="1" applyFont="1" applyBorder="1" applyAlignment="1">
      <alignment horizontal="center" wrapText="1"/>
    </xf>
    <xf numFmtId="0" fontId="4" fillId="10" borderId="3" xfId="0" applyFont="1" applyFill="1" applyBorder="1" applyAlignment="1">
      <alignment horizontal="center" vertical="center" wrapText="1"/>
    </xf>
    <xf numFmtId="1" fontId="4" fillId="0" borderId="3" xfId="0" applyNumberFormat="1" applyFont="1" applyBorder="1" applyAlignment="1">
      <alignment horizontal="center" wrapText="1"/>
    </xf>
    <xf numFmtId="0" fontId="10" fillId="0" borderId="1" xfId="0" applyFont="1" applyBorder="1" applyAlignment="1">
      <alignment horizontal="left"/>
    </xf>
    <xf numFmtId="0" fontId="39" fillId="10" borderId="4" xfId="0" applyFont="1" applyFill="1" applyBorder="1" applyAlignment="1">
      <alignment horizontal="center" vertical="center" wrapText="1"/>
    </xf>
    <xf numFmtId="0" fontId="4" fillId="12" borderId="10" xfId="0" applyFont="1" applyFill="1" applyBorder="1" applyAlignment="1">
      <alignment horizontal="center"/>
    </xf>
    <xf numFmtId="0" fontId="39" fillId="10" borderId="2" xfId="0" applyFont="1" applyFill="1" applyBorder="1" applyAlignment="1">
      <alignment horizontal="center" vertical="center" wrapText="1"/>
    </xf>
    <xf numFmtId="0" fontId="4" fillId="12" borderId="7" xfId="0" applyFont="1" applyFill="1" applyBorder="1" applyAlignment="1">
      <alignment horizontal="center"/>
    </xf>
    <xf numFmtId="0" fontId="39" fillId="10" borderId="3" xfId="0" applyFont="1" applyFill="1" applyBorder="1" applyAlignment="1">
      <alignment horizontal="center" vertical="center" wrapText="1"/>
    </xf>
    <xf numFmtId="0" fontId="40" fillId="10" borderId="4" xfId="0" applyFont="1" applyFill="1" applyBorder="1" applyAlignment="1">
      <alignment horizontal="center" vertical="center" wrapText="1"/>
    </xf>
    <xf numFmtId="0" fontId="40" fillId="10" borderId="2" xfId="0" applyFont="1" applyFill="1" applyBorder="1" applyAlignment="1">
      <alignment horizontal="center" vertical="center" wrapText="1"/>
    </xf>
    <xf numFmtId="0" fontId="4" fillId="12" borderId="9" xfId="0" applyFont="1" applyFill="1" applyBorder="1" applyAlignment="1">
      <alignment horizontal="center"/>
    </xf>
    <xf numFmtId="0" fontId="40" fillId="10" borderId="3" xfId="0" applyFont="1" applyFill="1" applyBorder="1" applyAlignment="1">
      <alignment horizontal="center" vertical="center" wrapText="1"/>
    </xf>
    <xf numFmtId="0" fontId="41" fillId="10" borderId="4" xfId="0" applyFont="1" applyFill="1" applyBorder="1" applyAlignment="1">
      <alignment horizontal="center" vertical="center" wrapText="1"/>
    </xf>
    <xf numFmtId="0" fontId="41" fillId="10" borderId="3" xfId="0" applyFont="1" applyFill="1" applyBorder="1" applyAlignment="1">
      <alignment horizontal="center" vertical="center" wrapText="1"/>
    </xf>
    <xf numFmtId="0" fontId="4" fillId="15" borderId="4" xfId="0" applyFont="1" applyFill="1" applyBorder="1" applyAlignment="1">
      <alignment horizontal="center" vertical="center"/>
    </xf>
    <xf numFmtId="0" fontId="4" fillId="0" borderId="8" xfId="0" applyFont="1" applyBorder="1" applyAlignment="1">
      <alignment horizontal="center"/>
    </xf>
    <xf numFmtId="0" fontId="4" fillId="15" borderId="3" xfId="0" applyFont="1" applyFill="1" applyBorder="1" applyAlignment="1">
      <alignment horizontal="center" vertical="center"/>
    </xf>
    <xf numFmtId="0" fontId="4" fillId="12" borderId="4" xfId="0" applyFont="1" applyFill="1" applyBorder="1" applyAlignment="1">
      <alignment horizontal="center" vertical="center"/>
    </xf>
    <xf numFmtId="0" fontId="4" fillId="15" borderId="4" xfId="0" applyFont="1" applyFill="1" applyBorder="1" applyAlignment="1">
      <alignment horizontal="center" vertical="center" wrapText="1"/>
    </xf>
    <xf numFmtId="0" fontId="4" fillId="15" borderId="3" xfId="0" applyFont="1" applyFill="1" applyBorder="1" applyAlignment="1">
      <alignment horizontal="center" vertical="center" wrapText="1"/>
    </xf>
    <xf numFmtId="0" fontId="4" fillId="15" borderId="1" xfId="0" applyFont="1" applyFill="1" applyBorder="1" applyAlignment="1">
      <alignment horizontal="center" vertical="center" wrapText="1"/>
    </xf>
    <xf numFmtId="0" fontId="4" fillId="15" borderId="2" xfId="0" applyFont="1" applyFill="1" applyBorder="1" applyAlignment="1">
      <alignment horizontal="center" vertical="center" wrapText="1"/>
    </xf>
    <xf numFmtId="0" fontId="12" fillId="15" borderId="4" xfId="0" applyFont="1" applyFill="1" applyBorder="1" applyAlignment="1">
      <alignment horizontal="center" vertical="center" wrapText="1"/>
    </xf>
    <xf numFmtId="0" fontId="12" fillId="15" borderId="3" xfId="0" applyFont="1" applyFill="1" applyBorder="1" applyAlignment="1">
      <alignment horizontal="center" vertical="center" wrapText="1"/>
    </xf>
    <xf numFmtId="0" fontId="12" fillId="15" borderId="2" xfId="0" applyFont="1" applyFill="1" applyBorder="1" applyAlignment="1">
      <alignment horizontal="center" vertical="center" wrapText="1"/>
    </xf>
    <xf numFmtId="3" fontId="3" fillId="0" borderId="0" xfId="0" applyNumberFormat="1" applyFont="1" applyAlignment="1">
      <alignment horizontal="center"/>
    </xf>
    <xf numFmtId="1" fontId="3" fillId="0" borderId="0" xfId="0" applyNumberFormat="1" applyFont="1" applyAlignment="1">
      <alignment horizontal="center" vertical="center" wrapText="1"/>
    </xf>
    <xf numFmtId="1" fontId="5" fillId="0" borderId="0" xfId="0" applyNumberFormat="1" applyFont="1" applyAlignment="1">
      <alignment horizontal="center"/>
    </xf>
    <xf numFmtId="3" fontId="7" fillId="0" borderId="0" xfId="0" applyNumberFormat="1" applyFont="1" applyAlignment="1">
      <alignment vertical="center"/>
    </xf>
    <xf numFmtId="0" fontId="7" fillId="0" borderId="0" xfId="0" applyFont="1" applyAlignment="1">
      <alignment horizontal="center"/>
    </xf>
    <xf numFmtId="3" fontId="3" fillId="0" borderId="1" xfId="0" applyNumberFormat="1" applyFont="1" applyBorder="1" applyAlignment="1">
      <alignment horizontal="center"/>
    </xf>
    <xf numFmtId="0" fontId="41" fillId="15" borderId="1" xfId="0" applyFont="1" applyFill="1" applyBorder="1" applyAlignment="1">
      <alignment horizontal="center" vertical="center" wrapText="1"/>
    </xf>
    <xf numFmtId="1" fontId="10" fillId="0" borderId="0" xfId="0" applyNumberFormat="1" applyFont="1"/>
    <xf numFmtId="3" fontId="5" fillId="0" borderId="0" xfId="0" applyNumberFormat="1" applyFont="1" applyAlignment="1">
      <alignment horizontal="center" vertical="center"/>
    </xf>
    <xf numFmtId="0" fontId="10" fillId="0" borderId="0" xfId="0" applyFont="1"/>
    <xf numFmtId="0" fontId="42" fillId="0" borderId="0" xfId="0" applyFont="1"/>
    <xf numFmtId="3" fontId="7" fillId="0" borderId="0" xfId="0" applyNumberFormat="1" applyFont="1" applyAlignment="1">
      <alignment horizontal="center" vertical="center"/>
    </xf>
    <xf numFmtId="3" fontId="7" fillId="0" borderId="0" xfId="0" applyNumberFormat="1" applyFont="1" applyAlignment="1">
      <alignment horizontal="center"/>
    </xf>
    <xf numFmtId="3" fontId="5" fillId="0" borderId="1" xfId="0" applyNumberFormat="1" applyFont="1" applyBorder="1" applyAlignment="1">
      <alignment horizontal="left" vertical="center"/>
    </xf>
    <xf numFmtId="3" fontId="5" fillId="0" borderId="1" xfId="0" applyNumberFormat="1" applyFont="1" applyBorder="1" applyAlignment="1">
      <alignment horizontal="center" vertical="center"/>
    </xf>
    <xf numFmtId="3" fontId="3" fillId="4" borderId="1" xfId="0" applyNumberFormat="1" applyFont="1" applyFill="1" applyBorder="1" applyAlignment="1">
      <alignment horizontal="center" vertical="center" wrapText="1"/>
    </xf>
    <xf numFmtId="1" fontId="3" fillId="12" borderId="1" xfId="0" applyNumberFormat="1" applyFont="1" applyFill="1" applyBorder="1" applyAlignment="1">
      <alignment horizontal="center" vertical="center" wrapText="1"/>
    </xf>
    <xf numFmtId="3" fontId="6" fillId="0" borderId="1" xfId="0" applyNumberFormat="1" applyFont="1" applyBorder="1" applyAlignment="1">
      <alignment horizontal="left" vertical="center"/>
    </xf>
    <xf numFmtId="3" fontId="6" fillId="12" borderId="1" xfId="0" applyNumberFormat="1" applyFont="1" applyFill="1" applyBorder="1" applyAlignment="1">
      <alignment horizontal="center" vertical="center"/>
    </xf>
    <xf numFmtId="1" fontId="3" fillId="0" borderId="4" xfId="0" applyNumberFormat="1" applyFont="1" applyBorder="1" applyAlignment="1">
      <alignment horizontal="center" vertical="center" wrapText="1"/>
    </xf>
    <xf numFmtId="3" fontId="6" fillId="14" borderId="1" xfId="0" applyNumberFormat="1" applyFont="1" applyFill="1" applyBorder="1" applyAlignment="1">
      <alignment horizontal="center" vertical="center"/>
    </xf>
    <xf numFmtId="0" fontId="11" fillId="0" borderId="0" xfId="0" applyFont="1" applyAlignment="1">
      <alignment horizontal="center" vertical="center"/>
    </xf>
    <xf numFmtId="1" fontId="3" fillId="0" borderId="2" xfId="0" applyNumberFormat="1" applyFont="1" applyBorder="1" applyAlignment="1">
      <alignment horizontal="center" vertical="center" wrapText="1"/>
    </xf>
    <xf numFmtId="3" fontId="29" fillId="0" borderId="0" xfId="0" applyNumberFormat="1" applyFont="1"/>
    <xf numFmtId="3" fontId="10" fillId="0" borderId="1" xfId="0" applyNumberFormat="1" applyFont="1" applyBorder="1" applyAlignment="1">
      <alignment horizontal="left" vertical="center"/>
    </xf>
    <xf numFmtId="1" fontId="3" fillId="0" borderId="3" xfId="0" applyNumberFormat="1" applyFont="1" applyBorder="1" applyAlignment="1">
      <alignment horizontal="center" vertical="center" wrapText="1"/>
    </xf>
    <xf numFmtId="1" fontId="3" fillId="0" borderId="0" xfId="0" applyNumberFormat="1" applyFont="1" applyAlignment="1">
      <alignment horizontal="center"/>
    </xf>
    <xf numFmtId="0" fontId="16" fillId="0" borderId="0" xfId="0" applyFont="1" applyAlignment="1">
      <alignment vertical="center"/>
    </xf>
    <xf numFmtId="0" fontId="11" fillId="0" borderId="0" xfId="0" applyFont="1" applyAlignment="1">
      <alignment horizontal="left"/>
    </xf>
    <xf numFmtId="0" fontId="11" fillId="0" borderId="4" xfId="0" applyFont="1" applyBorder="1" applyAlignment="1">
      <alignment horizontal="left" vertical="center" wrapText="1"/>
    </xf>
    <xf numFmtId="0" fontId="4" fillId="0" borderId="4" xfId="0" applyFont="1" applyBorder="1" applyAlignment="1">
      <alignment horizontal="left" vertical="center" wrapText="1"/>
    </xf>
    <xf numFmtId="1" fontId="4" fillId="12" borderId="4" xfId="0" applyNumberFormat="1" applyFont="1" applyFill="1" applyBorder="1" applyAlignment="1">
      <alignment horizontal="center" vertical="center" wrapText="1"/>
    </xf>
    <xf numFmtId="3" fontId="4" fillId="4" borderId="1" xfId="0" applyNumberFormat="1" applyFont="1" applyFill="1" applyBorder="1" applyAlignment="1">
      <alignment horizontal="center" vertical="center" wrapText="1"/>
    </xf>
    <xf numFmtId="0" fontId="4" fillId="14" borderId="4" xfId="0" applyFont="1" applyFill="1" applyBorder="1" applyAlignment="1">
      <alignment vertical="center" wrapText="1"/>
    </xf>
    <xf numFmtId="3" fontId="4" fillId="16" borderId="1" xfId="0" applyNumberFormat="1" applyFont="1" applyFill="1" applyBorder="1" applyAlignment="1">
      <alignment horizontal="center" wrapText="1"/>
    </xf>
    <xf numFmtId="0" fontId="22" fillId="0" borderId="1" xfId="0" applyFont="1" applyBorder="1" applyAlignment="1">
      <alignment horizontal="left"/>
    </xf>
    <xf numFmtId="183" fontId="11" fillId="0" borderId="1" xfId="1" applyNumberFormat="1" applyFont="1" applyBorder="1" applyAlignment="1">
      <alignment horizontal="left" vertical="center"/>
    </xf>
    <xf numFmtId="0" fontId="4" fillId="0" borderId="3" xfId="0" applyFont="1" applyBorder="1" applyAlignment="1">
      <alignment horizontal="center"/>
    </xf>
    <xf numFmtId="0" fontId="4" fillId="0" borderId="1" xfId="0" applyFont="1" applyBorder="1" applyAlignment="1">
      <alignment horizontal="center" wrapText="1"/>
    </xf>
    <xf numFmtId="3" fontId="4" fillId="14" borderId="1" xfId="0" applyNumberFormat="1" applyFont="1" applyFill="1" applyBorder="1" applyAlignment="1">
      <alignment horizontal="center"/>
    </xf>
    <xf numFmtId="3" fontId="12" fillId="0" borderId="3" xfId="0" applyNumberFormat="1" applyFont="1" applyBorder="1" applyAlignment="1">
      <alignment horizontal="center"/>
    </xf>
    <xf numFmtId="3" fontId="4" fillId="0" borderId="1" xfId="0" applyNumberFormat="1" applyFont="1" applyBorder="1" applyAlignment="1">
      <alignment horizontal="center"/>
    </xf>
    <xf numFmtId="0" fontId="11" fillId="0" borderId="1" xfId="0" applyFont="1" applyBorder="1" applyAlignment="1">
      <alignment horizontal="left" vertical="center"/>
    </xf>
    <xf numFmtId="3" fontId="12" fillId="0" borderId="0" xfId="0" applyNumberFormat="1" applyFont="1" applyAlignment="1">
      <alignment horizontal="center"/>
    </xf>
    <xf numFmtId="0" fontId="11" fillId="0" borderId="1" xfId="0" applyFont="1" applyBorder="1"/>
    <xf numFmtId="0" fontId="43" fillId="0" borderId="0" xfId="0" applyFont="1" applyAlignment="1">
      <alignment horizontal="center" vertical="center"/>
    </xf>
    <xf numFmtId="183" fontId="43" fillId="0" borderId="0" xfId="0" applyNumberFormat="1" applyFont="1" applyAlignment="1">
      <alignment horizontal="center" vertical="center"/>
    </xf>
    <xf numFmtId="1" fontId="11" fillId="0" borderId="0" xfId="0" applyNumberFormat="1" applyFont="1" applyAlignment="1">
      <alignment horizontal="center" vertical="center"/>
    </xf>
    <xf numFmtId="0" fontId="4" fillId="0" borderId="0" xfId="0" applyFont="1" applyAlignment="1">
      <alignment horizontal="left"/>
    </xf>
    <xf numFmtId="0" fontId="4" fillId="0" borderId="0" xfId="0" applyFont="1" applyAlignment="1">
      <alignment horizontal="left" vertical="center"/>
    </xf>
    <xf numFmtId="0" fontId="0" fillId="0" borderId="0" xfId="0" applyAlignment="1">
      <alignment vertical="center" wrapText="1"/>
    </xf>
    <xf numFmtId="1" fontId="0" fillId="0" borderId="0" xfId="0" applyNumberFormat="1" applyAlignment="1">
      <alignment vertical="center"/>
    </xf>
    <xf numFmtId="0" fontId="27" fillId="0" borderId="0" xfId="0" applyFont="1" applyAlignment="1">
      <alignment vertical="center"/>
    </xf>
    <xf numFmtId="0" fontId="21" fillId="0" borderId="0" xfId="0" applyFont="1" applyAlignment="1">
      <alignment vertical="center" wrapText="1"/>
    </xf>
    <xf numFmtId="0" fontId="44" fillId="0" borderId="0" xfId="0" applyFont="1" applyAlignment="1">
      <alignment vertical="center" wrapText="1"/>
    </xf>
    <xf numFmtId="1" fontId="0" fillId="0" borderId="0" xfId="0" applyNumberFormat="1" applyAlignment="1">
      <alignment vertical="center" wrapText="1"/>
    </xf>
    <xf numFmtId="9" fontId="11" fillId="0" borderId="0" xfId="0" applyNumberFormat="1" applyFont="1" applyAlignment="1">
      <alignment horizontal="left" wrapText="1"/>
    </xf>
    <xf numFmtId="0" fontId="27" fillId="0" borderId="0" xfId="0" applyFont="1" applyAlignment="1">
      <alignment vertical="center" wrapText="1"/>
    </xf>
    <xf numFmtId="0" fontId="11" fillId="0" borderId="0" xfId="0" applyFont="1" applyAlignment="1">
      <alignment vertical="center" wrapText="1"/>
    </xf>
    <xf numFmtId="1" fontId="4" fillId="17" borderId="1" xfId="0" applyNumberFormat="1" applyFont="1" applyFill="1" applyBorder="1" applyAlignment="1">
      <alignment horizontal="center" vertical="center" wrapText="1"/>
    </xf>
    <xf numFmtId="0" fontId="4" fillId="0" borderId="4" xfId="0" applyFont="1" applyBorder="1" applyAlignment="1">
      <alignment vertical="center" wrapText="1"/>
    </xf>
    <xf numFmtId="0" fontId="4" fillId="16" borderId="1" xfId="0" applyFont="1" applyFill="1" applyBorder="1" applyAlignment="1">
      <alignment horizontal="center" vertical="center" wrapText="1"/>
    </xf>
    <xf numFmtId="1" fontId="11" fillId="3" borderId="1" xfId="0" applyNumberFormat="1" applyFont="1" applyFill="1" applyBorder="1" applyAlignment="1">
      <alignment horizontal="center" vertical="center" wrapText="1"/>
    </xf>
    <xf numFmtId="0" fontId="36" fillId="0" borderId="0" xfId="0" applyFont="1" applyAlignment="1">
      <alignment vertical="center"/>
    </xf>
    <xf numFmtId="0" fontId="36" fillId="0" borderId="0" xfId="0" applyFont="1" applyAlignment="1">
      <alignment horizontal="center" vertical="center" wrapText="1"/>
    </xf>
    <xf numFmtId="2" fontId="45" fillId="0" borderId="0" xfId="0" applyNumberFormat="1" applyFont="1" applyAlignment="1">
      <alignment vertical="center"/>
    </xf>
    <xf numFmtId="0" fontId="45" fillId="0" borderId="0" xfId="0" applyFont="1" applyAlignment="1">
      <alignment vertical="center"/>
    </xf>
    <xf numFmtId="0" fontId="46" fillId="0" borderId="0" xfId="0" applyFont="1" applyAlignment="1">
      <alignment horizontal="center" vertical="center" wrapText="1"/>
    </xf>
    <xf numFmtId="1" fontId="6" fillId="0" borderId="3" xfId="0" applyNumberFormat="1" applyFont="1" applyBorder="1" applyAlignment="1">
      <alignment horizontal="center" vertical="center"/>
    </xf>
    <xf numFmtId="3" fontId="4" fillId="0" borderId="1" xfId="0" applyNumberFormat="1" applyFont="1" applyBorder="1" applyAlignment="1">
      <alignment horizontal="center" vertical="center"/>
    </xf>
    <xf numFmtId="3" fontId="6" fillId="0" borderId="3" xfId="0" applyNumberFormat="1" applyFont="1" applyBorder="1" applyAlignment="1">
      <alignment horizontal="center" vertical="center"/>
    </xf>
    <xf numFmtId="184" fontId="5" fillId="0" borderId="0" xfId="1" applyNumberFormat="1" applyFont="1" applyBorder="1" applyAlignment="1">
      <alignment vertical="center"/>
    </xf>
    <xf numFmtId="185" fontId="47" fillId="0" borderId="0" xfId="0" applyNumberFormat="1" applyFont="1" applyAlignment="1">
      <alignment horizontal="center" vertical="center"/>
    </xf>
    <xf numFmtId="185" fontId="46" fillId="0" borderId="0" xfId="0" applyNumberFormat="1" applyFont="1" applyAlignment="1">
      <alignment horizontal="center" vertical="center"/>
    </xf>
    <xf numFmtId="1" fontId="30" fillId="0" borderId="0" xfId="0" applyNumberFormat="1" applyFont="1" applyAlignment="1">
      <alignment vertical="center"/>
    </xf>
    <xf numFmtId="3" fontId="46" fillId="0" borderId="0" xfId="0" applyNumberFormat="1" applyFont="1" applyAlignment="1">
      <alignment horizontal="center" vertical="center"/>
    </xf>
    <xf numFmtId="0" fontId="46" fillId="0" borderId="0" xfId="0" applyFont="1" applyAlignment="1">
      <alignment horizontal="center" vertical="center"/>
    </xf>
    <xf numFmtId="185" fontId="2" fillId="0" borderId="0" xfId="0" applyNumberFormat="1" applyFont="1" applyAlignment="1">
      <alignment horizontal="center" vertical="center"/>
    </xf>
    <xf numFmtId="185" fontId="48" fillId="0" borderId="0" xfId="0" applyNumberFormat="1" applyFont="1" applyAlignment="1">
      <alignment horizontal="center" vertical="center"/>
    </xf>
    <xf numFmtId="0" fontId="48" fillId="0" borderId="0" xfId="0" applyFont="1" applyAlignment="1">
      <alignment horizontal="center" vertical="center"/>
    </xf>
    <xf numFmtId="185" fontId="49" fillId="0" borderId="0" xfId="0" applyNumberFormat="1" applyFont="1" applyAlignment="1">
      <alignment horizontal="center" vertical="center"/>
    </xf>
    <xf numFmtId="3" fontId="48" fillId="0" borderId="0" xfId="0" applyNumberFormat="1" applyFont="1" applyAlignment="1">
      <alignment horizontal="center" vertical="center"/>
    </xf>
    <xf numFmtId="185" fontId="50" fillId="0" borderId="0" xfId="0" applyNumberFormat="1" applyFont="1" applyAlignment="1">
      <alignment horizontal="center" vertical="center"/>
    </xf>
    <xf numFmtId="185" fontId="51" fillId="0" borderId="0" xfId="0" applyNumberFormat="1" applyFont="1" applyAlignment="1">
      <alignment horizontal="center" vertical="center"/>
    </xf>
    <xf numFmtId="0" fontId="8" fillId="0" borderId="0" xfId="0" applyFont="1" applyAlignment="1">
      <alignment horizontal="center" vertical="center"/>
    </xf>
    <xf numFmtId="0" fontId="5" fillId="0" borderId="0" xfId="0" applyFont="1" applyAlignment="1">
      <alignment horizontal="center" vertical="center" wrapText="1"/>
    </xf>
    <xf numFmtId="0" fontId="4" fillId="0" borderId="0" xfId="0" applyFont="1" applyAlignment="1">
      <alignment horizontal="center" vertical="center"/>
    </xf>
    <xf numFmtId="1" fontId="3" fillId="0" borderId="0" xfId="0" applyNumberFormat="1" applyFont="1" applyAlignment="1">
      <alignment horizontal="center" vertical="center"/>
    </xf>
    <xf numFmtId="0" fontId="3" fillId="0" borderId="0" xfId="0" applyFont="1" applyAlignment="1">
      <alignment horizontal="center" vertical="center" wrapText="1"/>
    </xf>
    <xf numFmtId="3" fontId="3" fillId="0" borderId="0" xfId="0" applyNumberFormat="1" applyFont="1" applyAlignment="1">
      <alignment horizontal="center" vertical="center"/>
    </xf>
    <xf numFmtId="184" fontId="14" fillId="0" borderId="0" xfId="1" applyNumberFormat="1" applyFont="1" applyFill="1" applyBorder="1" applyAlignment="1">
      <alignment vertical="center"/>
    </xf>
    <xf numFmtId="3" fontId="4" fillId="0" borderId="0" xfId="0" applyNumberFormat="1" applyFont="1" applyAlignment="1">
      <alignment horizontal="center" vertical="center"/>
    </xf>
    <xf numFmtId="186" fontId="3" fillId="0" borderId="0" xfId="0" applyNumberFormat="1" applyFont="1" applyAlignment="1">
      <alignment horizontal="center" vertical="center"/>
    </xf>
    <xf numFmtId="0" fontId="0" fillId="0" borderId="0" xfId="0" applyAlignment="1">
      <alignment horizontal="center" vertical="center"/>
    </xf>
    <xf numFmtId="0" fontId="36" fillId="0" borderId="0" xfId="0" applyFont="1" applyAlignment="1">
      <alignment horizontal="left" vertical="center" wrapText="1"/>
    </xf>
    <xf numFmtId="0" fontId="36" fillId="0" borderId="0" xfId="0" applyFont="1" applyAlignment="1">
      <alignment horizontal="center" vertical="center"/>
    </xf>
    <xf numFmtId="1" fontId="16" fillId="0" borderId="0" xfId="0" applyNumberFormat="1" applyFont="1" applyAlignment="1">
      <alignment horizontal="center" vertical="center"/>
    </xf>
    <xf numFmtId="1" fontId="36" fillId="0" borderId="0" xfId="0" applyNumberFormat="1" applyFont="1" applyAlignment="1">
      <alignment horizontal="center" vertical="center"/>
    </xf>
    <xf numFmtId="3" fontId="0" fillId="0" borderId="0" xfId="0" applyNumberFormat="1" applyAlignment="1">
      <alignment horizontal="center" vertical="center"/>
    </xf>
    <xf numFmtId="1" fontId="36" fillId="0" borderId="0" xfId="0" applyNumberFormat="1" applyFont="1" applyAlignment="1">
      <alignment horizontal="center" vertical="center" wrapText="1"/>
    </xf>
    <xf numFmtId="1" fontId="0" fillId="0" borderId="0" xfId="0" applyNumberFormat="1" applyAlignment="1">
      <alignment horizontal="center" vertical="center"/>
    </xf>
    <xf numFmtId="2" fontId="52" fillId="0" borderId="0" xfId="0" applyNumberFormat="1" applyFont="1" applyAlignment="1">
      <alignment horizontal="center" vertical="center"/>
    </xf>
    <xf numFmtId="187" fontId="0" fillId="0" borderId="0" xfId="0" applyNumberFormat="1" applyAlignment="1">
      <alignment vertical="center"/>
    </xf>
    <xf numFmtId="0" fontId="27" fillId="0" borderId="0" xfId="0" applyFont="1"/>
    <xf numFmtId="0" fontId="21" fillId="0" borderId="0" xfId="0" applyFont="1" applyAlignment="1">
      <alignment horizontal="left"/>
    </xf>
    <xf numFmtId="0" fontId="11" fillId="2" borderId="1" xfId="0" applyFont="1" applyFill="1" applyBorder="1" applyAlignment="1">
      <alignment horizontal="center" vertical="center" wrapText="1"/>
    </xf>
    <xf numFmtId="0" fontId="11" fillId="0" borderId="4" xfId="0" applyFont="1" applyBorder="1" applyAlignment="1">
      <alignment vertical="center" wrapText="1"/>
    </xf>
    <xf numFmtId="0" fontId="22" fillId="0" borderId="4" xfId="0" applyFont="1" applyBorder="1" applyAlignment="1">
      <alignment vertical="center" wrapText="1"/>
    </xf>
    <xf numFmtId="0" fontId="4" fillId="4" borderId="4" xfId="0" applyFont="1" applyFill="1" applyBorder="1" applyAlignment="1">
      <alignment vertical="center" wrapText="1"/>
    </xf>
    <xf numFmtId="0" fontId="36" fillId="0" borderId="1" xfId="0" applyFont="1" applyBorder="1"/>
    <xf numFmtId="0" fontId="14" fillId="0" borderId="1" xfId="0" applyFont="1" applyBorder="1" applyAlignment="1">
      <alignment horizontal="center" wrapText="1"/>
    </xf>
    <xf numFmtId="0" fontId="4" fillId="0" borderId="1" xfId="0" applyFont="1" applyBorder="1" applyAlignment="1">
      <alignment wrapText="1"/>
    </xf>
    <xf numFmtId="3" fontId="22" fillId="0" borderId="1" xfId="0" applyNumberFormat="1" applyFont="1" applyBorder="1" applyAlignment="1">
      <alignment horizontal="center"/>
    </xf>
    <xf numFmtId="0" fontId="11" fillId="0" borderId="1" xfId="0" applyFont="1" applyBorder="1" applyAlignment="1">
      <alignment horizontal="left"/>
    </xf>
    <xf numFmtId="0" fontId="4" fillId="0" borderId="1" xfId="0" applyFont="1" applyBorder="1" applyAlignment="1">
      <alignment horizontal="left"/>
    </xf>
    <xf numFmtId="0" fontId="4" fillId="0" borderId="1" xfId="0" applyFont="1" applyBorder="1" applyAlignment="1">
      <alignment horizontal="left" wrapText="1"/>
    </xf>
    <xf numFmtId="0" fontId="11" fillId="0" borderId="1" xfId="0" applyFont="1" applyBorder="1" applyAlignment="1">
      <alignment vertical="center"/>
    </xf>
    <xf numFmtId="0" fontId="4" fillId="0" borderId="4" xfId="0" applyFont="1" applyBorder="1" applyAlignment="1">
      <alignment horizontal="center" vertical="top"/>
    </xf>
    <xf numFmtId="0" fontId="4" fillId="0" borderId="2" xfId="0" applyFont="1" applyBorder="1" applyAlignment="1">
      <alignment horizontal="center" vertical="top"/>
    </xf>
    <xf numFmtId="0" fontId="36" fillId="0" borderId="1" xfId="0" applyFont="1" applyBorder="1" applyAlignment="1">
      <alignment vertical="center"/>
    </xf>
    <xf numFmtId="0" fontId="36" fillId="0" borderId="1" xfId="0" applyFont="1" applyBorder="1" applyAlignment="1">
      <alignment horizontal="center" vertical="center"/>
    </xf>
    <xf numFmtId="0" fontId="4" fillId="0" borderId="3" xfId="0" applyFont="1" applyBorder="1" applyAlignment="1">
      <alignment horizontal="center" vertical="top"/>
    </xf>
    <xf numFmtId="0" fontId="4" fillId="0" borderId="4" xfId="0" applyFont="1" applyBorder="1" applyAlignment="1">
      <alignment horizontal="center"/>
    </xf>
    <xf numFmtId="0" fontId="4" fillId="0" borderId="2" xfId="0" applyFont="1" applyBorder="1" applyAlignment="1">
      <alignment horizontal="center"/>
    </xf>
    <xf numFmtId="0" fontId="36" fillId="0" borderId="1" xfId="0" applyFont="1" applyBorder="1" applyAlignment="1">
      <alignment vertical="center" wrapText="1"/>
    </xf>
    <xf numFmtId="0" fontId="36" fillId="0" borderId="1" xfId="0" applyFont="1" applyBorder="1" applyAlignment="1">
      <alignment horizontal="center" vertical="center" wrapText="1"/>
    </xf>
    <xf numFmtId="0" fontId="4" fillId="0" borderId="4" xfId="0" applyFont="1" applyBorder="1" applyAlignment="1">
      <alignment horizontal="center" wrapText="1"/>
    </xf>
    <xf numFmtId="0" fontId="4" fillId="0" borderId="2" xfId="0" applyFont="1" applyBorder="1" applyAlignment="1">
      <alignment horizontal="center" wrapText="1"/>
    </xf>
    <xf numFmtId="0" fontId="4" fillId="0" borderId="3" xfId="0" applyFont="1" applyBorder="1" applyAlignment="1">
      <alignment horizontal="center" wrapText="1"/>
    </xf>
    <xf numFmtId="0" fontId="4" fillId="12" borderId="1" xfId="0" applyFont="1" applyFill="1" applyBorder="1" applyAlignment="1">
      <alignment horizontal="center" vertical="center"/>
    </xf>
    <xf numFmtId="0" fontId="11" fillId="0" borderId="2" xfId="0" applyFont="1" applyBorder="1" applyAlignment="1">
      <alignment horizontal="left" vertical="center" wrapText="1"/>
    </xf>
    <xf numFmtId="0" fontId="4" fillId="12" borderId="1" xfId="0" applyFont="1" applyFill="1" applyBorder="1" applyAlignment="1">
      <alignment horizontal="center" vertical="center" wrapText="1"/>
    </xf>
    <xf numFmtId="0" fontId="11" fillId="0" borderId="7" xfId="0" applyFont="1" applyBorder="1" applyAlignment="1">
      <alignment vertical="center"/>
    </xf>
    <xf numFmtId="0" fontId="11" fillId="0" borderId="1" xfId="0" applyFont="1" applyBorder="1" applyAlignment="1">
      <alignment horizontal="center" vertical="top" wrapText="1"/>
    </xf>
    <xf numFmtId="0" fontId="11" fillId="0" borderId="11" xfId="0" applyFont="1" applyBorder="1" applyAlignment="1">
      <alignment horizontal="center" vertical="center"/>
    </xf>
    <xf numFmtId="0" fontId="4" fillId="0" borderId="0" xfId="0" applyFont="1" applyAlignment="1">
      <alignment horizontal="center" wrapText="1"/>
    </xf>
    <xf numFmtId="4" fontId="22" fillId="4" borderId="1" xfId="0" applyNumberFormat="1" applyFont="1" applyFill="1" applyBorder="1" applyAlignment="1">
      <alignment horizontal="center" vertical="center" wrapText="1"/>
    </xf>
    <xf numFmtId="0" fontId="17" fillId="0" borderId="4" xfId="0" applyFont="1" applyBorder="1" applyAlignment="1">
      <alignment horizontal="center" vertical="center" wrapText="1"/>
    </xf>
    <xf numFmtId="185" fontId="36" fillId="0" borderId="0" xfId="0" applyNumberFormat="1" applyFont="1" applyAlignment="1">
      <alignment horizontal="center" vertical="center" wrapText="1"/>
    </xf>
    <xf numFmtId="0" fontId="36" fillId="0" borderId="4" xfId="0" applyFont="1" applyBorder="1" applyAlignment="1">
      <alignment horizontal="center" vertical="center" wrapText="1"/>
    </xf>
    <xf numFmtId="0" fontId="17" fillId="0" borderId="2" xfId="0" applyFont="1" applyBorder="1" applyAlignment="1">
      <alignment horizontal="center" vertical="center" wrapText="1"/>
    </xf>
    <xf numFmtId="0" fontId="36" fillId="0" borderId="2" xfId="0" applyFont="1" applyBorder="1" applyAlignment="1">
      <alignment horizontal="center" vertical="center" wrapText="1"/>
    </xf>
    <xf numFmtId="0" fontId="36"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4" xfId="0" applyFont="1" applyBorder="1" applyAlignment="1">
      <alignment horizontal="center" vertical="top" wrapText="1"/>
    </xf>
    <xf numFmtId="0" fontId="17" fillId="0" borderId="2" xfId="0" applyFont="1" applyBorder="1" applyAlignment="1">
      <alignment horizontal="center" vertical="top" wrapText="1"/>
    </xf>
    <xf numFmtId="0" fontId="17" fillId="0" borderId="3" xfId="0" applyFont="1" applyBorder="1" applyAlignment="1">
      <alignment horizontal="center" vertical="top" wrapText="1"/>
    </xf>
    <xf numFmtId="0" fontId="17" fillId="0" borderId="4" xfId="0" applyFont="1" applyBorder="1" applyAlignment="1">
      <alignment horizontal="left" vertical="center" wrapText="1"/>
    </xf>
    <xf numFmtId="0" fontId="53" fillId="0" borderId="1" xfId="0" applyFont="1" applyBorder="1" applyAlignment="1">
      <alignment vertical="center"/>
    </xf>
    <xf numFmtId="0" fontId="17" fillId="0" borderId="0" xfId="0" applyFont="1" applyAlignment="1">
      <alignment horizontal="center" vertical="top" wrapText="1"/>
    </xf>
    <xf numFmtId="0" fontId="12" fillId="0" borderId="0" xfId="0" applyFont="1" applyAlignment="1">
      <alignment horizontal="center" vertical="center" wrapText="1"/>
    </xf>
    <xf numFmtId="1" fontId="11" fillId="0" borderId="0" xfId="0" applyNumberFormat="1" applyFont="1" applyAlignment="1">
      <alignment horizontal="center" vertical="center" wrapText="1"/>
    </xf>
    <xf numFmtId="0" fontId="11" fillId="0" borderId="0" xfId="0" applyFont="1" applyAlignment="1">
      <alignment horizontal="center"/>
    </xf>
    <xf numFmtId="179" fontId="11" fillId="0" borderId="1" xfId="0" applyNumberFormat="1" applyFont="1" applyBorder="1" applyAlignment="1">
      <alignment horizontal="center" vertical="center" wrapText="1"/>
    </xf>
    <xf numFmtId="0" fontId="21" fillId="0" borderId="1" xfId="0" applyFont="1" applyBorder="1" applyAlignment="1">
      <alignment horizontal="center"/>
    </xf>
    <xf numFmtId="0" fontId="53" fillId="0" borderId="0" xfId="0" applyFont="1"/>
    <xf numFmtId="0" fontId="11" fillId="0" borderId="0" xfId="0" applyFont="1" applyBorder="1" applyAlignment="1">
      <alignment vertical="center"/>
    </xf>
    <xf numFmtId="0" fontId="11" fillId="0" borderId="0" xfId="0" applyFont="1" applyAlignment="1">
      <alignment horizontal="left" vertical="center"/>
    </xf>
    <xf numFmtId="0" fontId="54" fillId="0" borderId="0" xfId="88" applyFont="1" applyAlignment="1">
      <alignment vertical="center"/>
    </xf>
    <xf numFmtId="0" fontId="54" fillId="0" borderId="0" xfId="88" applyFont="1" applyAlignment="1">
      <alignment horizontal="left" vertical="center"/>
    </xf>
    <xf numFmtId="0" fontId="4" fillId="0" borderId="0" xfId="88" applyFont="1" applyAlignment="1">
      <alignment horizontal="left" vertical="center"/>
    </xf>
    <xf numFmtId="0" fontId="4" fillId="0" borderId="0" xfId="88" applyFont="1" applyAlignment="1">
      <alignment vertical="center"/>
    </xf>
    <xf numFmtId="2" fontId="4" fillId="0" borderId="0" xfId="0" applyNumberFormat="1" applyFont="1" applyAlignment="1">
      <alignment horizontal="left" vertical="center"/>
    </xf>
    <xf numFmtId="2" fontId="4" fillId="0" borderId="0" xfId="0" applyNumberFormat="1" applyFont="1" applyAlignment="1">
      <alignment vertical="center"/>
    </xf>
    <xf numFmtId="9" fontId="5" fillId="0" borderId="0" xfId="0" applyNumberFormat="1" applyFont="1" applyAlignment="1">
      <alignment horizontal="center" vertical="center"/>
    </xf>
    <xf numFmtId="0" fontId="5" fillId="0" borderId="1" xfId="0" applyFont="1" applyBorder="1" applyAlignment="1">
      <alignment horizontal="left" vertical="center"/>
    </xf>
    <xf numFmtId="3" fontId="11" fillId="0" borderId="1" xfId="0" applyNumberFormat="1" applyFont="1" applyBorder="1" applyAlignment="1">
      <alignment horizontal="center" vertical="center"/>
    </xf>
    <xf numFmtId="1" fontId="11" fillId="0" borderId="1" xfId="0" applyNumberFormat="1" applyFont="1" applyBorder="1" applyAlignment="1">
      <alignment horizontal="left" vertical="center"/>
    </xf>
    <xf numFmtId="0" fontId="6" fillId="0" borderId="1" xfId="0" applyFont="1" applyBorder="1" applyAlignment="1">
      <alignment horizontal="center" vertical="center"/>
    </xf>
    <xf numFmtId="3" fontId="11" fillId="0" borderId="1" xfId="0" applyNumberFormat="1" applyFont="1" applyBorder="1" applyAlignment="1">
      <alignment horizontal="left" vertical="center"/>
    </xf>
    <xf numFmtId="1" fontId="11" fillId="0" borderId="1" xfId="0" applyNumberFormat="1" applyFont="1" applyBorder="1" applyAlignment="1">
      <alignment horizontal="center" vertical="center"/>
    </xf>
    <xf numFmtId="0" fontId="11" fillId="0" borderId="4"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0" xfId="0" applyFont="1" applyBorder="1" applyAlignment="1">
      <alignment horizontal="left" vertical="center"/>
    </xf>
    <xf numFmtId="0" fontId="4" fillId="0" borderId="0" xfId="0" applyFont="1" applyBorder="1" applyAlignment="1">
      <alignment vertical="center"/>
    </xf>
    <xf numFmtId="3" fontId="12" fillId="0" borderId="0" xfId="0" applyNumberFormat="1" applyFont="1" applyBorder="1" applyAlignment="1">
      <alignment horizontal="center" vertical="center"/>
    </xf>
    <xf numFmtId="3" fontId="12" fillId="0" borderId="1" xfId="0" applyNumberFormat="1" applyFont="1" applyBorder="1" applyAlignment="1">
      <alignment horizontal="center" vertical="center"/>
    </xf>
    <xf numFmtId="181" fontId="12" fillId="0" borderId="1" xfId="0" applyNumberFormat="1" applyFont="1" applyBorder="1" applyAlignment="1">
      <alignment horizontal="center" vertical="center"/>
    </xf>
    <xf numFmtId="0" fontId="20" fillId="0" borderId="1" xfId="0" applyFont="1" applyFill="1" applyBorder="1" applyAlignment="1">
      <alignment vertical="center"/>
    </xf>
    <xf numFmtId="179" fontId="20" fillId="0" borderId="1" xfId="0" applyNumberFormat="1" applyFont="1" applyFill="1" applyBorder="1" applyAlignment="1">
      <alignment horizontal="center" vertical="center"/>
    </xf>
    <xf numFmtId="0" fontId="4" fillId="0" borderId="1" xfId="0" applyFont="1" applyFill="1" applyBorder="1" applyAlignment="1">
      <alignment vertical="center"/>
    </xf>
    <xf numFmtId="0" fontId="4" fillId="0" borderId="0" xfId="0" applyFont="1" applyBorder="1" applyAlignment="1">
      <alignment horizontal="left" vertical="center"/>
    </xf>
    <xf numFmtId="179" fontId="20" fillId="0" borderId="1" xfId="0" applyNumberFormat="1" applyFont="1" applyFill="1" applyBorder="1" applyAlignment="1">
      <alignment vertical="center"/>
    </xf>
    <xf numFmtId="179" fontId="20" fillId="0" borderId="4" xfId="0" applyNumberFormat="1" applyFont="1" applyFill="1" applyBorder="1" applyAlignment="1">
      <alignment horizontal="center" vertical="center"/>
    </xf>
    <xf numFmtId="179" fontId="20" fillId="0" borderId="2" xfId="0" applyNumberFormat="1" applyFont="1" applyFill="1" applyBorder="1" applyAlignment="1">
      <alignment horizontal="center" vertical="center"/>
    </xf>
    <xf numFmtId="179" fontId="20" fillId="0" borderId="3" xfId="0" applyNumberFormat="1" applyFont="1" applyFill="1" applyBorder="1" applyAlignment="1">
      <alignment horizontal="center" vertical="center"/>
    </xf>
    <xf numFmtId="0" fontId="20" fillId="0" borderId="4" xfId="0" applyFont="1" applyFill="1" applyBorder="1" applyAlignment="1">
      <alignment horizontal="center" vertical="center"/>
    </xf>
    <xf numFmtId="0" fontId="20" fillId="0" borderId="2" xfId="0" applyFont="1" applyFill="1" applyBorder="1" applyAlignment="1">
      <alignment horizontal="center" vertical="center"/>
    </xf>
    <xf numFmtId="0" fontId="20" fillId="0" borderId="3" xfId="0" applyFont="1" applyFill="1" applyBorder="1" applyAlignment="1">
      <alignment horizontal="center" vertical="center"/>
    </xf>
    <xf numFmtId="0" fontId="4" fillId="0" borderId="1" xfId="0" applyFont="1" applyFill="1" applyBorder="1" applyAlignment="1">
      <alignment horizontal="center" vertical="center"/>
    </xf>
    <xf numFmtId="2" fontId="5" fillId="0" borderId="0" xfId="0" applyNumberFormat="1" applyFont="1" applyBorder="1" applyAlignment="1">
      <alignment horizontal="center" vertical="center"/>
    </xf>
    <xf numFmtId="0" fontId="5" fillId="0" borderId="0" xfId="0" applyFont="1" applyFill="1" applyBorder="1" applyAlignment="1">
      <alignment vertical="center"/>
    </xf>
    <xf numFmtId="0" fontId="5" fillId="0" borderId="0" xfId="0" applyFont="1" applyBorder="1" applyAlignment="1">
      <alignment vertical="center"/>
    </xf>
    <xf numFmtId="2" fontId="6" fillId="0" borderId="0" xfId="0" applyNumberFormat="1" applyFont="1" applyBorder="1" applyAlignment="1">
      <alignment vertical="center"/>
    </xf>
    <xf numFmtId="0" fontId="20" fillId="0" borderId="4" xfId="0" applyFont="1" applyFill="1" applyBorder="1" applyAlignment="1">
      <alignment vertical="center"/>
    </xf>
    <xf numFmtId="0" fontId="20" fillId="0" borderId="2" xfId="0" applyFont="1" applyFill="1" applyBorder="1" applyAlignment="1">
      <alignment vertical="center"/>
    </xf>
    <xf numFmtId="0" fontId="20" fillId="0" borderId="3" xfId="0" applyFont="1" applyFill="1" applyBorder="1" applyAlignment="1">
      <alignment vertical="center"/>
    </xf>
    <xf numFmtId="0" fontId="11" fillId="0" borderId="1" xfId="0" applyFont="1" applyFill="1" applyBorder="1" applyAlignment="1">
      <alignment vertical="center"/>
    </xf>
    <xf numFmtId="181" fontId="20" fillId="0" borderId="1" xfId="0" applyNumberFormat="1" applyFont="1" applyFill="1" applyBorder="1" applyAlignment="1">
      <alignment horizontal="center" vertical="center"/>
    </xf>
    <xf numFmtId="0" fontId="4" fillId="0" borderId="0" xfId="0" applyFont="1" applyFill="1" applyAlignment="1">
      <alignment vertical="center"/>
    </xf>
    <xf numFmtId="0" fontId="33" fillId="0" borderId="0" xfId="0" applyFont="1" applyFill="1" applyAlignment="1">
      <alignment vertical="center"/>
    </xf>
    <xf numFmtId="0" fontId="4" fillId="0" borderId="0" xfId="0" applyFont="1" applyFill="1" applyAlignment="1"/>
    <xf numFmtId="188" fontId="4" fillId="0" borderId="0" xfId="0" applyNumberFormat="1" applyFont="1" applyFill="1" applyAlignment="1">
      <alignment vertical="center"/>
    </xf>
    <xf numFmtId="0" fontId="11" fillId="0" borderId="1" xfId="0" applyFont="1" applyFill="1" applyBorder="1" applyAlignment="1">
      <alignment horizontal="center" vertical="center"/>
    </xf>
    <xf numFmtId="0" fontId="11" fillId="3" borderId="1" xfId="0" applyFont="1" applyFill="1" applyBorder="1" applyAlignment="1">
      <alignment horizontal="center" vertical="center"/>
    </xf>
    <xf numFmtId="0" fontId="33" fillId="0" borderId="7" xfId="0" applyFont="1" applyFill="1" applyBorder="1" applyAlignment="1">
      <alignment horizontal="center" vertical="center"/>
    </xf>
    <xf numFmtId="0" fontId="11" fillId="0" borderId="7" xfId="0" applyFont="1" applyFill="1" applyBorder="1" applyAlignment="1">
      <alignment horizontal="center" vertical="center"/>
    </xf>
    <xf numFmtId="0" fontId="12" fillId="0" borderId="1" xfId="0" applyFont="1" applyFill="1" applyBorder="1" applyAlignment="1">
      <alignment horizontal="center" vertical="center"/>
    </xf>
    <xf numFmtId="0" fontId="36"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181" fontId="33" fillId="0" borderId="7" xfId="0" applyNumberFormat="1" applyFont="1" applyFill="1" applyBorder="1" applyAlignment="1">
      <alignment horizontal="center" vertical="center"/>
    </xf>
    <xf numFmtId="181" fontId="33" fillId="0" borderId="1" xfId="0" applyNumberFormat="1" applyFont="1" applyFill="1" applyBorder="1" applyAlignment="1">
      <alignment horizontal="center" vertical="center"/>
    </xf>
    <xf numFmtId="0" fontId="4" fillId="0" borderId="1" xfId="97" applyFont="1" applyFill="1" applyBorder="1" applyAlignment="1" applyProtection="1">
      <alignment horizontal="center" vertical="center"/>
    </xf>
    <xf numFmtId="1" fontId="11" fillId="3" borderId="1" xfId="0" applyNumberFormat="1" applyFont="1" applyFill="1" applyBorder="1" applyAlignment="1">
      <alignment horizontal="center" vertical="center"/>
    </xf>
    <xf numFmtId="0" fontId="11" fillId="0" borderId="8" xfId="0" applyFont="1" applyFill="1" applyBorder="1" applyAlignment="1">
      <alignment horizontal="center" vertical="center"/>
    </xf>
    <xf numFmtId="2" fontId="11" fillId="3" borderId="1" xfId="0" applyNumberFormat="1" applyFont="1" applyFill="1" applyBorder="1" applyAlignment="1">
      <alignment horizontal="center" vertical="center"/>
    </xf>
    <xf numFmtId="0" fontId="11" fillId="0" borderId="9" xfId="0" applyFont="1" applyFill="1" applyBorder="1" applyAlignment="1">
      <alignment horizontal="center" vertical="center"/>
    </xf>
    <xf numFmtId="0" fontId="12" fillId="3" borderId="1" xfId="0" applyFont="1" applyFill="1" applyBorder="1" applyAlignment="1">
      <alignment horizontal="center" vertical="center"/>
    </xf>
    <xf numFmtId="181" fontId="11" fillId="3" borderId="1" xfId="0" applyNumberFormat="1" applyFont="1" applyFill="1" applyBorder="1" applyAlignment="1">
      <alignment horizontal="center" vertical="center"/>
    </xf>
    <xf numFmtId="3" fontId="11" fillId="3" borderId="1" xfId="0" applyNumberFormat="1" applyFont="1" applyFill="1" applyBorder="1" applyAlignment="1">
      <alignment horizontal="center" vertical="center"/>
    </xf>
    <xf numFmtId="181" fontId="12" fillId="0" borderId="7" xfId="0" applyNumberFormat="1" applyFont="1" applyFill="1" applyBorder="1" applyAlignment="1">
      <alignment horizontal="center" vertical="center"/>
    </xf>
    <xf numFmtId="0" fontId="11" fillId="0" borderId="10" xfId="0" applyFont="1" applyFill="1" applyBorder="1" applyAlignment="1">
      <alignment horizontal="center" vertical="center"/>
    </xf>
    <xf numFmtId="0" fontId="4" fillId="0" borderId="0" xfId="0" applyFont="1" applyFill="1" applyAlignment="1">
      <alignment vertical="center" wrapText="1"/>
    </xf>
    <xf numFmtId="181" fontId="4" fillId="0" borderId="1" xfId="0" applyNumberFormat="1" applyFont="1" applyFill="1" applyBorder="1" applyAlignment="1">
      <alignment horizontal="center" vertical="center"/>
    </xf>
    <xf numFmtId="0" fontId="33" fillId="0" borderId="1" xfId="0" applyFont="1" applyFill="1" applyBorder="1" applyAlignment="1">
      <alignment vertical="center"/>
    </xf>
    <xf numFmtId="181" fontId="33" fillId="0" borderId="1" xfId="0" applyNumberFormat="1" applyFont="1" applyFill="1" applyBorder="1" applyAlignment="1">
      <alignment vertical="center"/>
    </xf>
    <xf numFmtId="0" fontId="3" fillId="0" borderId="1" xfId="0" applyFont="1" applyBorder="1" applyAlignment="1">
      <alignment wrapText="1"/>
    </xf>
    <xf numFmtId="179" fontId="3" fillId="4" borderId="1" xfId="0" applyNumberFormat="1" applyFont="1" applyFill="1" applyBorder="1" applyAlignment="1">
      <alignment horizontal="center" wrapText="1"/>
    </xf>
    <xf numFmtId="0" fontId="1" fillId="0" borderId="1" xfId="0" applyFont="1" applyBorder="1"/>
    <xf numFmtId="0" fontId="3" fillId="0" borderId="1" xfId="0" applyFont="1" applyBorder="1" applyAlignment="1">
      <alignment horizontal="left" wrapText="1"/>
    </xf>
    <xf numFmtId="3" fontId="6" fillId="0" borderId="1" xfId="0" applyNumberFormat="1" applyFont="1" applyBorder="1" applyAlignment="1">
      <alignment horizontal="center" wrapText="1"/>
    </xf>
    <xf numFmtId="184" fontId="7" fillId="0" borderId="0" xfId="1" applyNumberFormat="1" applyFont="1"/>
    <xf numFmtId="0" fontId="6" fillId="0" borderId="1" xfId="0" applyFont="1" applyBorder="1" applyAlignment="1">
      <alignment wrapText="1"/>
    </xf>
    <xf numFmtId="3" fontId="10" fillId="0" borderId="1" xfId="0" applyNumberFormat="1" applyFont="1" applyBorder="1" applyAlignment="1">
      <alignment horizontal="center" wrapText="1"/>
    </xf>
    <xf numFmtId="184" fontId="55" fillId="0" borderId="0" xfId="1" applyNumberFormat="1" applyFont="1" applyFill="1"/>
    <xf numFmtId="0" fontId="4" fillId="0" borderId="0" xfId="0" applyFont="1" applyAlignment="1">
      <alignment horizontal="center"/>
    </xf>
    <xf numFmtId="0" fontId="3" fillId="0" borderId="0" xfId="0" applyFont="1" applyAlignment="1">
      <alignment horizontal="center"/>
    </xf>
    <xf numFmtId="0" fontId="4" fillId="0" borderId="13" xfId="0" applyFont="1" applyBorder="1" applyAlignment="1">
      <alignment horizontal="center" vertical="center" wrapText="1"/>
    </xf>
    <xf numFmtId="0" fontId="4" fillId="0" borderId="7" xfId="0" applyFont="1" applyBorder="1" applyAlignment="1">
      <alignment horizontal="center" wrapText="1"/>
    </xf>
    <xf numFmtId="0" fontId="20" fillId="0" borderId="1" xfId="0" applyFont="1" applyBorder="1" applyAlignment="1">
      <alignment horizontal="center" vertical="center" wrapText="1"/>
    </xf>
    <xf numFmtId="179" fontId="6" fillId="0" borderId="1" xfId="0" applyNumberFormat="1" applyFont="1" applyBorder="1" applyAlignment="1">
      <alignment horizontal="center" vertical="center" wrapText="1"/>
    </xf>
    <xf numFmtId="0" fontId="4" fillId="0" borderId="14" xfId="0" applyFont="1" applyBorder="1" applyAlignment="1">
      <alignment horizontal="center" vertical="center" wrapText="1"/>
    </xf>
    <xf numFmtId="0" fontId="4" fillId="0" borderId="6" xfId="0" applyFont="1" applyBorder="1" applyAlignment="1">
      <alignment horizontal="center"/>
    </xf>
    <xf numFmtId="0" fontId="4" fillId="0" borderId="15" xfId="0" applyFont="1" applyBorder="1" applyAlignment="1">
      <alignment horizontal="center" vertical="center" wrapText="1"/>
    </xf>
    <xf numFmtId="0" fontId="4" fillId="0" borderId="6" xfId="0" applyFont="1" applyBorder="1" applyAlignment="1">
      <alignment horizontal="center" wrapText="1"/>
    </xf>
    <xf numFmtId="189" fontId="4" fillId="0" borderId="1" xfId="0" applyNumberFormat="1" applyFont="1" applyBorder="1" applyAlignment="1">
      <alignment horizontal="center"/>
    </xf>
    <xf numFmtId="0" fontId="20" fillId="0" borderId="1" xfId="0" applyFont="1" applyBorder="1" applyAlignment="1">
      <alignment horizontal="center" vertical="center"/>
    </xf>
    <xf numFmtId="3" fontId="4" fillId="3" borderId="7" xfId="0" applyNumberFormat="1" applyFont="1" applyFill="1" applyBorder="1" applyAlignment="1">
      <alignment horizontal="center" wrapText="1"/>
    </xf>
    <xf numFmtId="0" fontId="17" fillId="0" borderId="7" xfId="0" applyFont="1" applyBorder="1" applyAlignment="1">
      <alignment horizontal="center" vertical="center" wrapText="1"/>
    </xf>
    <xf numFmtId="189" fontId="4" fillId="0" borderId="4" xfId="0" applyNumberFormat="1" applyFont="1" applyBorder="1" applyAlignment="1">
      <alignment horizontal="center"/>
    </xf>
    <xf numFmtId="189" fontId="4" fillId="0" borderId="2" xfId="0" applyNumberFormat="1" applyFont="1" applyBorder="1" applyAlignment="1">
      <alignment horizontal="center"/>
    </xf>
    <xf numFmtId="189" fontId="4" fillId="0" borderId="3" xfId="0" applyNumberFormat="1" applyFont="1" applyBorder="1" applyAlignment="1">
      <alignment horizontal="center"/>
    </xf>
    <xf numFmtId="0" fontId="56" fillId="0" borderId="1" xfId="0" applyFont="1" applyBorder="1" applyAlignment="1">
      <alignment horizontal="center" vertical="center"/>
    </xf>
    <xf numFmtId="2" fontId="4" fillId="0" borderId="1" xfId="0" applyNumberFormat="1" applyFont="1" applyBorder="1" applyAlignment="1">
      <alignment horizontal="center"/>
    </xf>
    <xf numFmtId="0" fontId="12" fillId="0" borderId="1" xfId="0" applyFont="1" applyBorder="1" applyAlignment="1">
      <alignment horizontal="center"/>
    </xf>
    <xf numFmtId="0" fontId="4" fillId="0" borderId="1" xfId="0" applyFont="1" applyBorder="1" applyAlignment="1"/>
    <xf numFmtId="0" fontId="4" fillId="0" borderId="6" xfId="0" applyFont="1" applyBorder="1" applyAlignment="1">
      <alignment horizontal="center" vertical="center"/>
    </xf>
    <xf numFmtId="0" fontId="4" fillId="3" borderId="1" xfId="0" applyFont="1" applyFill="1" applyBorder="1" applyAlignment="1">
      <alignment horizontal="center"/>
    </xf>
    <xf numFmtId="0" fontId="57" fillId="0" borderId="4" xfId="0" applyFont="1" applyBorder="1" applyAlignment="1">
      <alignment horizontal="center" vertical="center" wrapText="1"/>
    </xf>
    <xf numFmtId="0" fontId="57" fillId="0" borderId="2" xfId="0" applyFont="1" applyBorder="1" applyAlignment="1">
      <alignment horizontal="center" vertical="center" wrapText="1"/>
    </xf>
    <xf numFmtId="0" fontId="58" fillId="0" borderId="1" xfId="0" applyFont="1" applyBorder="1" applyAlignment="1">
      <alignment horizontal="center"/>
    </xf>
    <xf numFmtId="0" fontId="58" fillId="0" borderId="4" xfId="0" applyFont="1" applyBorder="1" applyAlignment="1">
      <alignment horizontal="center"/>
    </xf>
    <xf numFmtId="0" fontId="28" fillId="0" borderId="0" xfId="0" applyFont="1" applyAlignment="1">
      <alignment vertical="center"/>
    </xf>
    <xf numFmtId="0" fontId="5" fillId="0" borderId="0" xfId="0" applyFont="1" applyAlignment="1">
      <alignment horizontal="left"/>
    </xf>
    <xf numFmtId="0" fontId="28" fillId="0" borderId="0" xfId="0" applyFont="1" applyAlignment="1">
      <alignment horizontal="left"/>
    </xf>
    <xf numFmtId="3" fontId="28" fillId="0" borderId="0" xfId="0" applyNumberFormat="1" applyFont="1"/>
    <xf numFmtId="0" fontId="5" fillId="3" borderId="0" xfId="0" applyFont="1" applyFill="1" applyAlignment="1">
      <alignment horizontal="left"/>
    </xf>
    <xf numFmtId="0" fontId="5" fillId="3" borderId="0" xfId="0" applyFont="1" applyFill="1"/>
    <xf numFmtId="0" fontId="5" fillId="0" borderId="1" xfId="0" applyFont="1" applyBorder="1" applyAlignment="1">
      <alignment vertical="center" wrapText="1"/>
    </xf>
    <xf numFmtId="0" fontId="3" fillId="12" borderId="1" xfId="0" applyFont="1" applyFill="1" applyBorder="1" applyAlignment="1">
      <alignment horizontal="left" vertical="center" wrapText="1"/>
    </xf>
    <xf numFmtId="0" fontId="5" fillId="0" borderId="4" xfId="0" applyFont="1" applyBorder="1" applyAlignment="1">
      <alignment vertical="center" wrapText="1"/>
    </xf>
    <xf numFmtId="0" fontId="3" fillId="12" borderId="4" xfId="0" applyFont="1" applyFill="1" applyBorder="1" applyAlignment="1">
      <alignment vertical="center" wrapText="1"/>
    </xf>
    <xf numFmtId="3" fontId="3" fillId="12" borderId="4" xfId="62" applyNumberFormat="1" applyFont="1" applyFill="1" applyBorder="1" applyAlignment="1">
      <alignment horizontal="center" vertical="center" wrapText="1"/>
    </xf>
    <xf numFmtId="0" fontId="5" fillId="4" borderId="4" xfId="0" applyFont="1" applyFill="1" applyBorder="1" applyAlignment="1">
      <alignment vertical="center" wrapText="1"/>
    </xf>
    <xf numFmtId="0" fontId="5" fillId="9" borderId="4" xfId="0" applyFont="1" applyFill="1" applyBorder="1" applyAlignment="1">
      <alignment vertical="center" wrapText="1"/>
    </xf>
    <xf numFmtId="3" fontId="5" fillId="4" borderId="4" xfId="0" applyNumberFormat="1" applyFont="1" applyFill="1" applyBorder="1" applyAlignment="1">
      <alignment vertical="center" wrapText="1"/>
    </xf>
    <xf numFmtId="0" fontId="5" fillId="0" borderId="1" xfId="0" applyFont="1" applyBorder="1" applyAlignment="1">
      <alignment horizontal="left"/>
    </xf>
    <xf numFmtId="0" fontId="10" fillId="0" borderId="4" xfId="0" applyFont="1" applyBorder="1" applyAlignment="1">
      <alignment horizontal="center" vertical="center" wrapText="1"/>
    </xf>
    <xf numFmtId="182" fontId="3" fillId="0" borderId="1" xfId="0" applyNumberFormat="1" applyFont="1" applyBorder="1" applyAlignment="1">
      <alignment horizontal="center"/>
    </xf>
    <xf numFmtId="0" fontId="5" fillId="4" borderId="1" xfId="0" applyFont="1" applyFill="1" applyBorder="1" applyAlignment="1">
      <alignment horizontal="left"/>
    </xf>
    <xf numFmtId="0" fontId="5" fillId="9" borderId="4" xfId="0" applyFont="1" applyFill="1" applyBorder="1" applyAlignment="1">
      <alignment horizontal="left" vertical="center" wrapText="1"/>
    </xf>
    <xf numFmtId="3" fontId="5" fillId="14" borderId="4" xfId="0" applyNumberFormat="1" applyFont="1" applyFill="1" applyBorder="1" applyAlignment="1">
      <alignment vertical="center" wrapText="1"/>
    </xf>
    <xf numFmtId="0" fontId="5" fillId="0" borderId="1" xfId="0" applyFont="1" applyBorder="1" applyAlignment="1">
      <alignment horizontal="center"/>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6" fillId="0" borderId="1" xfId="0" applyFont="1" applyBorder="1" applyAlignment="1">
      <alignment horizontal="left"/>
    </xf>
    <xf numFmtId="0" fontId="10" fillId="0" borderId="1" xfId="0" applyFont="1" applyBorder="1" applyAlignment="1">
      <alignment horizontal="center" vertical="center" wrapText="1"/>
    </xf>
    <xf numFmtId="181" fontId="3" fillId="0" borderId="1" xfId="0" applyNumberFormat="1" applyFont="1" applyBorder="1" applyAlignment="1">
      <alignment horizontal="center"/>
    </xf>
    <xf numFmtId="0" fontId="12" fillId="0" borderId="4" xfId="102" applyFont="1" applyBorder="1" applyAlignment="1">
      <alignment horizontal="center" vertical="center" wrapText="1"/>
    </xf>
    <xf numFmtId="0" fontId="5" fillId="0" borderId="4" xfId="0" applyFont="1" applyBorder="1" applyAlignment="1">
      <alignment horizontal="center"/>
    </xf>
    <xf numFmtId="0" fontId="12" fillId="0" borderId="2" xfId="102" applyFont="1" applyBorder="1" applyAlignment="1">
      <alignment horizontal="center" vertical="center" wrapText="1"/>
    </xf>
    <xf numFmtId="0" fontId="5" fillId="0" borderId="2" xfId="0" applyFont="1" applyBorder="1" applyAlignment="1">
      <alignment horizontal="center"/>
    </xf>
    <xf numFmtId="0" fontId="5" fillId="0" borderId="3" xfId="0" applyFont="1" applyBorder="1" applyAlignment="1">
      <alignment horizontal="center"/>
    </xf>
    <xf numFmtId="0" fontId="12" fillId="0" borderId="3" xfId="102" applyFont="1" applyBorder="1" applyAlignment="1">
      <alignment horizontal="center" vertical="center" wrapText="1"/>
    </xf>
    <xf numFmtId="0" fontId="28" fillId="0" borderId="1" xfId="0" applyFont="1" applyBorder="1" applyAlignment="1">
      <alignment horizontal="center"/>
    </xf>
    <xf numFmtId="0" fontId="5" fillId="9" borderId="1" xfId="0" applyFont="1" applyFill="1" applyBorder="1" applyAlignment="1">
      <alignment horizontal="left" vertical="center" wrapText="1"/>
    </xf>
    <xf numFmtId="0" fontId="10" fillId="0" borderId="0" xfId="0" applyFont="1" applyAlignment="1">
      <alignment horizontal="center" vertical="center" wrapText="1"/>
    </xf>
    <xf numFmtId="181" fontId="3" fillId="0" borderId="0" xfId="0" applyNumberFormat="1" applyFont="1" applyAlignment="1">
      <alignment horizontal="center"/>
    </xf>
    <xf numFmtId="182" fontId="3" fillId="0" borderId="0" xfId="0" applyNumberFormat="1" applyFont="1" applyAlignment="1">
      <alignment horizontal="center"/>
    </xf>
    <xf numFmtId="0" fontId="5" fillId="4" borderId="0" xfId="0" applyFont="1" applyFill="1" applyAlignment="1">
      <alignment horizontal="left"/>
    </xf>
    <xf numFmtId="0" fontId="5" fillId="9" borderId="0" xfId="0" applyFont="1" applyFill="1" applyAlignment="1">
      <alignment horizontal="left" vertical="center" wrapText="1"/>
    </xf>
    <xf numFmtId="3" fontId="6" fillId="0" borderId="0" xfId="0" applyNumberFormat="1" applyFont="1" applyAlignment="1">
      <alignment horizontal="center" vertical="center" wrapText="1"/>
    </xf>
    <xf numFmtId="0" fontId="28" fillId="0" borderId="0" xfId="0" applyFont="1" applyAlignment="1">
      <alignment horizontal="center"/>
    </xf>
    <xf numFmtId="1" fontId="6" fillId="0" borderId="1" xfId="0" applyNumberFormat="1" applyFont="1" applyBorder="1" applyAlignment="1">
      <alignment horizontal="center"/>
    </xf>
    <xf numFmtId="0" fontId="28" fillId="0" borderId="4" xfId="0" applyFont="1" applyBorder="1" applyAlignment="1">
      <alignment horizontal="center"/>
    </xf>
    <xf numFmtId="0" fontId="28" fillId="0" borderId="1" xfId="0" applyFont="1" applyBorder="1" applyAlignment="1">
      <alignment horizontal="left"/>
    </xf>
    <xf numFmtId="0" fontId="28" fillId="0" borderId="12" xfId="0" applyFont="1" applyBorder="1"/>
    <xf numFmtId="0" fontId="28" fillId="0" borderId="11" xfId="0" applyFont="1" applyBorder="1"/>
    <xf numFmtId="0" fontId="59" fillId="0" borderId="0" xfId="97" applyFont="1"/>
    <xf numFmtId="0" fontId="28" fillId="0" borderId="3" xfId="0" applyFont="1" applyBorder="1" applyAlignment="1">
      <alignment horizontal="center"/>
    </xf>
    <xf numFmtId="0" fontId="28" fillId="3" borderId="1" xfId="0" applyFont="1" applyFill="1" applyBorder="1" applyAlignment="1">
      <alignment horizontal="left"/>
    </xf>
    <xf numFmtId="0" fontId="28" fillId="3" borderId="1" xfId="0" applyFont="1" applyFill="1" applyBorder="1" applyAlignment="1">
      <alignment horizontal="center"/>
    </xf>
    <xf numFmtId="0" fontId="28" fillId="0" borderId="2" xfId="0" applyFont="1" applyBorder="1" applyAlignment="1">
      <alignment horizontal="center"/>
    </xf>
    <xf numFmtId="0" fontId="28" fillId="0" borderId="1" xfId="0" applyFont="1" applyBorder="1" applyAlignment="1">
      <alignment horizontal="center" vertical="center"/>
    </xf>
    <xf numFmtId="0" fontId="28" fillId="0" borderId="1" xfId="0" applyFont="1" applyBorder="1" applyAlignment="1">
      <alignment horizontal="left" vertical="center"/>
    </xf>
    <xf numFmtId="0" fontId="3" fillId="0" borderId="1" xfId="0" applyFont="1" applyBorder="1" applyAlignment="1">
      <alignment vertical="center" wrapText="1"/>
    </xf>
    <xf numFmtId="1" fontId="3" fillId="0" borderId="1" xfId="0" applyNumberFormat="1" applyFont="1" applyBorder="1" applyAlignment="1">
      <alignment vertical="center" wrapText="1"/>
    </xf>
    <xf numFmtId="0" fontId="3" fillId="0" borderId="4" xfId="0" applyFont="1" applyBorder="1" applyAlignment="1">
      <alignment vertical="center" wrapText="1"/>
    </xf>
    <xf numFmtId="1" fontId="3" fillId="0" borderId="15" xfId="0" applyNumberFormat="1" applyFont="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1" fontId="3" fillId="0" borderId="15" xfId="0" applyNumberFormat="1" applyFont="1" applyBorder="1" applyAlignment="1">
      <alignment vertical="center" wrapText="1"/>
    </xf>
    <xf numFmtId="0" fontId="7" fillId="0" borderId="4" xfId="0" applyFont="1" applyBorder="1" applyAlignment="1">
      <alignment horizontal="center" vertical="center"/>
    </xf>
    <xf numFmtId="1" fontId="3" fillId="0" borderId="1" xfId="0" applyNumberFormat="1" applyFont="1" applyBorder="1" applyAlignment="1">
      <alignment horizontal="center" vertical="center" wrapText="1"/>
    </xf>
    <xf numFmtId="0" fontId="7" fillId="0" borderId="1" xfId="0" applyFont="1" applyBorder="1" applyAlignment="1">
      <alignment horizontal="center" vertical="center"/>
    </xf>
    <xf numFmtId="0" fontId="60" fillId="0" borderId="0" xfId="0" applyFont="1" applyAlignment="1">
      <alignment horizontal="center"/>
    </xf>
    <xf numFmtId="1" fontId="27" fillId="0" borderId="0" xfId="0" applyNumberFormat="1" applyFont="1"/>
    <xf numFmtId="0" fontId="60" fillId="3" borderId="0" xfId="0" applyFont="1" applyFill="1" applyAlignment="1">
      <alignment horizontal="center"/>
    </xf>
    <xf numFmtId="181" fontId="22" fillId="0" borderId="1" xfId="0" applyNumberFormat="1" applyFont="1" applyBorder="1" applyAlignment="1">
      <alignment horizontal="center" vertical="center" wrapText="1"/>
    </xf>
    <xf numFmtId="0" fontId="27" fillId="0" borderId="4" xfId="0" applyFont="1" applyBorder="1" applyAlignment="1">
      <alignment horizontal="center"/>
    </xf>
    <xf numFmtId="0" fontId="4" fillId="0" borderId="1" xfId="87" applyFont="1" applyBorder="1" applyAlignment="1">
      <alignment horizontal="center"/>
    </xf>
    <xf numFmtId="0" fontId="27" fillId="0" borderId="1" xfId="0" applyFont="1" applyBorder="1" applyAlignment="1">
      <alignment horizontal="center" vertical="center"/>
    </xf>
    <xf numFmtId="0" fontId="7" fillId="0" borderId="0" xfId="0" applyFont="1" applyAlignment="1">
      <alignment horizontal="left"/>
    </xf>
    <xf numFmtId="0" fontId="4" fillId="0" borderId="4" xfId="88" applyFont="1" applyBorder="1" applyAlignment="1">
      <alignment horizontal="center" vertical="center" wrapText="1"/>
    </xf>
    <xf numFmtId="0" fontId="4" fillId="0" borderId="2" xfId="88" applyFont="1" applyBorder="1" applyAlignment="1">
      <alignment horizontal="center" vertical="center" wrapText="1"/>
    </xf>
    <xf numFmtId="0" fontId="4" fillId="0" borderId="3" xfId="88" applyFont="1" applyBorder="1" applyAlignment="1">
      <alignment horizontal="center" vertical="center" wrapText="1"/>
    </xf>
    <xf numFmtId="3" fontId="5" fillId="0" borderId="1" xfId="0" applyNumberFormat="1" applyFont="1" applyBorder="1" applyAlignment="1">
      <alignment horizontal="center"/>
    </xf>
    <xf numFmtId="0" fontId="11" fillId="15" borderId="4" xfId="0" applyFont="1" applyFill="1" applyBorder="1" applyAlignment="1">
      <alignment horizontal="center" vertical="center" wrapText="1"/>
    </xf>
    <xf numFmtId="3" fontId="3" fillId="0" borderId="1" xfId="0" applyNumberFormat="1" applyFont="1" applyBorder="1" applyAlignment="1">
      <alignment horizontal="center" vertical="center"/>
    </xf>
    <xf numFmtId="0" fontId="11" fillId="15" borderId="2" xfId="0" applyFont="1" applyFill="1" applyBorder="1" applyAlignment="1">
      <alignment horizontal="center" vertical="center" wrapText="1"/>
    </xf>
    <xf numFmtId="0" fontId="11" fillId="15" borderId="3"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6" fillId="0" borderId="1" xfId="0" applyFont="1" applyBorder="1" applyAlignment="1">
      <alignment horizontal="center" vertical="center" wrapText="1"/>
    </xf>
    <xf numFmtId="0" fontId="11" fillId="3" borderId="2" xfId="0" applyFont="1" applyFill="1" applyBorder="1" applyAlignment="1">
      <alignment horizontal="center" vertical="center" wrapText="1"/>
    </xf>
    <xf numFmtId="0" fontId="5" fillId="0" borderId="1" xfId="0" applyFont="1" applyBorder="1"/>
    <xf numFmtId="0" fontId="11" fillId="3" borderId="3" xfId="0" applyFont="1" applyFill="1" applyBorder="1" applyAlignment="1">
      <alignment horizontal="center" vertical="center" wrapText="1"/>
    </xf>
    <xf numFmtId="0" fontId="4" fillId="15" borderId="4" xfId="0" applyFont="1" applyFill="1" applyBorder="1" applyAlignment="1">
      <alignment vertical="center" wrapText="1"/>
    </xf>
    <xf numFmtId="0" fontId="4" fillId="18" borderId="4" xfId="0" applyFont="1" applyFill="1" applyBorder="1" applyAlignment="1">
      <alignment horizontal="center" vertical="center" wrapText="1"/>
    </xf>
    <xf numFmtId="0" fontId="61" fillId="18" borderId="2" xfId="0" applyFont="1" applyFill="1" applyBorder="1" applyAlignment="1"/>
    <xf numFmtId="0" fontId="61" fillId="18" borderId="3" xfId="0" applyFont="1" applyFill="1" applyBorder="1" applyAlignment="1"/>
    <xf numFmtId="0" fontId="4" fillId="18" borderId="2" xfId="0" applyFont="1" applyFill="1" applyBorder="1" applyAlignment="1">
      <alignment horizontal="center" vertical="center" wrapText="1"/>
    </xf>
    <xf numFmtId="0" fontId="7" fillId="0" borderId="1" xfId="0" applyFont="1" applyBorder="1" applyAlignment="1"/>
    <xf numFmtId="0" fontId="4" fillId="18" borderId="3" xfId="0" applyFont="1" applyFill="1" applyBorder="1" applyAlignment="1">
      <alignment vertical="center" wrapText="1"/>
    </xf>
    <xf numFmtId="0" fontId="3" fillId="0" borderId="1" xfId="0" applyFont="1" applyBorder="1" applyAlignment="1" quotePrefix="1">
      <alignment vertical="center"/>
    </xf>
  </cellXfs>
  <cellStyles count="103">
    <cellStyle name="Normal" xfId="0" builtinId="0"/>
    <cellStyle name="Comma" xfId="1" builtinId="3"/>
    <cellStyle name="Currency" xfId="2" builtinId="4"/>
    <cellStyle name="Percent" xfId="3" builtinId="5"/>
    <cellStyle name="Comma [0]" xfId="4" builtinId="6"/>
    <cellStyle name="Currency [0]" xfId="5" builtinId="7"/>
    <cellStyle name="Link" xfId="6" builtinId="8"/>
    <cellStyle name="Followed Hyperlink" xfId="7" builtinId="9"/>
    <cellStyle name="Note" xfId="8" builtinId="10"/>
    <cellStyle name="Warning Text" xfId="9" builtinId="11"/>
    <cellStyle name="Title" xfId="10" builtinId="15"/>
    <cellStyle name="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 name="_x0004_" xfId="49"/>
    <cellStyle name="_x0007_" xfId="50"/>
    <cellStyle name="@ET_Style?ul_业务量_9" xfId="51"/>
    <cellStyle name="Comma 2" xfId="52"/>
    <cellStyle name="Neutral 2" xfId="53"/>
    <cellStyle name="Normal 10" xfId="54"/>
    <cellStyle name="Normal 11" xfId="55"/>
    <cellStyle name="Normal 12" xfId="56"/>
    <cellStyle name="Normal 13" xfId="57"/>
    <cellStyle name="Normal 14" xfId="58"/>
    <cellStyle name="Normal 15" xfId="59"/>
    <cellStyle name="Normal 16" xfId="60"/>
    <cellStyle name="Normal 2" xfId="61"/>
    <cellStyle name="Normal 2 10" xfId="62"/>
    <cellStyle name="Normal 2 11" xfId="63"/>
    <cellStyle name="Normal 2 12" xfId="64"/>
    <cellStyle name="Normal 2 13" xfId="65"/>
    <cellStyle name="Normal 2 14" xfId="66"/>
    <cellStyle name="Normal 2 15" xfId="67"/>
    <cellStyle name="Normal 2 16" xfId="68"/>
    <cellStyle name="Normal 2 17" xfId="69"/>
    <cellStyle name="Normal 2 2" xfId="70"/>
    <cellStyle name="Normal 2 2 2" xfId="71"/>
    <cellStyle name="Normal 2 3" xfId="72"/>
    <cellStyle name="Normal 2 4" xfId="73"/>
    <cellStyle name="Normal 2 5" xfId="74"/>
    <cellStyle name="Normal 2 6" xfId="75"/>
    <cellStyle name="Normal 2 7" xfId="76"/>
    <cellStyle name="Normal 2 8" xfId="77"/>
    <cellStyle name="Normal 2 9" xfId="78"/>
    <cellStyle name="Normal 3" xfId="79"/>
    <cellStyle name="Normal 4" xfId="80"/>
    <cellStyle name="Normal 5" xfId="81"/>
    <cellStyle name="Normal 5 2" xfId="82"/>
    <cellStyle name="Normal 6" xfId="83"/>
    <cellStyle name="Normal 6 2" xfId="84"/>
    <cellStyle name="Normal 7" xfId="85"/>
    <cellStyle name="Normal 8" xfId="86"/>
    <cellStyle name="Normal 9" xfId="87"/>
    <cellStyle name="Normal_Sheet1" xfId="88"/>
    <cellStyle name="Standard 2" xfId="89"/>
    <cellStyle name="표준 2 3" xfId="90"/>
    <cellStyle name="표준_Haier 원가계산" xfId="91"/>
    <cellStyle name="표준_PI(JETEC)" xfId="92"/>
    <cellStyle name="一般 2" xfId="93"/>
    <cellStyle name="一般 2 2" xfId="94"/>
    <cellStyle name="一般_Sheet1" xfId="95"/>
    <cellStyle name="常规 11" xfId="96"/>
    <cellStyle name="常规 2" xfId="97"/>
    <cellStyle name="常规 3" xfId="98"/>
    <cellStyle name="常规 5" xfId="99"/>
    <cellStyle name="常规 6" xfId="100"/>
    <cellStyle name="常规_Book3" xfId="101"/>
    <cellStyle name="常规_Sheet18" xfId="102"/>
  </cellStyles>
  <tableStyles count="0" defaultTableStyle="TableStyleMedium9" defaultPivotStyle="PivotStyleLight16"/>
  <colors>
    <mruColors>
      <color rgb="0099FF99"/>
      <color rgb="00FFFF99"/>
      <color rgb="000000FF"/>
    </mruColors>
  </colors>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6" Type="http://schemas.openxmlformats.org/officeDocument/2006/relationships/image" Target="media/image517.jpeg"/><Relationship Id="rId5" Type="http://schemas.openxmlformats.org/officeDocument/2006/relationships/image" Target="media/image516.jpeg"/><Relationship Id="rId4" Type="http://schemas.openxmlformats.org/officeDocument/2006/relationships/image" Target="media/image515.png"/><Relationship Id="rId3" Type="http://schemas.openxmlformats.org/officeDocument/2006/relationships/image" Target="media/image514.jpeg"/><Relationship Id="rId2" Type="http://schemas.openxmlformats.org/officeDocument/2006/relationships/image" Target="media/image513.jpeg"/><Relationship Id="rId1" Type="http://schemas.openxmlformats.org/officeDocument/2006/relationships/image" Target="media/image512.jpeg"/></Relationships>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tyles" Target="styles.xml"/><Relationship Id="rId28" Type="http://www.wps.cn/officeDocument/2020/cellImage" Target="cellimages.xml"/><Relationship Id="rId27" Type="http://schemas.openxmlformats.org/officeDocument/2006/relationships/sharedStrings" Target="sharedStrings.xml"/><Relationship Id="rId26" Type="http://schemas.openxmlformats.org/officeDocument/2006/relationships/theme" Target="theme/theme1.xml"/><Relationship Id="rId25" Type="http://schemas.openxmlformats.org/officeDocument/2006/relationships/externalLink" Target="externalLinks/externalLink2.xml"/><Relationship Id="rId24" Type="http://schemas.openxmlformats.org/officeDocument/2006/relationships/externalLink" Target="externalLinks/externalLink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jpeg"/><Relationship Id="rId8" Type="http://schemas.openxmlformats.org/officeDocument/2006/relationships/image" Target="../media/image8.jpeg"/><Relationship Id="rId7" Type="http://schemas.openxmlformats.org/officeDocument/2006/relationships/image" Target="../media/image7.jpe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 Id="rId3" Type="http://schemas.openxmlformats.org/officeDocument/2006/relationships/image" Target="../media/image3.jpeg"/><Relationship Id="rId2" Type="http://schemas.openxmlformats.org/officeDocument/2006/relationships/image" Target="../media/image2.emf"/><Relationship Id="rId18" Type="http://schemas.openxmlformats.org/officeDocument/2006/relationships/image" Target="../media/image18.jpeg"/><Relationship Id="rId17" Type="http://schemas.openxmlformats.org/officeDocument/2006/relationships/image" Target="../media/image17.jpeg"/><Relationship Id="rId16" Type="http://schemas.openxmlformats.org/officeDocument/2006/relationships/image" Target="../media/image16.jpeg"/><Relationship Id="rId15" Type="http://schemas.openxmlformats.org/officeDocument/2006/relationships/image" Target="../media/image15.jpe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jpeg"/><Relationship Id="rId11" Type="http://schemas.openxmlformats.org/officeDocument/2006/relationships/image" Target="../media/image11.jpeg"/><Relationship Id="rId10" Type="http://schemas.openxmlformats.org/officeDocument/2006/relationships/image" Target="../media/image10.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9" Type="http://schemas.openxmlformats.org/officeDocument/2006/relationships/image" Target="../media/image27.png"/><Relationship Id="rId8" Type="http://schemas.openxmlformats.org/officeDocument/2006/relationships/image" Target="../media/image26.png"/><Relationship Id="rId7" Type="http://schemas.openxmlformats.org/officeDocument/2006/relationships/image" Target="../media/image25.jpeg"/><Relationship Id="rId6" Type="http://schemas.openxmlformats.org/officeDocument/2006/relationships/image" Target="../media/image24.jpeg"/><Relationship Id="rId5" Type="http://schemas.openxmlformats.org/officeDocument/2006/relationships/image" Target="../media/image23.png"/><Relationship Id="rId4" Type="http://schemas.openxmlformats.org/officeDocument/2006/relationships/image" Target="../media/image22.jpeg"/><Relationship Id="rId3" Type="http://schemas.openxmlformats.org/officeDocument/2006/relationships/image" Target="../media/image21.jpeg"/><Relationship Id="rId22" Type="http://schemas.openxmlformats.org/officeDocument/2006/relationships/image" Target="NULL" TargetMode="External"/><Relationship Id="rId21" Type="http://schemas.openxmlformats.org/officeDocument/2006/relationships/image" Target="../media/image39.jpeg"/><Relationship Id="rId20" Type="http://schemas.openxmlformats.org/officeDocument/2006/relationships/image" Target="../media/image38.png"/><Relationship Id="rId2" Type="http://schemas.openxmlformats.org/officeDocument/2006/relationships/image" Target="../media/image20.jpeg"/><Relationship Id="rId19" Type="http://schemas.openxmlformats.org/officeDocument/2006/relationships/image" Target="../media/image37.jpeg"/><Relationship Id="rId18" Type="http://schemas.openxmlformats.org/officeDocument/2006/relationships/image" Target="../media/image36.png"/><Relationship Id="rId17" Type="http://schemas.openxmlformats.org/officeDocument/2006/relationships/image" Target="../media/image35.png"/><Relationship Id="rId16" Type="http://schemas.openxmlformats.org/officeDocument/2006/relationships/image" Target="../media/image34.jpeg"/><Relationship Id="rId15" Type="http://schemas.openxmlformats.org/officeDocument/2006/relationships/image" Target="../media/image33.png"/><Relationship Id="rId14" Type="http://schemas.openxmlformats.org/officeDocument/2006/relationships/image" Target="../media/image32.jpeg"/><Relationship Id="rId13" Type="http://schemas.openxmlformats.org/officeDocument/2006/relationships/image" Target="../media/image31.jpeg"/><Relationship Id="rId12" Type="http://schemas.openxmlformats.org/officeDocument/2006/relationships/image" Target="../media/image30.png"/><Relationship Id="rId11" Type="http://schemas.openxmlformats.org/officeDocument/2006/relationships/image" Target="../media/image29.jpeg"/><Relationship Id="rId10" Type="http://schemas.openxmlformats.org/officeDocument/2006/relationships/image" Target="../media/image28.jpeg"/><Relationship Id="rId1" Type="http://schemas.openxmlformats.org/officeDocument/2006/relationships/image" Target="../media/image19.jpeg"/></Relationships>
</file>

<file path=xl/drawings/_rels/drawing3.xml.rels><?xml version="1.0" encoding="UTF-8" standalone="yes"?>
<Relationships xmlns="http://schemas.openxmlformats.org/package/2006/relationships"><Relationship Id="rId4" Type="http://schemas.openxmlformats.org/officeDocument/2006/relationships/image" Target="../media/image43.jpeg"/><Relationship Id="rId3" Type="http://schemas.openxmlformats.org/officeDocument/2006/relationships/image" Target="../media/image42.jpeg"/><Relationship Id="rId2" Type="http://schemas.openxmlformats.org/officeDocument/2006/relationships/image" Target="../media/image41.jpeg"/><Relationship Id="rId1" Type="http://schemas.openxmlformats.org/officeDocument/2006/relationships/image" Target="../media/image40.png"/></Relationships>
</file>

<file path=xl/drawings/_rels/drawing4.xml.rels><?xml version="1.0" encoding="UTF-8" standalone="yes"?>
<Relationships xmlns="http://schemas.openxmlformats.org/package/2006/relationships"><Relationship Id="rId9" Type="http://schemas.openxmlformats.org/officeDocument/2006/relationships/image" Target="../media/image52.jpeg"/><Relationship Id="rId8" Type="http://schemas.openxmlformats.org/officeDocument/2006/relationships/image" Target="../media/image51.jpeg"/><Relationship Id="rId7" Type="http://schemas.openxmlformats.org/officeDocument/2006/relationships/image" Target="../media/image50.png"/><Relationship Id="rId6" Type="http://schemas.openxmlformats.org/officeDocument/2006/relationships/image" Target="../media/image49.jpeg"/><Relationship Id="rId5" Type="http://schemas.openxmlformats.org/officeDocument/2006/relationships/image" Target="../media/image48.jpeg"/><Relationship Id="rId4" Type="http://schemas.openxmlformats.org/officeDocument/2006/relationships/image" Target="../media/image47.jpeg"/><Relationship Id="rId3" Type="http://schemas.openxmlformats.org/officeDocument/2006/relationships/image" Target="../media/image46.jpeg"/><Relationship Id="rId2" Type="http://schemas.openxmlformats.org/officeDocument/2006/relationships/image" Target="../media/image45.jpeg"/><Relationship Id="rId12" Type="http://schemas.openxmlformats.org/officeDocument/2006/relationships/image" Target="../media/image55.png"/><Relationship Id="rId11" Type="http://schemas.openxmlformats.org/officeDocument/2006/relationships/image" Target="../media/image54.jpeg"/><Relationship Id="rId10" Type="http://schemas.openxmlformats.org/officeDocument/2006/relationships/image" Target="../media/image53.jpeg"/><Relationship Id="rId1" Type="http://schemas.openxmlformats.org/officeDocument/2006/relationships/image" Target="../media/image44.jpeg"/></Relationships>
</file>

<file path=xl/drawings/_rels/drawing5.xml.rels><?xml version="1.0" encoding="UTF-8" standalone="yes"?>
<Relationships xmlns="http://schemas.openxmlformats.org/package/2006/relationships"><Relationship Id="rId9" Type="http://schemas.openxmlformats.org/officeDocument/2006/relationships/image" Target="../media/image64.jpeg"/><Relationship Id="rId8" Type="http://schemas.openxmlformats.org/officeDocument/2006/relationships/image" Target="../media/image63.jpeg"/><Relationship Id="rId7" Type="http://schemas.openxmlformats.org/officeDocument/2006/relationships/image" Target="../media/image62.jpeg"/><Relationship Id="rId6" Type="http://schemas.openxmlformats.org/officeDocument/2006/relationships/image" Target="../media/image61.jpeg"/><Relationship Id="rId5" Type="http://schemas.openxmlformats.org/officeDocument/2006/relationships/image" Target="../media/image60.jpeg"/><Relationship Id="rId4" Type="http://schemas.openxmlformats.org/officeDocument/2006/relationships/image" Target="../media/image59.jpeg"/><Relationship Id="rId39" Type="http://schemas.openxmlformats.org/officeDocument/2006/relationships/image" Target="../media/image94.png"/><Relationship Id="rId38" Type="http://schemas.openxmlformats.org/officeDocument/2006/relationships/image" Target="../media/image93.png"/><Relationship Id="rId37" Type="http://schemas.openxmlformats.org/officeDocument/2006/relationships/image" Target="../media/image92.png"/><Relationship Id="rId36" Type="http://schemas.openxmlformats.org/officeDocument/2006/relationships/image" Target="../media/image91.png"/><Relationship Id="rId35" Type="http://schemas.openxmlformats.org/officeDocument/2006/relationships/image" Target="../media/image90.png"/><Relationship Id="rId34" Type="http://schemas.openxmlformats.org/officeDocument/2006/relationships/image" Target="../media/image89.png"/><Relationship Id="rId33" Type="http://schemas.openxmlformats.org/officeDocument/2006/relationships/image" Target="../media/image88.png"/><Relationship Id="rId32" Type="http://schemas.openxmlformats.org/officeDocument/2006/relationships/image" Target="../media/image87.png"/><Relationship Id="rId31" Type="http://schemas.openxmlformats.org/officeDocument/2006/relationships/image" Target="../media/image86.png"/><Relationship Id="rId30" Type="http://schemas.openxmlformats.org/officeDocument/2006/relationships/image" Target="../media/image85.png"/><Relationship Id="rId3" Type="http://schemas.openxmlformats.org/officeDocument/2006/relationships/image" Target="../media/image58.jpeg"/><Relationship Id="rId29" Type="http://schemas.openxmlformats.org/officeDocument/2006/relationships/image" Target="../media/image84.png"/><Relationship Id="rId28" Type="http://schemas.openxmlformats.org/officeDocument/2006/relationships/image" Target="../media/image83.png"/><Relationship Id="rId27" Type="http://schemas.openxmlformats.org/officeDocument/2006/relationships/image" Target="../media/image82.png"/><Relationship Id="rId26" Type="http://schemas.openxmlformats.org/officeDocument/2006/relationships/image" Target="../media/image81.png"/><Relationship Id="rId25" Type="http://schemas.openxmlformats.org/officeDocument/2006/relationships/image" Target="../media/image80.png"/><Relationship Id="rId24" Type="http://schemas.openxmlformats.org/officeDocument/2006/relationships/image" Target="../media/image79.png"/><Relationship Id="rId23" Type="http://schemas.openxmlformats.org/officeDocument/2006/relationships/image" Target="../media/image78.png"/><Relationship Id="rId22" Type="http://schemas.openxmlformats.org/officeDocument/2006/relationships/image" Target="../media/image77.png"/><Relationship Id="rId21" Type="http://schemas.openxmlformats.org/officeDocument/2006/relationships/image" Target="../media/image76.png"/><Relationship Id="rId20" Type="http://schemas.openxmlformats.org/officeDocument/2006/relationships/image" Target="../media/image75.png"/><Relationship Id="rId2" Type="http://schemas.openxmlformats.org/officeDocument/2006/relationships/image" Target="../media/image57.jpeg"/><Relationship Id="rId19" Type="http://schemas.openxmlformats.org/officeDocument/2006/relationships/image" Target="../media/image74.png"/><Relationship Id="rId18" Type="http://schemas.openxmlformats.org/officeDocument/2006/relationships/image" Target="../media/image73.png"/><Relationship Id="rId17" Type="http://schemas.openxmlformats.org/officeDocument/2006/relationships/image" Target="../media/image72.png"/><Relationship Id="rId16" Type="http://schemas.openxmlformats.org/officeDocument/2006/relationships/image" Target="../media/image71.png"/><Relationship Id="rId15" Type="http://schemas.openxmlformats.org/officeDocument/2006/relationships/image" Target="../media/image70.png"/><Relationship Id="rId14" Type="http://schemas.openxmlformats.org/officeDocument/2006/relationships/image" Target="../media/image69.jpeg"/><Relationship Id="rId13" Type="http://schemas.openxmlformats.org/officeDocument/2006/relationships/image" Target="../media/image68.jpeg"/><Relationship Id="rId12" Type="http://schemas.openxmlformats.org/officeDocument/2006/relationships/image" Target="../media/image67.png"/><Relationship Id="rId11" Type="http://schemas.openxmlformats.org/officeDocument/2006/relationships/image" Target="../media/image66.emf"/><Relationship Id="rId10" Type="http://schemas.openxmlformats.org/officeDocument/2006/relationships/image" Target="../media/image65.emf"/><Relationship Id="rId1" Type="http://schemas.openxmlformats.org/officeDocument/2006/relationships/image" Target="../media/image56.jpeg"/></Relationships>
</file>

<file path=xl/drawings/_rels/drawing6.xml.rels><?xml version="1.0" encoding="UTF-8" standalone="yes"?>
<Relationships xmlns="http://schemas.openxmlformats.org/package/2006/relationships"><Relationship Id="rId6" Type="http://schemas.openxmlformats.org/officeDocument/2006/relationships/image" Target="../media/image100.png"/><Relationship Id="rId5" Type="http://schemas.openxmlformats.org/officeDocument/2006/relationships/image" Target="../media/image99.png"/><Relationship Id="rId4" Type="http://schemas.openxmlformats.org/officeDocument/2006/relationships/image" Target="../media/image98.png"/><Relationship Id="rId3" Type="http://schemas.openxmlformats.org/officeDocument/2006/relationships/image" Target="../media/image97.png"/><Relationship Id="rId2" Type="http://schemas.openxmlformats.org/officeDocument/2006/relationships/image" Target="../media/image96.png"/><Relationship Id="rId1" Type="http://schemas.openxmlformats.org/officeDocument/2006/relationships/image" Target="../media/image95.png"/></Relationships>
</file>

<file path=xl/drawings/_rels/drawing7.xml.rels><?xml version="1.0" encoding="UTF-8" standalone="yes"?>
<Relationships xmlns="http://schemas.openxmlformats.org/package/2006/relationships"><Relationship Id="rId2" Type="http://schemas.openxmlformats.org/officeDocument/2006/relationships/image" Target="../media/image102.png"/><Relationship Id="rId1" Type="http://schemas.openxmlformats.org/officeDocument/2006/relationships/image" Target="../media/image101.png"/></Relationships>
</file>

<file path=xl/drawings/_rels/drawing8.xml.rels><?xml version="1.0" encoding="UTF-8" standalone="yes"?>
<Relationships xmlns="http://schemas.openxmlformats.org/package/2006/relationships"><Relationship Id="rId9" Type="http://schemas.openxmlformats.org/officeDocument/2006/relationships/image" Target="../media/image111.wmf"/><Relationship Id="rId8" Type="http://schemas.openxmlformats.org/officeDocument/2006/relationships/image" Target="../media/image110.jpeg"/><Relationship Id="rId7" Type="http://schemas.openxmlformats.org/officeDocument/2006/relationships/image" Target="../media/image109.jpeg"/><Relationship Id="rId6" Type="http://schemas.openxmlformats.org/officeDocument/2006/relationships/image" Target="../media/image108.wmf"/><Relationship Id="rId52" Type="http://schemas.openxmlformats.org/officeDocument/2006/relationships/image" Target="../media/image153.jpeg"/><Relationship Id="rId51" Type="http://schemas.openxmlformats.org/officeDocument/2006/relationships/image" Target="../media/image152.jpeg"/><Relationship Id="rId50" Type="http://schemas.openxmlformats.org/officeDocument/2006/relationships/image" Target="../media/image151.webp"/><Relationship Id="rId5" Type="http://schemas.openxmlformats.org/officeDocument/2006/relationships/image" Target="../media/image107.wmf"/><Relationship Id="rId49" Type="http://schemas.openxmlformats.org/officeDocument/2006/relationships/image" Target="../media/image150.jpeg"/><Relationship Id="rId48" Type="http://schemas.openxmlformats.org/officeDocument/2006/relationships/image" Target="../media/image149.jpeg"/><Relationship Id="rId47" Type="http://schemas.openxmlformats.org/officeDocument/2006/relationships/image" Target="../media/image148.jpeg"/><Relationship Id="rId46" Type="http://schemas.openxmlformats.org/officeDocument/2006/relationships/image" Target="../media/image147.jpeg"/><Relationship Id="rId45" Type="http://schemas.openxmlformats.org/officeDocument/2006/relationships/image" Target="../media/image146.jpeg"/><Relationship Id="rId44" Type="http://schemas.openxmlformats.org/officeDocument/2006/relationships/image" Target="../media/image145.jpeg"/><Relationship Id="rId43" Type="http://schemas.openxmlformats.org/officeDocument/2006/relationships/image" Target="NULL" TargetMode="External"/><Relationship Id="rId42" Type="http://schemas.openxmlformats.org/officeDocument/2006/relationships/image" Target="../media/image144.jpeg"/><Relationship Id="rId41" Type="http://schemas.openxmlformats.org/officeDocument/2006/relationships/image" Target="../media/image143.png"/><Relationship Id="rId40" Type="http://schemas.openxmlformats.org/officeDocument/2006/relationships/image" Target="../media/image142.png"/><Relationship Id="rId4" Type="http://schemas.openxmlformats.org/officeDocument/2006/relationships/image" Target="../media/image106.wmf"/><Relationship Id="rId39" Type="http://schemas.openxmlformats.org/officeDocument/2006/relationships/image" Target="../media/image141.png"/><Relationship Id="rId38" Type="http://schemas.openxmlformats.org/officeDocument/2006/relationships/image" Target="../media/image140.png"/><Relationship Id="rId37" Type="http://schemas.openxmlformats.org/officeDocument/2006/relationships/image" Target="../media/image139.png"/><Relationship Id="rId36" Type="http://schemas.openxmlformats.org/officeDocument/2006/relationships/image" Target="../media/image138.png"/><Relationship Id="rId35" Type="http://schemas.openxmlformats.org/officeDocument/2006/relationships/image" Target="../media/image137.png"/><Relationship Id="rId34" Type="http://schemas.openxmlformats.org/officeDocument/2006/relationships/image" Target="../media/image136.png"/><Relationship Id="rId33" Type="http://schemas.openxmlformats.org/officeDocument/2006/relationships/image" Target="../media/image135.png"/><Relationship Id="rId32" Type="http://schemas.openxmlformats.org/officeDocument/2006/relationships/image" Target="../media/image134.png"/><Relationship Id="rId31" Type="http://schemas.openxmlformats.org/officeDocument/2006/relationships/image" Target="../media/image133.wmf"/><Relationship Id="rId30" Type="http://schemas.openxmlformats.org/officeDocument/2006/relationships/image" Target="../media/image132.png"/><Relationship Id="rId3" Type="http://schemas.openxmlformats.org/officeDocument/2006/relationships/image" Target="../media/image105.wmf"/><Relationship Id="rId29" Type="http://schemas.openxmlformats.org/officeDocument/2006/relationships/image" Target="../media/image131.png"/><Relationship Id="rId28" Type="http://schemas.openxmlformats.org/officeDocument/2006/relationships/image" Target="../media/image130.png"/><Relationship Id="rId27" Type="http://schemas.openxmlformats.org/officeDocument/2006/relationships/image" Target="../media/image129.jpeg"/><Relationship Id="rId26" Type="http://schemas.openxmlformats.org/officeDocument/2006/relationships/image" Target="../media/image128.jpeg"/><Relationship Id="rId25" Type="http://schemas.openxmlformats.org/officeDocument/2006/relationships/image" Target="../media/image127.jpeg"/><Relationship Id="rId24" Type="http://schemas.openxmlformats.org/officeDocument/2006/relationships/image" Target="../media/image126.jpeg"/><Relationship Id="rId23" Type="http://schemas.openxmlformats.org/officeDocument/2006/relationships/image" Target="../media/image125.jpeg"/><Relationship Id="rId22" Type="http://schemas.openxmlformats.org/officeDocument/2006/relationships/image" Target="../media/image124.png"/><Relationship Id="rId21" Type="http://schemas.openxmlformats.org/officeDocument/2006/relationships/image" Target="../media/image123.jpeg"/><Relationship Id="rId20" Type="http://schemas.openxmlformats.org/officeDocument/2006/relationships/image" Target="../media/image122.png"/><Relationship Id="rId2" Type="http://schemas.openxmlformats.org/officeDocument/2006/relationships/image" Target="../media/image104.wmf"/><Relationship Id="rId19" Type="http://schemas.openxmlformats.org/officeDocument/2006/relationships/image" Target="../media/image121.png"/><Relationship Id="rId18" Type="http://schemas.openxmlformats.org/officeDocument/2006/relationships/image" Target="../media/image120.png"/><Relationship Id="rId17" Type="http://schemas.openxmlformats.org/officeDocument/2006/relationships/image" Target="../media/image119.png"/><Relationship Id="rId16" Type="http://schemas.openxmlformats.org/officeDocument/2006/relationships/image" Target="../media/image118.jpeg"/><Relationship Id="rId15" Type="http://schemas.openxmlformats.org/officeDocument/2006/relationships/image" Target="../media/image117.jpeg"/><Relationship Id="rId14" Type="http://schemas.openxmlformats.org/officeDocument/2006/relationships/image" Target="../media/image116.jpeg"/><Relationship Id="rId13" Type="http://schemas.openxmlformats.org/officeDocument/2006/relationships/image" Target="../media/image115.wmf"/><Relationship Id="rId12" Type="http://schemas.openxmlformats.org/officeDocument/2006/relationships/image" Target="../media/image114.wmf"/><Relationship Id="rId11" Type="http://schemas.openxmlformats.org/officeDocument/2006/relationships/image" Target="../media/image113.wmf"/><Relationship Id="rId10" Type="http://schemas.openxmlformats.org/officeDocument/2006/relationships/image" Target="../media/image112.wmf"/><Relationship Id="rId1" Type="http://schemas.openxmlformats.org/officeDocument/2006/relationships/image" Target="../media/image103.wmf"/></Relationships>
</file>

<file path=xl/drawings/_rels/drawing9.xml.rels><?xml version="1.0" encoding="UTF-8" standalone="yes"?>
<Relationships xmlns="http://schemas.openxmlformats.org/package/2006/relationships"><Relationship Id="rId9" Type="http://schemas.openxmlformats.org/officeDocument/2006/relationships/image" Target="../media/image162.jpeg"/><Relationship Id="rId8" Type="http://schemas.openxmlformats.org/officeDocument/2006/relationships/image" Target="../media/image161.jpeg"/><Relationship Id="rId7" Type="http://schemas.openxmlformats.org/officeDocument/2006/relationships/image" Target="../media/image160.jpeg"/><Relationship Id="rId6" Type="http://schemas.openxmlformats.org/officeDocument/2006/relationships/image" Target="../media/image159.jpeg"/><Relationship Id="rId5" Type="http://schemas.openxmlformats.org/officeDocument/2006/relationships/image" Target="../media/image158.jpeg"/><Relationship Id="rId4" Type="http://schemas.openxmlformats.org/officeDocument/2006/relationships/image" Target="../media/image157.jpeg"/><Relationship Id="rId3" Type="http://schemas.openxmlformats.org/officeDocument/2006/relationships/image" Target="../media/image156.jpeg"/><Relationship Id="rId26" Type="http://schemas.openxmlformats.org/officeDocument/2006/relationships/image" Target="../media/image179.jpeg"/><Relationship Id="rId25" Type="http://schemas.openxmlformats.org/officeDocument/2006/relationships/image" Target="../media/image178.png"/><Relationship Id="rId24" Type="http://schemas.openxmlformats.org/officeDocument/2006/relationships/image" Target="../media/image177.png"/><Relationship Id="rId23" Type="http://schemas.openxmlformats.org/officeDocument/2006/relationships/image" Target="../media/image176.png"/><Relationship Id="rId22" Type="http://schemas.openxmlformats.org/officeDocument/2006/relationships/image" Target="../media/image175.png"/><Relationship Id="rId21" Type="http://schemas.openxmlformats.org/officeDocument/2006/relationships/image" Target="../media/image174.png"/><Relationship Id="rId20" Type="http://schemas.openxmlformats.org/officeDocument/2006/relationships/image" Target="../media/image173.png"/><Relationship Id="rId2" Type="http://schemas.openxmlformats.org/officeDocument/2006/relationships/image" Target="../media/image155.jpeg"/><Relationship Id="rId19" Type="http://schemas.openxmlformats.org/officeDocument/2006/relationships/image" Target="../media/image172.png"/><Relationship Id="rId18" Type="http://schemas.openxmlformats.org/officeDocument/2006/relationships/image" Target="../media/image171.jpeg"/><Relationship Id="rId17" Type="http://schemas.openxmlformats.org/officeDocument/2006/relationships/image" Target="../media/image170.jpeg"/><Relationship Id="rId16" Type="http://schemas.openxmlformats.org/officeDocument/2006/relationships/image" Target="../media/image169.jpeg"/><Relationship Id="rId15" Type="http://schemas.openxmlformats.org/officeDocument/2006/relationships/image" Target="../media/image168.jpeg"/><Relationship Id="rId14" Type="http://schemas.openxmlformats.org/officeDocument/2006/relationships/image" Target="../media/image167.jpeg"/><Relationship Id="rId13" Type="http://schemas.openxmlformats.org/officeDocument/2006/relationships/image" Target="../media/image166.jpeg"/><Relationship Id="rId12" Type="http://schemas.openxmlformats.org/officeDocument/2006/relationships/image" Target="../media/image165.jpeg"/><Relationship Id="rId11" Type="http://schemas.openxmlformats.org/officeDocument/2006/relationships/image" Target="../media/image164.jpeg"/><Relationship Id="rId10" Type="http://schemas.openxmlformats.org/officeDocument/2006/relationships/image" Target="../media/image163.jpeg"/><Relationship Id="rId1" Type="http://schemas.openxmlformats.org/officeDocument/2006/relationships/image" Target="../media/image154.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80.wmf"/></Relationships>
</file>

<file path=xl/drawings/_rels/drawing11.xml.rels><?xml version="1.0" encoding="UTF-8" standalone="yes"?>
<Relationships xmlns="http://schemas.openxmlformats.org/package/2006/relationships"><Relationship Id="rId2" Type="http://schemas.openxmlformats.org/officeDocument/2006/relationships/image" Target="../media/image182.jpeg"/><Relationship Id="rId1" Type="http://schemas.openxmlformats.org/officeDocument/2006/relationships/image" Target="../media/image181.jpeg"/></Relationships>
</file>

<file path=xl/drawings/_rels/drawing12.xml.rels><?xml version="1.0" encoding="UTF-8" standalone="yes"?>
<Relationships xmlns="http://schemas.openxmlformats.org/package/2006/relationships"><Relationship Id="rId4" Type="http://schemas.openxmlformats.org/officeDocument/2006/relationships/image" Target="../media/image186.jpeg"/><Relationship Id="rId3" Type="http://schemas.openxmlformats.org/officeDocument/2006/relationships/image" Target="../media/image185.jpeg"/><Relationship Id="rId2" Type="http://schemas.openxmlformats.org/officeDocument/2006/relationships/image" Target="../media/image184.jpeg"/><Relationship Id="rId1" Type="http://schemas.openxmlformats.org/officeDocument/2006/relationships/image" Target="../media/image183.jpeg"/></Relationships>
</file>

<file path=xl/drawings/_rels/drawing13.xml.rels><?xml version="1.0" encoding="UTF-8" standalone="yes"?>
<Relationships xmlns="http://schemas.openxmlformats.org/package/2006/relationships"><Relationship Id="rId9" Type="http://schemas.openxmlformats.org/officeDocument/2006/relationships/image" Target="../media/image195.png"/><Relationship Id="rId8" Type="http://schemas.openxmlformats.org/officeDocument/2006/relationships/image" Target="../media/image194.jpeg"/><Relationship Id="rId7" Type="http://schemas.openxmlformats.org/officeDocument/2006/relationships/image" Target="../media/image193.jpeg"/><Relationship Id="rId6" Type="http://schemas.openxmlformats.org/officeDocument/2006/relationships/image" Target="../media/image192.jpeg"/><Relationship Id="rId5" Type="http://schemas.openxmlformats.org/officeDocument/2006/relationships/image" Target="../media/image191.GIF"/><Relationship Id="rId4" Type="http://schemas.openxmlformats.org/officeDocument/2006/relationships/image" Target="../media/image190.jpeg"/><Relationship Id="rId3" Type="http://schemas.openxmlformats.org/officeDocument/2006/relationships/image" Target="../media/image189.png"/><Relationship Id="rId2" Type="http://schemas.openxmlformats.org/officeDocument/2006/relationships/image" Target="../media/image188.png"/><Relationship Id="rId16" Type="http://schemas.openxmlformats.org/officeDocument/2006/relationships/image" Target="../media/image202.jpeg"/><Relationship Id="rId15" Type="http://schemas.openxmlformats.org/officeDocument/2006/relationships/image" Target="../media/image201.jpeg"/><Relationship Id="rId14" Type="http://schemas.openxmlformats.org/officeDocument/2006/relationships/image" Target="../media/image200.png"/><Relationship Id="rId13" Type="http://schemas.openxmlformats.org/officeDocument/2006/relationships/image" Target="../media/image199.jpeg"/><Relationship Id="rId12" Type="http://schemas.openxmlformats.org/officeDocument/2006/relationships/image" Target="../media/image198.jpeg"/><Relationship Id="rId11" Type="http://schemas.openxmlformats.org/officeDocument/2006/relationships/image" Target="../media/image197.jpeg"/><Relationship Id="rId10" Type="http://schemas.openxmlformats.org/officeDocument/2006/relationships/image" Target="../media/image196.png"/><Relationship Id="rId1" Type="http://schemas.openxmlformats.org/officeDocument/2006/relationships/image" Target="../media/image187.jpeg"/></Relationships>
</file>

<file path=xl/drawings/_rels/drawing14.xml.rels><?xml version="1.0" encoding="UTF-8" standalone="yes"?>
<Relationships xmlns="http://schemas.openxmlformats.org/package/2006/relationships"><Relationship Id="rId7" Type="http://schemas.openxmlformats.org/officeDocument/2006/relationships/image" Target="../media/image209.png"/><Relationship Id="rId6" Type="http://schemas.openxmlformats.org/officeDocument/2006/relationships/image" Target="../media/image208.png"/><Relationship Id="rId5" Type="http://schemas.openxmlformats.org/officeDocument/2006/relationships/image" Target="../media/image207.png"/><Relationship Id="rId4" Type="http://schemas.openxmlformats.org/officeDocument/2006/relationships/image" Target="../media/image206.png"/><Relationship Id="rId3" Type="http://schemas.openxmlformats.org/officeDocument/2006/relationships/image" Target="../media/image205.png"/><Relationship Id="rId2" Type="http://schemas.openxmlformats.org/officeDocument/2006/relationships/image" Target="../media/image204.png"/><Relationship Id="rId1" Type="http://schemas.openxmlformats.org/officeDocument/2006/relationships/image" Target="../media/image203.png"/></Relationships>
</file>

<file path=xl/drawings/_rels/drawing15.xml.rels><?xml version="1.0" encoding="UTF-8" standalone="yes"?>
<Relationships xmlns="http://schemas.openxmlformats.org/package/2006/relationships"><Relationship Id="rId9" Type="http://schemas.openxmlformats.org/officeDocument/2006/relationships/image" Target="../media/image218.jpeg"/><Relationship Id="rId8" Type="http://schemas.openxmlformats.org/officeDocument/2006/relationships/image" Target="../media/image217.jpeg"/><Relationship Id="rId7" Type="http://schemas.openxmlformats.org/officeDocument/2006/relationships/image" Target="../media/image216.jpeg"/><Relationship Id="rId6" Type="http://schemas.openxmlformats.org/officeDocument/2006/relationships/image" Target="../media/image215.jpeg"/><Relationship Id="rId5" Type="http://schemas.openxmlformats.org/officeDocument/2006/relationships/image" Target="../media/image214.jpeg"/><Relationship Id="rId4" Type="http://schemas.openxmlformats.org/officeDocument/2006/relationships/image" Target="../media/image213.jpeg"/><Relationship Id="rId3" Type="http://schemas.openxmlformats.org/officeDocument/2006/relationships/image" Target="../media/image212.jpeg"/><Relationship Id="rId24" Type="http://schemas.openxmlformats.org/officeDocument/2006/relationships/image" Target="../media/image233.png"/><Relationship Id="rId23" Type="http://schemas.openxmlformats.org/officeDocument/2006/relationships/image" Target="../media/image232.png"/><Relationship Id="rId22" Type="http://schemas.openxmlformats.org/officeDocument/2006/relationships/image" Target="../media/image231.png"/><Relationship Id="rId21" Type="http://schemas.openxmlformats.org/officeDocument/2006/relationships/image" Target="../media/image230.png"/><Relationship Id="rId20" Type="http://schemas.openxmlformats.org/officeDocument/2006/relationships/image" Target="../media/image229.jpeg"/><Relationship Id="rId2" Type="http://schemas.openxmlformats.org/officeDocument/2006/relationships/image" Target="../media/image211.jpeg"/><Relationship Id="rId19" Type="http://schemas.openxmlformats.org/officeDocument/2006/relationships/image" Target="../media/image228.jpeg"/><Relationship Id="rId18" Type="http://schemas.openxmlformats.org/officeDocument/2006/relationships/image" Target="../media/image227.png"/><Relationship Id="rId17" Type="http://schemas.openxmlformats.org/officeDocument/2006/relationships/image" Target="../media/image226.jpeg"/><Relationship Id="rId16" Type="http://schemas.openxmlformats.org/officeDocument/2006/relationships/image" Target="../media/image225.png"/><Relationship Id="rId15" Type="http://schemas.openxmlformats.org/officeDocument/2006/relationships/image" Target="../media/image224.jpeg"/><Relationship Id="rId14" Type="http://schemas.openxmlformats.org/officeDocument/2006/relationships/image" Target="../media/image223.jpeg"/><Relationship Id="rId13" Type="http://schemas.openxmlformats.org/officeDocument/2006/relationships/image" Target="../media/image222.jpeg"/><Relationship Id="rId12" Type="http://schemas.openxmlformats.org/officeDocument/2006/relationships/image" Target="../media/image221.png"/><Relationship Id="rId11" Type="http://schemas.openxmlformats.org/officeDocument/2006/relationships/image" Target="../media/image220.png"/><Relationship Id="rId10" Type="http://schemas.openxmlformats.org/officeDocument/2006/relationships/image" Target="../media/image219.jpeg"/><Relationship Id="rId1" Type="http://schemas.openxmlformats.org/officeDocument/2006/relationships/image" Target="../media/image210.jpeg"/></Relationships>
</file>

<file path=xl/drawings/_rels/drawing16.xml.rels><?xml version="1.0" encoding="UTF-8" standalone="yes"?>
<Relationships xmlns="http://schemas.openxmlformats.org/package/2006/relationships"><Relationship Id="rId9" Type="http://schemas.openxmlformats.org/officeDocument/2006/relationships/image" Target="../media/image241.GIF"/><Relationship Id="rId8" Type="http://schemas.openxmlformats.org/officeDocument/2006/relationships/image" Target="../media/image240.jpeg"/><Relationship Id="rId7" Type="http://schemas.openxmlformats.org/officeDocument/2006/relationships/image" Target="../media/image239.jpeg"/><Relationship Id="rId6" Type="http://schemas.openxmlformats.org/officeDocument/2006/relationships/image" Target="../media/image238.jpeg"/><Relationship Id="rId5" Type="http://schemas.openxmlformats.org/officeDocument/2006/relationships/image" Target="../media/image237.jpeg"/><Relationship Id="rId47" Type="http://schemas.openxmlformats.org/officeDocument/2006/relationships/image" Target="../media/image278.jpeg"/><Relationship Id="rId46" Type="http://schemas.openxmlformats.org/officeDocument/2006/relationships/image" Target="../media/image277.png"/><Relationship Id="rId45" Type="http://schemas.openxmlformats.org/officeDocument/2006/relationships/image" Target="../media/image276.png"/><Relationship Id="rId44" Type="http://schemas.openxmlformats.org/officeDocument/2006/relationships/image" Target="../media/image275.jpeg"/><Relationship Id="rId43" Type="http://schemas.openxmlformats.org/officeDocument/2006/relationships/image" Target="../media/image274.png"/><Relationship Id="rId42" Type="http://schemas.openxmlformats.org/officeDocument/2006/relationships/image" Target="../media/image273.png"/><Relationship Id="rId41" Type="http://schemas.openxmlformats.org/officeDocument/2006/relationships/image" Target="../media/image272.jpeg"/><Relationship Id="rId40" Type="http://schemas.openxmlformats.org/officeDocument/2006/relationships/image" Target="../media/image271.jpeg"/><Relationship Id="rId4" Type="http://schemas.openxmlformats.org/officeDocument/2006/relationships/image" Target="../media/image236.jpeg"/><Relationship Id="rId39" Type="http://schemas.openxmlformats.org/officeDocument/2006/relationships/image" Target="../media/image270.jpeg"/><Relationship Id="rId38" Type="http://schemas.openxmlformats.org/officeDocument/2006/relationships/image" Target="../media/image269.jpeg"/><Relationship Id="rId37" Type="http://schemas.openxmlformats.org/officeDocument/2006/relationships/image" Target="../media/image268.jpeg"/><Relationship Id="rId36" Type="http://schemas.openxmlformats.org/officeDocument/2006/relationships/image" Target="../media/image267.png"/><Relationship Id="rId35" Type="http://schemas.openxmlformats.org/officeDocument/2006/relationships/image" Target="NULL" TargetMode="External"/><Relationship Id="rId34" Type="http://schemas.openxmlformats.org/officeDocument/2006/relationships/image" Target="../media/image266.jpeg"/><Relationship Id="rId33" Type="http://schemas.openxmlformats.org/officeDocument/2006/relationships/image" Target="../media/image265.png"/><Relationship Id="rId32" Type="http://schemas.openxmlformats.org/officeDocument/2006/relationships/image" Target="../media/image264.png"/><Relationship Id="rId31" Type="http://schemas.openxmlformats.org/officeDocument/2006/relationships/image" Target="../media/image263.jpeg"/><Relationship Id="rId30" Type="http://schemas.openxmlformats.org/officeDocument/2006/relationships/image" Target="../media/image262.png"/><Relationship Id="rId3" Type="http://schemas.openxmlformats.org/officeDocument/2006/relationships/image" Target="../media/image235.jpeg"/><Relationship Id="rId29" Type="http://schemas.openxmlformats.org/officeDocument/2006/relationships/image" Target="../media/image261.png"/><Relationship Id="rId28" Type="http://schemas.openxmlformats.org/officeDocument/2006/relationships/image" Target="../media/image260.png"/><Relationship Id="rId27" Type="http://schemas.openxmlformats.org/officeDocument/2006/relationships/image" Target="../media/image259.jpeg"/><Relationship Id="rId26" Type="http://schemas.openxmlformats.org/officeDocument/2006/relationships/image" Target="../media/image258.emf"/><Relationship Id="rId25" Type="http://schemas.openxmlformats.org/officeDocument/2006/relationships/image" Target="../media/image257.emf"/><Relationship Id="rId24" Type="http://schemas.openxmlformats.org/officeDocument/2006/relationships/image" Target="../media/image256.GIF"/><Relationship Id="rId23" Type="http://schemas.openxmlformats.org/officeDocument/2006/relationships/image" Target="../media/image255.jpeg"/><Relationship Id="rId22" Type="http://schemas.openxmlformats.org/officeDocument/2006/relationships/image" Target="../media/image254.jpeg"/><Relationship Id="rId21" Type="http://schemas.openxmlformats.org/officeDocument/2006/relationships/image" Target="../media/image253.jpeg"/><Relationship Id="rId20" Type="http://schemas.openxmlformats.org/officeDocument/2006/relationships/image" Target="../media/image252.jpeg"/><Relationship Id="rId2" Type="http://schemas.openxmlformats.org/officeDocument/2006/relationships/image" Target="../media/image234.jpeg"/><Relationship Id="rId19" Type="http://schemas.openxmlformats.org/officeDocument/2006/relationships/image" Target="../media/image251.jpeg"/><Relationship Id="rId18" Type="http://schemas.openxmlformats.org/officeDocument/2006/relationships/image" Target="../media/image250.jpeg"/><Relationship Id="rId17" Type="http://schemas.openxmlformats.org/officeDocument/2006/relationships/image" Target="../media/image249.jpeg"/><Relationship Id="rId16" Type="http://schemas.openxmlformats.org/officeDocument/2006/relationships/image" Target="../media/image248.jpeg"/><Relationship Id="rId15" Type="http://schemas.openxmlformats.org/officeDocument/2006/relationships/image" Target="../media/image247.jpeg"/><Relationship Id="rId14" Type="http://schemas.openxmlformats.org/officeDocument/2006/relationships/image" Target="../media/image246.jpeg"/><Relationship Id="rId13" Type="http://schemas.openxmlformats.org/officeDocument/2006/relationships/image" Target="../media/image245.jpeg"/><Relationship Id="rId12" Type="http://schemas.openxmlformats.org/officeDocument/2006/relationships/image" Target="../media/image244.jpeg"/><Relationship Id="rId11" Type="http://schemas.openxmlformats.org/officeDocument/2006/relationships/image" Target="../media/image243.jpeg"/><Relationship Id="rId10" Type="http://schemas.openxmlformats.org/officeDocument/2006/relationships/image" Target="../media/image242.jpeg"/><Relationship Id="rId1" Type="http://schemas.openxmlformats.org/officeDocument/2006/relationships/image" Target="../media/image40.png"/></Relationships>
</file>

<file path=xl/drawings/_rels/drawing17.xml.rels><?xml version="1.0" encoding="UTF-8" standalone="yes"?>
<Relationships xmlns="http://schemas.openxmlformats.org/package/2006/relationships"><Relationship Id="rId9" Type="http://schemas.openxmlformats.org/officeDocument/2006/relationships/image" Target="../media/image287.jpeg"/><Relationship Id="rId8" Type="http://schemas.openxmlformats.org/officeDocument/2006/relationships/image" Target="../media/image286.png"/><Relationship Id="rId7" Type="http://schemas.openxmlformats.org/officeDocument/2006/relationships/image" Target="../media/image285.png"/><Relationship Id="rId6" Type="http://schemas.openxmlformats.org/officeDocument/2006/relationships/image" Target="../media/image284.png"/><Relationship Id="rId5" Type="http://schemas.openxmlformats.org/officeDocument/2006/relationships/image" Target="../media/image283.jpeg"/><Relationship Id="rId4" Type="http://schemas.openxmlformats.org/officeDocument/2006/relationships/image" Target="../media/image282.emf"/><Relationship Id="rId3" Type="http://schemas.openxmlformats.org/officeDocument/2006/relationships/image" Target="../media/image281.jpeg"/><Relationship Id="rId29" Type="http://schemas.openxmlformats.org/officeDocument/2006/relationships/image" Target="../media/image307.wmf"/><Relationship Id="rId28" Type="http://schemas.openxmlformats.org/officeDocument/2006/relationships/image" Target="../media/image306.png"/><Relationship Id="rId27" Type="http://schemas.openxmlformats.org/officeDocument/2006/relationships/image" Target="../media/image305.jpeg"/><Relationship Id="rId26" Type="http://schemas.openxmlformats.org/officeDocument/2006/relationships/image" Target="../media/image304.png"/><Relationship Id="rId25" Type="http://schemas.openxmlformats.org/officeDocument/2006/relationships/image" Target="../media/image303.png"/><Relationship Id="rId24" Type="http://schemas.openxmlformats.org/officeDocument/2006/relationships/image" Target="../media/image302.png"/><Relationship Id="rId23" Type="http://schemas.openxmlformats.org/officeDocument/2006/relationships/image" Target="../media/image301.png"/><Relationship Id="rId22" Type="http://schemas.openxmlformats.org/officeDocument/2006/relationships/image" Target="../media/image300.png"/><Relationship Id="rId21" Type="http://schemas.openxmlformats.org/officeDocument/2006/relationships/image" Target="../media/image299.png"/><Relationship Id="rId20" Type="http://schemas.openxmlformats.org/officeDocument/2006/relationships/image" Target="../media/image298.png"/><Relationship Id="rId2" Type="http://schemas.openxmlformats.org/officeDocument/2006/relationships/image" Target="../media/image280.emf"/><Relationship Id="rId19" Type="http://schemas.openxmlformats.org/officeDocument/2006/relationships/image" Target="../media/image297.png"/><Relationship Id="rId18" Type="http://schemas.openxmlformats.org/officeDocument/2006/relationships/image" Target="../media/image296.png"/><Relationship Id="rId17" Type="http://schemas.openxmlformats.org/officeDocument/2006/relationships/image" Target="../media/image295.png"/><Relationship Id="rId16" Type="http://schemas.openxmlformats.org/officeDocument/2006/relationships/image" Target="../media/image294.png"/><Relationship Id="rId15" Type="http://schemas.openxmlformats.org/officeDocument/2006/relationships/image" Target="../media/image293.png"/><Relationship Id="rId14" Type="http://schemas.openxmlformats.org/officeDocument/2006/relationships/image" Target="../media/image292.png"/><Relationship Id="rId13" Type="http://schemas.openxmlformats.org/officeDocument/2006/relationships/image" Target="../media/image291.png"/><Relationship Id="rId12" Type="http://schemas.openxmlformats.org/officeDocument/2006/relationships/image" Target="../media/image290.png"/><Relationship Id="rId11" Type="http://schemas.openxmlformats.org/officeDocument/2006/relationships/image" Target="../media/image289.png"/><Relationship Id="rId10" Type="http://schemas.openxmlformats.org/officeDocument/2006/relationships/image" Target="../media/image288.emf"/><Relationship Id="rId1" Type="http://schemas.openxmlformats.org/officeDocument/2006/relationships/image" Target="../media/image279.emf"/></Relationships>
</file>

<file path=xl/drawings/_rels/drawing18.xml.rels><?xml version="1.0" encoding="UTF-8" standalone="yes"?>
<Relationships xmlns="http://schemas.openxmlformats.org/package/2006/relationships"><Relationship Id="rId9" Type="http://schemas.openxmlformats.org/officeDocument/2006/relationships/image" Target="../media/image316.jpeg"/><Relationship Id="rId8" Type="http://schemas.openxmlformats.org/officeDocument/2006/relationships/image" Target="../media/image315.jpeg"/><Relationship Id="rId7" Type="http://schemas.openxmlformats.org/officeDocument/2006/relationships/image" Target="../media/image314.jpeg"/><Relationship Id="rId6" Type="http://schemas.openxmlformats.org/officeDocument/2006/relationships/image" Target="../media/image313.jpeg"/><Relationship Id="rId50" Type="http://schemas.openxmlformats.org/officeDocument/2006/relationships/image" Target="../media/image357.png"/><Relationship Id="rId5" Type="http://schemas.openxmlformats.org/officeDocument/2006/relationships/image" Target="../media/image312.jpeg"/><Relationship Id="rId49" Type="http://schemas.openxmlformats.org/officeDocument/2006/relationships/image" Target="../media/image356.jpeg"/><Relationship Id="rId48" Type="http://schemas.openxmlformats.org/officeDocument/2006/relationships/image" Target="../media/image355.jpeg"/><Relationship Id="rId47" Type="http://schemas.openxmlformats.org/officeDocument/2006/relationships/image" Target="../media/image354.jpeg"/><Relationship Id="rId46" Type="http://schemas.openxmlformats.org/officeDocument/2006/relationships/image" Target="../media/image353.jpeg"/><Relationship Id="rId45" Type="http://schemas.openxmlformats.org/officeDocument/2006/relationships/image" Target="../media/image352.jpeg"/><Relationship Id="rId44" Type="http://schemas.openxmlformats.org/officeDocument/2006/relationships/image" Target="../media/image351.png"/><Relationship Id="rId43" Type="http://schemas.openxmlformats.org/officeDocument/2006/relationships/image" Target="../media/image350.emf"/><Relationship Id="rId42" Type="http://schemas.openxmlformats.org/officeDocument/2006/relationships/image" Target="../media/image349.emf"/><Relationship Id="rId41" Type="http://schemas.openxmlformats.org/officeDocument/2006/relationships/image" Target="../media/image348.png"/><Relationship Id="rId40" Type="http://schemas.openxmlformats.org/officeDocument/2006/relationships/image" Target="../media/image347.png"/><Relationship Id="rId4" Type="http://schemas.openxmlformats.org/officeDocument/2006/relationships/image" Target="../media/image311.jpeg"/><Relationship Id="rId39" Type="http://schemas.openxmlformats.org/officeDocument/2006/relationships/image" Target="../media/image346.png"/><Relationship Id="rId38" Type="http://schemas.openxmlformats.org/officeDocument/2006/relationships/image" Target="../media/image345.png"/><Relationship Id="rId37" Type="http://schemas.openxmlformats.org/officeDocument/2006/relationships/image" Target="../media/image344.png"/><Relationship Id="rId36" Type="http://schemas.openxmlformats.org/officeDocument/2006/relationships/image" Target="../media/image343.png"/><Relationship Id="rId35" Type="http://schemas.openxmlformats.org/officeDocument/2006/relationships/image" Target="../media/image342.png"/><Relationship Id="rId34" Type="http://schemas.openxmlformats.org/officeDocument/2006/relationships/image" Target="../media/image341.jpeg"/><Relationship Id="rId33" Type="http://schemas.openxmlformats.org/officeDocument/2006/relationships/image" Target="../media/image340.jpeg"/><Relationship Id="rId32" Type="http://schemas.openxmlformats.org/officeDocument/2006/relationships/image" Target="../media/image339.png"/><Relationship Id="rId31" Type="http://schemas.openxmlformats.org/officeDocument/2006/relationships/image" Target="../media/image338.png"/><Relationship Id="rId30" Type="http://schemas.openxmlformats.org/officeDocument/2006/relationships/image" Target="../media/image337.png"/><Relationship Id="rId3" Type="http://schemas.openxmlformats.org/officeDocument/2006/relationships/image" Target="../media/image310.jpeg"/><Relationship Id="rId29" Type="http://schemas.openxmlformats.org/officeDocument/2006/relationships/image" Target="../media/image336.png"/><Relationship Id="rId28" Type="http://schemas.openxmlformats.org/officeDocument/2006/relationships/image" Target="../media/image335.png"/><Relationship Id="rId27" Type="http://schemas.openxmlformats.org/officeDocument/2006/relationships/image" Target="../media/image334.png"/><Relationship Id="rId26" Type="http://schemas.openxmlformats.org/officeDocument/2006/relationships/image" Target="../media/image333.png"/><Relationship Id="rId25" Type="http://schemas.openxmlformats.org/officeDocument/2006/relationships/image" Target="../media/image332.png"/><Relationship Id="rId24" Type="http://schemas.openxmlformats.org/officeDocument/2006/relationships/image" Target="../media/image331.png"/><Relationship Id="rId23" Type="http://schemas.openxmlformats.org/officeDocument/2006/relationships/image" Target="../media/image330.png"/><Relationship Id="rId22" Type="http://schemas.openxmlformats.org/officeDocument/2006/relationships/image" Target="../media/image329.png"/><Relationship Id="rId21" Type="http://schemas.openxmlformats.org/officeDocument/2006/relationships/image" Target="../media/image328.png"/><Relationship Id="rId20" Type="http://schemas.openxmlformats.org/officeDocument/2006/relationships/image" Target="../media/image327.png"/><Relationship Id="rId2" Type="http://schemas.openxmlformats.org/officeDocument/2006/relationships/image" Target="../media/image309.jpeg"/><Relationship Id="rId19" Type="http://schemas.openxmlformats.org/officeDocument/2006/relationships/image" Target="../media/image326.jpeg"/><Relationship Id="rId18" Type="http://schemas.openxmlformats.org/officeDocument/2006/relationships/image" Target="../media/image325.jpeg"/><Relationship Id="rId17" Type="http://schemas.openxmlformats.org/officeDocument/2006/relationships/image" Target="../media/image324.jpeg"/><Relationship Id="rId16" Type="http://schemas.openxmlformats.org/officeDocument/2006/relationships/image" Target="../media/image323.jpeg"/><Relationship Id="rId15" Type="http://schemas.openxmlformats.org/officeDocument/2006/relationships/image" Target="../media/image322.jpeg"/><Relationship Id="rId14" Type="http://schemas.openxmlformats.org/officeDocument/2006/relationships/image" Target="../media/image321.jpeg"/><Relationship Id="rId13" Type="http://schemas.openxmlformats.org/officeDocument/2006/relationships/image" Target="../media/image320.jpeg"/><Relationship Id="rId12" Type="http://schemas.openxmlformats.org/officeDocument/2006/relationships/image" Target="../media/image319.jpeg"/><Relationship Id="rId11" Type="http://schemas.openxmlformats.org/officeDocument/2006/relationships/image" Target="../media/image318.jpeg"/><Relationship Id="rId10" Type="http://schemas.openxmlformats.org/officeDocument/2006/relationships/image" Target="../media/image317.jpeg"/><Relationship Id="rId1" Type="http://schemas.openxmlformats.org/officeDocument/2006/relationships/image" Target="../media/image308.jpeg"/></Relationships>
</file>

<file path=xl/drawings/_rels/drawing19.xml.rels><?xml version="1.0" encoding="UTF-8" standalone="yes"?>
<Relationships xmlns="http://schemas.openxmlformats.org/package/2006/relationships"><Relationship Id="rId99" Type="http://schemas.openxmlformats.org/officeDocument/2006/relationships/image" Target="../media/image456.jpeg"/><Relationship Id="rId98" Type="http://schemas.openxmlformats.org/officeDocument/2006/relationships/image" Target="../media/image455.jpeg"/><Relationship Id="rId97" Type="http://schemas.openxmlformats.org/officeDocument/2006/relationships/image" Target="../media/image454.jpeg"/><Relationship Id="rId96" Type="http://schemas.openxmlformats.org/officeDocument/2006/relationships/image" Target="../media/image453.png"/><Relationship Id="rId95" Type="http://schemas.openxmlformats.org/officeDocument/2006/relationships/image" Target="../media/image452.png"/><Relationship Id="rId94" Type="http://schemas.openxmlformats.org/officeDocument/2006/relationships/image" Target="../media/image451.png"/><Relationship Id="rId93" Type="http://schemas.openxmlformats.org/officeDocument/2006/relationships/image" Target="../media/image450.png"/><Relationship Id="rId92" Type="http://schemas.openxmlformats.org/officeDocument/2006/relationships/image" Target="../media/image449.png"/><Relationship Id="rId91" Type="http://schemas.openxmlformats.org/officeDocument/2006/relationships/image" Target="../media/image448.png"/><Relationship Id="rId90" Type="http://schemas.openxmlformats.org/officeDocument/2006/relationships/image" Target="../media/image447.png"/><Relationship Id="rId9" Type="http://schemas.openxmlformats.org/officeDocument/2006/relationships/image" Target="../media/image366.png"/><Relationship Id="rId89" Type="http://schemas.openxmlformats.org/officeDocument/2006/relationships/image" Target="../media/image446.png"/><Relationship Id="rId88" Type="http://schemas.openxmlformats.org/officeDocument/2006/relationships/image" Target="../media/image445.png"/><Relationship Id="rId87" Type="http://schemas.openxmlformats.org/officeDocument/2006/relationships/image" Target="../media/image444.png"/><Relationship Id="rId86" Type="http://schemas.openxmlformats.org/officeDocument/2006/relationships/image" Target="../media/image443.png"/><Relationship Id="rId85" Type="http://schemas.openxmlformats.org/officeDocument/2006/relationships/image" Target="../media/image442.png"/><Relationship Id="rId84" Type="http://schemas.openxmlformats.org/officeDocument/2006/relationships/image" Target="../media/image441.png"/><Relationship Id="rId83" Type="http://schemas.openxmlformats.org/officeDocument/2006/relationships/image" Target="../media/image440.png"/><Relationship Id="rId82" Type="http://schemas.openxmlformats.org/officeDocument/2006/relationships/image" Target="../media/image439.png"/><Relationship Id="rId81" Type="http://schemas.openxmlformats.org/officeDocument/2006/relationships/image" Target="../media/image438.png"/><Relationship Id="rId80" Type="http://schemas.openxmlformats.org/officeDocument/2006/relationships/image" Target="../media/image437.png"/><Relationship Id="rId8" Type="http://schemas.openxmlformats.org/officeDocument/2006/relationships/image" Target="../media/image365.png"/><Relationship Id="rId79" Type="http://schemas.openxmlformats.org/officeDocument/2006/relationships/image" Target="../media/image436.png"/><Relationship Id="rId78" Type="http://schemas.openxmlformats.org/officeDocument/2006/relationships/image" Target="../media/image435.png"/><Relationship Id="rId77" Type="http://schemas.openxmlformats.org/officeDocument/2006/relationships/image" Target="../media/image434.png"/><Relationship Id="rId76" Type="http://schemas.openxmlformats.org/officeDocument/2006/relationships/image" Target="../media/image433.png"/><Relationship Id="rId75" Type="http://schemas.openxmlformats.org/officeDocument/2006/relationships/image" Target="../media/image432.png"/><Relationship Id="rId74" Type="http://schemas.openxmlformats.org/officeDocument/2006/relationships/image" Target="../media/image431.png"/><Relationship Id="rId73" Type="http://schemas.openxmlformats.org/officeDocument/2006/relationships/image" Target="../media/image430.png"/><Relationship Id="rId72" Type="http://schemas.openxmlformats.org/officeDocument/2006/relationships/image" Target="../media/image429.png"/><Relationship Id="rId71" Type="http://schemas.openxmlformats.org/officeDocument/2006/relationships/image" Target="../media/image428.png"/><Relationship Id="rId70" Type="http://schemas.openxmlformats.org/officeDocument/2006/relationships/image" Target="../media/image427.png"/><Relationship Id="rId7" Type="http://schemas.openxmlformats.org/officeDocument/2006/relationships/image" Target="../media/image364.png"/><Relationship Id="rId69" Type="http://schemas.openxmlformats.org/officeDocument/2006/relationships/image" Target="../media/image426.png"/><Relationship Id="rId68" Type="http://schemas.openxmlformats.org/officeDocument/2006/relationships/image" Target="../media/image425.png"/><Relationship Id="rId67" Type="http://schemas.openxmlformats.org/officeDocument/2006/relationships/image" Target="../media/image424.png"/><Relationship Id="rId66" Type="http://schemas.openxmlformats.org/officeDocument/2006/relationships/image" Target="../media/image423.png"/><Relationship Id="rId65" Type="http://schemas.openxmlformats.org/officeDocument/2006/relationships/image" Target="../media/image422.png"/><Relationship Id="rId64" Type="http://schemas.openxmlformats.org/officeDocument/2006/relationships/image" Target="../media/image421.png"/><Relationship Id="rId63" Type="http://schemas.openxmlformats.org/officeDocument/2006/relationships/image" Target="../media/image420.png"/><Relationship Id="rId62" Type="http://schemas.openxmlformats.org/officeDocument/2006/relationships/image" Target="../media/image419.png"/><Relationship Id="rId61" Type="http://schemas.openxmlformats.org/officeDocument/2006/relationships/image" Target="../media/image418.png"/><Relationship Id="rId60" Type="http://schemas.openxmlformats.org/officeDocument/2006/relationships/image" Target="../media/image417.png"/><Relationship Id="rId6" Type="http://schemas.openxmlformats.org/officeDocument/2006/relationships/image" Target="../media/image363.png"/><Relationship Id="rId59" Type="http://schemas.openxmlformats.org/officeDocument/2006/relationships/image" Target="../media/image416.png"/><Relationship Id="rId58" Type="http://schemas.openxmlformats.org/officeDocument/2006/relationships/image" Target="../media/image415.png"/><Relationship Id="rId57" Type="http://schemas.openxmlformats.org/officeDocument/2006/relationships/image" Target="../media/image414.png"/><Relationship Id="rId56" Type="http://schemas.openxmlformats.org/officeDocument/2006/relationships/image" Target="../media/image413.png"/><Relationship Id="rId55" Type="http://schemas.openxmlformats.org/officeDocument/2006/relationships/image" Target="../media/image412.png"/><Relationship Id="rId54" Type="http://schemas.openxmlformats.org/officeDocument/2006/relationships/image" Target="../media/image411.png"/><Relationship Id="rId53" Type="http://schemas.openxmlformats.org/officeDocument/2006/relationships/image" Target="../media/image410.png"/><Relationship Id="rId52" Type="http://schemas.openxmlformats.org/officeDocument/2006/relationships/image" Target="../media/image409.png"/><Relationship Id="rId51" Type="http://schemas.openxmlformats.org/officeDocument/2006/relationships/image" Target="../media/image408.png"/><Relationship Id="rId50" Type="http://schemas.openxmlformats.org/officeDocument/2006/relationships/image" Target="../media/image407.png"/><Relationship Id="rId5" Type="http://schemas.openxmlformats.org/officeDocument/2006/relationships/image" Target="../media/image362.png"/><Relationship Id="rId49" Type="http://schemas.openxmlformats.org/officeDocument/2006/relationships/image" Target="../media/image406.png"/><Relationship Id="rId48" Type="http://schemas.openxmlformats.org/officeDocument/2006/relationships/image" Target="../media/image405.png"/><Relationship Id="rId47" Type="http://schemas.openxmlformats.org/officeDocument/2006/relationships/image" Target="../media/image404.png"/><Relationship Id="rId46" Type="http://schemas.openxmlformats.org/officeDocument/2006/relationships/image" Target="../media/image403.png"/><Relationship Id="rId45" Type="http://schemas.openxmlformats.org/officeDocument/2006/relationships/image" Target="../media/image402.png"/><Relationship Id="rId44" Type="http://schemas.openxmlformats.org/officeDocument/2006/relationships/image" Target="../media/image401.png"/><Relationship Id="rId43" Type="http://schemas.openxmlformats.org/officeDocument/2006/relationships/image" Target="../media/image400.png"/><Relationship Id="rId42" Type="http://schemas.openxmlformats.org/officeDocument/2006/relationships/image" Target="../media/image399.png"/><Relationship Id="rId41" Type="http://schemas.openxmlformats.org/officeDocument/2006/relationships/image" Target="../media/image398.png"/><Relationship Id="rId40" Type="http://schemas.openxmlformats.org/officeDocument/2006/relationships/image" Target="../media/image397.png"/><Relationship Id="rId4" Type="http://schemas.openxmlformats.org/officeDocument/2006/relationships/image" Target="../media/image361.png"/><Relationship Id="rId39" Type="http://schemas.openxmlformats.org/officeDocument/2006/relationships/image" Target="../media/image396.png"/><Relationship Id="rId38" Type="http://schemas.openxmlformats.org/officeDocument/2006/relationships/image" Target="../media/image395.png"/><Relationship Id="rId37" Type="http://schemas.openxmlformats.org/officeDocument/2006/relationships/image" Target="../media/image394.png"/><Relationship Id="rId36" Type="http://schemas.openxmlformats.org/officeDocument/2006/relationships/image" Target="../media/image393.png"/><Relationship Id="rId35" Type="http://schemas.openxmlformats.org/officeDocument/2006/relationships/image" Target="../media/image392.png"/><Relationship Id="rId34" Type="http://schemas.openxmlformats.org/officeDocument/2006/relationships/image" Target="../media/image391.png"/><Relationship Id="rId33" Type="http://schemas.openxmlformats.org/officeDocument/2006/relationships/image" Target="../media/image390.png"/><Relationship Id="rId32" Type="http://schemas.openxmlformats.org/officeDocument/2006/relationships/image" Target="../media/image389.png"/><Relationship Id="rId31" Type="http://schemas.openxmlformats.org/officeDocument/2006/relationships/image" Target="../media/image388.png"/><Relationship Id="rId30" Type="http://schemas.openxmlformats.org/officeDocument/2006/relationships/image" Target="../media/image387.png"/><Relationship Id="rId3" Type="http://schemas.openxmlformats.org/officeDocument/2006/relationships/image" Target="../media/image360.png"/><Relationship Id="rId29" Type="http://schemas.openxmlformats.org/officeDocument/2006/relationships/image" Target="../media/image386.png"/><Relationship Id="rId28" Type="http://schemas.openxmlformats.org/officeDocument/2006/relationships/image" Target="../media/image385.png"/><Relationship Id="rId27" Type="http://schemas.openxmlformats.org/officeDocument/2006/relationships/image" Target="../media/image384.png"/><Relationship Id="rId26" Type="http://schemas.openxmlformats.org/officeDocument/2006/relationships/image" Target="../media/image383.png"/><Relationship Id="rId25" Type="http://schemas.openxmlformats.org/officeDocument/2006/relationships/image" Target="../media/image382.png"/><Relationship Id="rId24" Type="http://schemas.openxmlformats.org/officeDocument/2006/relationships/image" Target="../media/image381.png"/><Relationship Id="rId23" Type="http://schemas.openxmlformats.org/officeDocument/2006/relationships/image" Target="../media/image380.png"/><Relationship Id="rId22" Type="http://schemas.openxmlformats.org/officeDocument/2006/relationships/image" Target="../media/image379.png"/><Relationship Id="rId21" Type="http://schemas.openxmlformats.org/officeDocument/2006/relationships/image" Target="../media/image378.png"/><Relationship Id="rId20" Type="http://schemas.openxmlformats.org/officeDocument/2006/relationships/image" Target="../media/image377.png"/><Relationship Id="rId2" Type="http://schemas.openxmlformats.org/officeDocument/2006/relationships/image" Target="../media/image359.png"/><Relationship Id="rId19" Type="http://schemas.openxmlformats.org/officeDocument/2006/relationships/image" Target="../media/image376.png"/><Relationship Id="rId18" Type="http://schemas.openxmlformats.org/officeDocument/2006/relationships/image" Target="../media/image375.png"/><Relationship Id="rId17" Type="http://schemas.openxmlformats.org/officeDocument/2006/relationships/image" Target="../media/image374.png"/><Relationship Id="rId16" Type="http://schemas.openxmlformats.org/officeDocument/2006/relationships/image" Target="../media/image373.png"/><Relationship Id="rId15" Type="http://schemas.openxmlformats.org/officeDocument/2006/relationships/image" Target="../media/image372.png"/><Relationship Id="rId141" Type="http://schemas.openxmlformats.org/officeDocument/2006/relationships/image" Target="../media/image498.jpeg"/><Relationship Id="rId140" Type="http://schemas.openxmlformats.org/officeDocument/2006/relationships/image" Target="../media/image497.png"/><Relationship Id="rId14" Type="http://schemas.openxmlformats.org/officeDocument/2006/relationships/image" Target="../media/image371.png"/><Relationship Id="rId139" Type="http://schemas.openxmlformats.org/officeDocument/2006/relationships/image" Target="../media/image496.png"/><Relationship Id="rId138" Type="http://schemas.openxmlformats.org/officeDocument/2006/relationships/image" Target="../media/image495.png"/><Relationship Id="rId137" Type="http://schemas.openxmlformats.org/officeDocument/2006/relationships/image" Target="../media/image494.png"/><Relationship Id="rId136" Type="http://schemas.openxmlformats.org/officeDocument/2006/relationships/image" Target="../media/image493.png"/><Relationship Id="rId135" Type="http://schemas.openxmlformats.org/officeDocument/2006/relationships/image" Target="../media/image492.png"/><Relationship Id="rId134" Type="http://schemas.openxmlformats.org/officeDocument/2006/relationships/image" Target="../media/image491.png"/><Relationship Id="rId133" Type="http://schemas.openxmlformats.org/officeDocument/2006/relationships/image" Target="../media/image490.png"/><Relationship Id="rId132" Type="http://schemas.openxmlformats.org/officeDocument/2006/relationships/image" Target="../media/image489.png"/><Relationship Id="rId131" Type="http://schemas.openxmlformats.org/officeDocument/2006/relationships/image" Target="../media/image488.png"/><Relationship Id="rId130" Type="http://schemas.openxmlformats.org/officeDocument/2006/relationships/image" Target="../media/image487.png"/><Relationship Id="rId13" Type="http://schemas.openxmlformats.org/officeDocument/2006/relationships/image" Target="../media/image370.png"/><Relationship Id="rId129" Type="http://schemas.openxmlformats.org/officeDocument/2006/relationships/image" Target="../media/image486.png"/><Relationship Id="rId128" Type="http://schemas.openxmlformats.org/officeDocument/2006/relationships/image" Target="../media/image485.png"/><Relationship Id="rId127" Type="http://schemas.openxmlformats.org/officeDocument/2006/relationships/image" Target="../media/image484.png"/><Relationship Id="rId126" Type="http://schemas.openxmlformats.org/officeDocument/2006/relationships/image" Target="../media/image483.jpeg"/><Relationship Id="rId125" Type="http://schemas.openxmlformats.org/officeDocument/2006/relationships/image" Target="../media/image482.png"/><Relationship Id="rId124" Type="http://schemas.openxmlformats.org/officeDocument/2006/relationships/image" Target="../media/image481.jpeg"/><Relationship Id="rId123" Type="http://schemas.openxmlformats.org/officeDocument/2006/relationships/image" Target="../media/image480.emf"/><Relationship Id="rId122" Type="http://schemas.openxmlformats.org/officeDocument/2006/relationships/image" Target="../media/image479.emf"/><Relationship Id="rId121" Type="http://schemas.openxmlformats.org/officeDocument/2006/relationships/image" Target="../media/image478.emf"/><Relationship Id="rId120" Type="http://schemas.openxmlformats.org/officeDocument/2006/relationships/image" Target="../media/image477.emf"/><Relationship Id="rId12" Type="http://schemas.openxmlformats.org/officeDocument/2006/relationships/image" Target="../media/image369.png"/><Relationship Id="rId119" Type="http://schemas.openxmlformats.org/officeDocument/2006/relationships/image" Target="../media/image476.jpeg"/><Relationship Id="rId118" Type="http://schemas.openxmlformats.org/officeDocument/2006/relationships/image" Target="../media/image475.jpeg"/><Relationship Id="rId117" Type="http://schemas.openxmlformats.org/officeDocument/2006/relationships/image" Target="../media/image474.jpeg"/><Relationship Id="rId116" Type="http://schemas.openxmlformats.org/officeDocument/2006/relationships/image" Target="../media/image473.jpeg"/><Relationship Id="rId115" Type="http://schemas.openxmlformats.org/officeDocument/2006/relationships/image" Target="../media/image472.jpeg"/><Relationship Id="rId114" Type="http://schemas.openxmlformats.org/officeDocument/2006/relationships/image" Target="../media/image471.jpeg"/><Relationship Id="rId113" Type="http://schemas.openxmlformats.org/officeDocument/2006/relationships/image" Target="../media/image470.png"/><Relationship Id="rId112" Type="http://schemas.openxmlformats.org/officeDocument/2006/relationships/image" Target="../media/image469.png"/><Relationship Id="rId111" Type="http://schemas.openxmlformats.org/officeDocument/2006/relationships/image" Target="../media/image468.png"/><Relationship Id="rId110" Type="http://schemas.openxmlformats.org/officeDocument/2006/relationships/image" Target="../media/image467.png"/><Relationship Id="rId11" Type="http://schemas.openxmlformats.org/officeDocument/2006/relationships/image" Target="../media/image368.png"/><Relationship Id="rId109" Type="http://schemas.openxmlformats.org/officeDocument/2006/relationships/image" Target="../media/image466.png"/><Relationship Id="rId108" Type="http://schemas.openxmlformats.org/officeDocument/2006/relationships/image" Target="../media/image465.png"/><Relationship Id="rId107" Type="http://schemas.openxmlformats.org/officeDocument/2006/relationships/image" Target="../media/image464.png"/><Relationship Id="rId106" Type="http://schemas.openxmlformats.org/officeDocument/2006/relationships/image" Target="../media/image463.png"/><Relationship Id="rId105" Type="http://schemas.openxmlformats.org/officeDocument/2006/relationships/image" Target="../media/image462.png"/><Relationship Id="rId104" Type="http://schemas.openxmlformats.org/officeDocument/2006/relationships/image" Target="../media/image461.jpeg"/><Relationship Id="rId103" Type="http://schemas.openxmlformats.org/officeDocument/2006/relationships/image" Target="../media/image460.jpeg"/><Relationship Id="rId102" Type="http://schemas.openxmlformats.org/officeDocument/2006/relationships/image" Target="../media/image459.jpeg"/><Relationship Id="rId101" Type="http://schemas.openxmlformats.org/officeDocument/2006/relationships/image" Target="../media/image458.png"/><Relationship Id="rId100" Type="http://schemas.openxmlformats.org/officeDocument/2006/relationships/image" Target="../media/image457.jpeg"/><Relationship Id="rId10" Type="http://schemas.openxmlformats.org/officeDocument/2006/relationships/image" Target="../media/image367.png"/><Relationship Id="rId1" Type="http://schemas.openxmlformats.org/officeDocument/2006/relationships/image" Target="../media/image358.png"/></Relationships>
</file>

<file path=xl/drawings/_rels/drawing20.xml.rels><?xml version="1.0" encoding="UTF-8" standalone="yes"?>
<Relationships xmlns="http://schemas.openxmlformats.org/package/2006/relationships"><Relationship Id="rId9" Type="http://schemas.openxmlformats.org/officeDocument/2006/relationships/image" Target="../media/image507.png"/><Relationship Id="rId8" Type="http://schemas.openxmlformats.org/officeDocument/2006/relationships/image" Target="../media/image506.png"/><Relationship Id="rId7" Type="http://schemas.openxmlformats.org/officeDocument/2006/relationships/image" Target="../media/image505.png"/><Relationship Id="rId6" Type="http://schemas.openxmlformats.org/officeDocument/2006/relationships/image" Target="../media/image504.png"/><Relationship Id="rId5" Type="http://schemas.openxmlformats.org/officeDocument/2006/relationships/image" Target="../media/image503.png"/><Relationship Id="rId4" Type="http://schemas.openxmlformats.org/officeDocument/2006/relationships/image" Target="../media/image502.png"/><Relationship Id="rId3" Type="http://schemas.openxmlformats.org/officeDocument/2006/relationships/image" Target="../media/image501.png"/><Relationship Id="rId2" Type="http://schemas.openxmlformats.org/officeDocument/2006/relationships/image" Target="../media/image500.png"/><Relationship Id="rId13" Type="http://schemas.openxmlformats.org/officeDocument/2006/relationships/image" Target="../media/image511.jpeg"/><Relationship Id="rId12" Type="http://schemas.openxmlformats.org/officeDocument/2006/relationships/image" Target="../media/image510.jpeg"/><Relationship Id="rId11" Type="http://schemas.openxmlformats.org/officeDocument/2006/relationships/image" Target="../media/image509.jpeg"/><Relationship Id="rId10" Type="http://schemas.openxmlformats.org/officeDocument/2006/relationships/image" Target="../media/image508.png"/><Relationship Id="rId1" Type="http://schemas.openxmlformats.org/officeDocument/2006/relationships/image" Target="../media/image499.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12</xdr:col>
      <xdr:colOff>302315</xdr:colOff>
      <xdr:row>117</xdr:row>
      <xdr:rowOff>79928</xdr:rowOff>
    </xdr:from>
    <xdr:to>
      <xdr:col>12</xdr:col>
      <xdr:colOff>1249372</xdr:colOff>
      <xdr:row>121</xdr:row>
      <xdr:rowOff>121673</xdr:rowOff>
    </xdr:to>
    <xdr:pic>
      <xdr:nvPicPr>
        <xdr:cNvPr id="3" name="Picture 2"/>
        <xdr:cNvPicPr>
          <a:picLocks noChangeAspect="1" noChangeArrowheads="1"/>
        </xdr:cNvPicPr>
      </xdr:nvPicPr>
      <xdr:blipFill>
        <a:blip r:embed="rId1" cstate="print"/>
        <a:srcRect/>
        <a:stretch>
          <a:fillRect/>
        </a:stretch>
      </xdr:blipFill>
      <xdr:spPr>
        <a:xfrm>
          <a:off x="12750800" y="23803610"/>
          <a:ext cx="946785" cy="651510"/>
        </a:xfrm>
        <a:prstGeom prst="rect">
          <a:avLst/>
        </a:prstGeom>
        <a:noFill/>
        <a:ln w="9525">
          <a:noFill/>
          <a:miter lim="800000"/>
          <a:headEnd/>
          <a:tailEnd/>
        </a:ln>
      </xdr:spPr>
    </xdr:pic>
    <xdr:clientData/>
  </xdr:twoCellAnchor>
  <xdr:twoCellAnchor editAs="oneCell">
    <xdr:from>
      <xdr:col>12</xdr:col>
      <xdr:colOff>315154</xdr:colOff>
      <xdr:row>159</xdr:row>
      <xdr:rowOff>250550</xdr:rowOff>
    </xdr:from>
    <xdr:to>
      <xdr:col>12</xdr:col>
      <xdr:colOff>1184413</xdr:colOff>
      <xdr:row>163</xdr:row>
      <xdr:rowOff>48315</xdr:rowOff>
    </xdr:to>
    <xdr:pic>
      <xdr:nvPicPr>
        <xdr:cNvPr id="4" name="Picture 5"/>
        <xdr:cNvPicPr>
          <a:picLocks noChangeAspect="1" noChangeArrowheads="1"/>
        </xdr:cNvPicPr>
      </xdr:nvPicPr>
      <xdr:blipFill>
        <a:blip r:embed="rId2" cstate="print"/>
        <a:srcRect/>
        <a:stretch>
          <a:fillRect/>
        </a:stretch>
      </xdr:blipFill>
      <xdr:spPr>
        <a:xfrm>
          <a:off x="12763500" y="30277435"/>
          <a:ext cx="869315" cy="610870"/>
        </a:xfrm>
        <a:prstGeom prst="rect">
          <a:avLst/>
        </a:prstGeom>
        <a:noFill/>
        <a:ln w="1">
          <a:noFill/>
          <a:miter lim="800000"/>
          <a:headEnd/>
          <a:tailEnd/>
        </a:ln>
      </xdr:spPr>
    </xdr:pic>
    <xdr:clientData/>
  </xdr:twoCellAnchor>
  <xdr:twoCellAnchor editAs="oneCell">
    <xdr:from>
      <xdr:col>12</xdr:col>
      <xdr:colOff>308505</xdr:colOff>
      <xdr:row>148</xdr:row>
      <xdr:rowOff>82826</xdr:rowOff>
    </xdr:from>
    <xdr:to>
      <xdr:col>12</xdr:col>
      <xdr:colOff>1164390</xdr:colOff>
      <xdr:row>153</xdr:row>
      <xdr:rowOff>135833</xdr:rowOff>
    </xdr:to>
    <xdr:pic>
      <xdr:nvPicPr>
        <xdr:cNvPr id="7" name="Picture 1868"/>
        <xdr:cNvPicPr>
          <a:picLocks noChangeAspect="1" noChangeArrowheads="1"/>
        </xdr:cNvPicPr>
      </xdr:nvPicPr>
      <xdr:blipFill>
        <a:blip r:embed="rId3" cstate="print"/>
        <a:srcRect/>
        <a:stretch>
          <a:fillRect/>
        </a:stretch>
      </xdr:blipFill>
      <xdr:spPr>
        <a:xfrm>
          <a:off x="12756515" y="28531185"/>
          <a:ext cx="855980" cy="814705"/>
        </a:xfrm>
        <a:prstGeom prst="rect">
          <a:avLst/>
        </a:prstGeom>
        <a:noFill/>
        <a:ln w="9525">
          <a:noFill/>
          <a:miter lim="800000"/>
          <a:headEnd/>
          <a:tailEnd/>
        </a:ln>
      </xdr:spPr>
    </xdr:pic>
    <xdr:clientData/>
  </xdr:twoCellAnchor>
  <xdr:twoCellAnchor editAs="oneCell">
    <xdr:from>
      <xdr:col>12</xdr:col>
      <xdr:colOff>395495</xdr:colOff>
      <xdr:row>99</xdr:row>
      <xdr:rowOff>52180</xdr:rowOff>
    </xdr:from>
    <xdr:to>
      <xdr:col>12</xdr:col>
      <xdr:colOff>1424195</xdr:colOff>
      <xdr:row>101</xdr:row>
      <xdr:rowOff>122666</xdr:rowOff>
    </xdr:to>
    <xdr:pic>
      <xdr:nvPicPr>
        <xdr:cNvPr id="10" name="il_fi" descr="http://hotelbega.com/data/Countries/water-cooled-condenser.jpg"/>
        <xdr:cNvPicPr>
          <a:picLocks noChangeAspect="1" noChangeArrowheads="1"/>
        </xdr:cNvPicPr>
      </xdr:nvPicPr>
      <xdr:blipFill>
        <a:blip r:embed="rId4" cstate="print"/>
        <a:srcRect l="31339" t="14166" r="28699" b="59892"/>
        <a:stretch>
          <a:fillRect/>
        </a:stretch>
      </xdr:blipFill>
      <xdr:spPr>
        <a:xfrm>
          <a:off x="12843510" y="20400645"/>
          <a:ext cx="1028700" cy="480695"/>
        </a:xfrm>
        <a:prstGeom prst="rect">
          <a:avLst/>
        </a:prstGeom>
        <a:noFill/>
        <a:ln w="9525">
          <a:noFill/>
          <a:miter lim="800000"/>
          <a:headEnd/>
          <a:tailEnd/>
        </a:ln>
      </xdr:spPr>
    </xdr:pic>
    <xdr:clientData/>
  </xdr:twoCellAnchor>
  <xdr:twoCellAnchor editAs="oneCell">
    <xdr:from>
      <xdr:col>12</xdr:col>
      <xdr:colOff>396875</xdr:colOff>
      <xdr:row>85</xdr:row>
      <xdr:rowOff>1905</xdr:rowOff>
    </xdr:from>
    <xdr:to>
      <xdr:col>12</xdr:col>
      <xdr:colOff>1122680</xdr:colOff>
      <xdr:row>89</xdr:row>
      <xdr:rowOff>135890</xdr:rowOff>
    </xdr:to>
    <xdr:pic>
      <xdr:nvPicPr>
        <xdr:cNvPr id="1026" name="Picture 2"/>
        <xdr:cNvPicPr>
          <a:picLocks noChangeAspect="1" noChangeArrowheads="1"/>
        </xdr:cNvPicPr>
      </xdr:nvPicPr>
      <xdr:blipFill>
        <a:blip r:embed="rId5" cstate="print"/>
        <a:srcRect/>
        <a:stretch>
          <a:fillRect/>
        </a:stretch>
      </xdr:blipFill>
      <xdr:spPr>
        <a:xfrm>
          <a:off x="12845415" y="16980535"/>
          <a:ext cx="725805" cy="1353185"/>
        </a:xfrm>
        <a:prstGeom prst="rect">
          <a:avLst/>
        </a:prstGeom>
        <a:noFill/>
      </xdr:spPr>
    </xdr:pic>
    <xdr:clientData/>
  </xdr:twoCellAnchor>
  <xdr:twoCellAnchor editAs="oneCell">
    <xdr:from>
      <xdr:col>12</xdr:col>
      <xdr:colOff>205859</xdr:colOff>
      <xdr:row>190</xdr:row>
      <xdr:rowOff>124653</xdr:rowOff>
    </xdr:from>
    <xdr:to>
      <xdr:col>12</xdr:col>
      <xdr:colOff>1271795</xdr:colOff>
      <xdr:row>193</xdr:row>
      <xdr:rowOff>124569</xdr:rowOff>
    </xdr:to>
    <xdr:pic>
      <xdr:nvPicPr>
        <xdr:cNvPr id="1030" name="Picture 6"/>
        <xdr:cNvPicPr>
          <a:picLocks noChangeAspect="1" noChangeArrowheads="1"/>
        </xdr:cNvPicPr>
      </xdr:nvPicPr>
      <xdr:blipFill>
        <a:blip r:embed="rId6" cstate="print"/>
        <a:srcRect/>
        <a:stretch>
          <a:fillRect/>
        </a:stretch>
      </xdr:blipFill>
      <xdr:spPr>
        <a:xfrm>
          <a:off x="12654280" y="36223575"/>
          <a:ext cx="1065530" cy="457200"/>
        </a:xfrm>
        <a:prstGeom prst="rect">
          <a:avLst/>
        </a:prstGeom>
        <a:noFill/>
      </xdr:spPr>
    </xdr:pic>
    <xdr:clientData/>
  </xdr:twoCellAnchor>
  <xdr:twoCellAnchor editAs="oneCell">
    <xdr:from>
      <xdr:col>12</xdr:col>
      <xdr:colOff>173107</xdr:colOff>
      <xdr:row>203</xdr:row>
      <xdr:rowOff>40008</xdr:rowOff>
    </xdr:from>
    <xdr:to>
      <xdr:col>12</xdr:col>
      <xdr:colOff>1220857</xdr:colOff>
      <xdr:row>206</xdr:row>
      <xdr:rowOff>18028</xdr:rowOff>
    </xdr:to>
    <xdr:pic>
      <xdr:nvPicPr>
        <xdr:cNvPr id="1032" name="Picture 8"/>
        <xdr:cNvPicPr>
          <a:picLocks noChangeAspect="1" noChangeArrowheads="1"/>
        </xdr:cNvPicPr>
      </xdr:nvPicPr>
      <xdr:blipFill>
        <a:blip r:embed="rId7" cstate="print"/>
        <a:srcRect/>
        <a:stretch>
          <a:fillRect/>
        </a:stretch>
      </xdr:blipFill>
      <xdr:spPr>
        <a:xfrm>
          <a:off x="12621260" y="38120320"/>
          <a:ext cx="1047750" cy="434975"/>
        </a:xfrm>
        <a:prstGeom prst="rect">
          <a:avLst/>
        </a:prstGeom>
        <a:noFill/>
      </xdr:spPr>
    </xdr:pic>
    <xdr:clientData/>
  </xdr:twoCellAnchor>
  <xdr:twoCellAnchor editAs="oneCell">
    <xdr:from>
      <xdr:col>12</xdr:col>
      <xdr:colOff>324074</xdr:colOff>
      <xdr:row>41</xdr:row>
      <xdr:rowOff>187187</xdr:rowOff>
    </xdr:from>
    <xdr:to>
      <xdr:col>12</xdr:col>
      <xdr:colOff>1222514</xdr:colOff>
      <xdr:row>45</xdr:row>
      <xdr:rowOff>2916</xdr:rowOff>
    </xdr:to>
    <xdr:pic>
      <xdr:nvPicPr>
        <xdr:cNvPr id="1036" name="Picture 12"/>
        <xdr:cNvPicPr>
          <a:picLocks noChangeAspect="1" noChangeArrowheads="1"/>
        </xdr:cNvPicPr>
      </xdr:nvPicPr>
      <xdr:blipFill>
        <a:blip r:embed="rId8" cstate="print"/>
        <a:srcRect/>
        <a:stretch>
          <a:fillRect/>
        </a:stretch>
      </xdr:blipFill>
      <xdr:spPr>
        <a:xfrm>
          <a:off x="12772390" y="8211820"/>
          <a:ext cx="898525" cy="838200"/>
        </a:xfrm>
        <a:prstGeom prst="rect">
          <a:avLst/>
        </a:prstGeom>
        <a:noFill/>
      </xdr:spPr>
    </xdr:pic>
    <xdr:clientData/>
  </xdr:twoCellAnchor>
  <xdr:twoCellAnchor editAs="oneCell">
    <xdr:from>
      <xdr:col>12</xdr:col>
      <xdr:colOff>241854</xdr:colOff>
      <xdr:row>55</xdr:row>
      <xdr:rowOff>109764</xdr:rowOff>
    </xdr:from>
    <xdr:to>
      <xdr:col>12</xdr:col>
      <xdr:colOff>1266313</xdr:colOff>
      <xdr:row>58</xdr:row>
      <xdr:rowOff>111648</xdr:rowOff>
    </xdr:to>
    <xdr:pic>
      <xdr:nvPicPr>
        <xdr:cNvPr id="1038" name="Picture 14"/>
        <xdr:cNvPicPr>
          <a:picLocks noChangeAspect="1" noChangeArrowheads="1"/>
        </xdr:cNvPicPr>
      </xdr:nvPicPr>
      <xdr:blipFill>
        <a:blip r:embed="rId9" cstate="print"/>
        <a:srcRect/>
        <a:stretch>
          <a:fillRect/>
        </a:stretch>
      </xdr:blipFill>
      <xdr:spPr>
        <a:xfrm>
          <a:off x="12689840" y="11262360"/>
          <a:ext cx="1024890" cy="617220"/>
        </a:xfrm>
        <a:prstGeom prst="rect">
          <a:avLst/>
        </a:prstGeom>
        <a:noFill/>
      </xdr:spPr>
    </xdr:pic>
    <xdr:clientData/>
  </xdr:twoCellAnchor>
  <xdr:twoCellAnchor editAs="oneCell">
    <xdr:from>
      <xdr:col>12</xdr:col>
      <xdr:colOff>353887</xdr:colOff>
      <xdr:row>9</xdr:row>
      <xdr:rowOff>27922</xdr:rowOff>
    </xdr:from>
    <xdr:to>
      <xdr:col>12</xdr:col>
      <xdr:colOff>1096392</xdr:colOff>
      <xdr:row>12</xdr:row>
      <xdr:rowOff>100385</xdr:rowOff>
    </xdr:to>
    <xdr:pic>
      <xdr:nvPicPr>
        <xdr:cNvPr id="5" name="Picture 2"/>
        <xdr:cNvPicPr>
          <a:picLocks noChangeAspect="1" noChangeArrowheads="1"/>
        </xdr:cNvPicPr>
      </xdr:nvPicPr>
      <xdr:blipFill>
        <a:blip r:embed="rId10" cstate="print"/>
        <a:srcRect/>
        <a:stretch>
          <a:fillRect/>
        </a:stretch>
      </xdr:blipFill>
      <xdr:spPr>
        <a:xfrm>
          <a:off x="12802235" y="1365885"/>
          <a:ext cx="742315" cy="688340"/>
        </a:xfrm>
        <a:prstGeom prst="rect">
          <a:avLst/>
        </a:prstGeom>
        <a:noFill/>
      </xdr:spPr>
    </xdr:pic>
    <xdr:clientData/>
  </xdr:twoCellAnchor>
  <xdr:twoCellAnchor editAs="oneCell">
    <xdr:from>
      <xdr:col>12</xdr:col>
      <xdr:colOff>98977</xdr:colOff>
      <xdr:row>16</xdr:row>
      <xdr:rowOff>71603</xdr:rowOff>
    </xdr:from>
    <xdr:to>
      <xdr:col>12</xdr:col>
      <xdr:colOff>1115070</xdr:colOff>
      <xdr:row>19</xdr:row>
      <xdr:rowOff>139729</xdr:rowOff>
    </xdr:to>
    <xdr:pic>
      <xdr:nvPicPr>
        <xdr:cNvPr id="11" name="Picture 4"/>
        <xdr:cNvPicPr>
          <a:picLocks noChangeAspect="1" noChangeArrowheads="1"/>
        </xdr:cNvPicPr>
      </xdr:nvPicPr>
      <xdr:blipFill>
        <a:blip r:embed="rId11" cstate="print"/>
        <a:srcRect/>
        <a:stretch>
          <a:fillRect/>
        </a:stretch>
      </xdr:blipFill>
      <xdr:spPr>
        <a:xfrm>
          <a:off x="12546965" y="2845435"/>
          <a:ext cx="1016635" cy="683895"/>
        </a:xfrm>
        <a:prstGeom prst="rect">
          <a:avLst/>
        </a:prstGeom>
        <a:noFill/>
      </xdr:spPr>
    </xdr:pic>
    <xdr:clientData/>
  </xdr:twoCellAnchor>
  <xdr:twoCellAnchor editAs="oneCell">
    <xdr:from>
      <xdr:col>12</xdr:col>
      <xdr:colOff>182543</xdr:colOff>
      <xdr:row>24</xdr:row>
      <xdr:rowOff>132522</xdr:rowOff>
    </xdr:from>
    <xdr:to>
      <xdr:col>12</xdr:col>
      <xdr:colOff>1205632</xdr:colOff>
      <xdr:row>29</xdr:row>
      <xdr:rowOff>153640</xdr:rowOff>
    </xdr:to>
    <xdr:pic>
      <xdr:nvPicPr>
        <xdr:cNvPr id="12" name="Picture 6"/>
        <xdr:cNvPicPr>
          <a:picLocks noChangeAspect="1" noChangeArrowheads="1"/>
        </xdr:cNvPicPr>
      </xdr:nvPicPr>
      <xdr:blipFill>
        <a:blip r:embed="rId12" cstate="print"/>
        <a:srcRect/>
        <a:stretch>
          <a:fillRect/>
        </a:stretch>
      </xdr:blipFill>
      <xdr:spPr>
        <a:xfrm>
          <a:off x="12630785" y="4547235"/>
          <a:ext cx="1022985" cy="1046480"/>
        </a:xfrm>
        <a:prstGeom prst="rect">
          <a:avLst/>
        </a:prstGeom>
        <a:noFill/>
      </xdr:spPr>
    </xdr:pic>
    <xdr:clientData/>
  </xdr:twoCellAnchor>
  <xdr:twoCellAnchor editAs="oneCell">
    <xdr:from>
      <xdr:col>12</xdr:col>
      <xdr:colOff>281195</xdr:colOff>
      <xdr:row>68</xdr:row>
      <xdr:rowOff>137491</xdr:rowOff>
    </xdr:from>
    <xdr:to>
      <xdr:col>12</xdr:col>
      <xdr:colOff>1488308</xdr:colOff>
      <xdr:row>74</xdr:row>
      <xdr:rowOff>99453</xdr:rowOff>
    </xdr:to>
    <xdr:pic>
      <xdr:nvPicPr>
        <xdr:cNvPr id="8" name="Picture 7"/>
        <xdr:cNvPicPr>
          <a:picLocks noChangeAspect="1"/>
        </xdr:cNvPicPr>
      </xdr:nvPicPr>
      <xdr:blipFill>
        <a:blip r:embed="rId13"/>
        <a:stretch>
          <a:fillRect/>
        </a:stretch>
      </xdr:blipFill>
      <xdr:spPr>
        <a:xfrm>
          <a:off x="12729210" y="13956665"/>
          <a:ext cx="1207135" cy="1139825"/>
        </a:xfrm>
        <a:prstGeom prst="rect">
          <a:avLst/>
        </a:prstGeom>
      </xdr:spPr>
    </xdr:pic>
    <xdr:clientData/>
  </xdr:twoCellAnchor>
  <xdr:twoCellAnchor editAs="oneCell">
    <xdr:from>
      <xdr:col>12</xdr:col>
      <xdr:colOff>393065</xdr:colOff>
      <xdr:row>238</xdr:row>
      <xdr:rowOff>11430</xdr:rowOff>
    </xdr:from>
    <xdr:to>
      <xdr:col>12</xdr:col>
      <xdr:colOff>1200785</xdr:colOff>
      <xdr:row>242</xdr:row>
      <xdr:rowOff>6985</xdr:rowOff>
    </xdr:to>
    <xdr:pic>
      <xdr:nvPicPr>
        <xdr:cNvPr id="9" name="Picture 8"/>
        <xdr:cNvPicPr>
          <a:picLocks noChangeAspect="1"/>
        </xdr:cNvPicPr>
      </xdr:nvPicPr>
      <xdr:blipFill>
        <a:blip r:embed="rId14"/>
        <a:stretch>
          <a:fillRect/>
        </a:stretch>
      </xdr:blipFill>
      <xdr:spPr>
        <a:xfrm>
          <a:off x="12841605" y="43463845"/>
          <a:ext cx="807720" cy="605155"/>
        </a:xfrm>
        <a:prstGeom prst="rect">
          <a:avLst/>
        </a:prstGeom>
      </xdr:spPr>
    </xdr:pic>
    <xdr:clientData/>
  </xdr:twoCellAnchor>
  <xdr:twoCellAnchor editAs="oneCell">
    <xdr:from>
      <xdr:col>13</xdr:col>
      <xdr:colOff>173934</xdr:colOff>
      <xdr:row>126</xdr:row>
      <xdr:rowOff>33132</xdr:rowOff>
    </xdr:from>
    <xdr:to>
      <xdr:col>14</xdr:col>
      <xdr:colOff>345322</xdr:colOff>
      <xdr:row>133</xdr:row>
      <xdr:rowOff>91553</xdr:rowOff>
    </xdr:to>
    <xdr:pic>
      <xdr:nvPicPr>
        <xdr:cNvPr id="25" name="Picture 24"/>
        <xdr:cNvPicPr>
          <a:picLocks noChangeAspect="1" noChangeArrowheads="1"/>
        </xdr:cNvPicPr>
      </xdr:nvPicPr>
      <xdr:blipFill>
        <a:blip r:embed="rId15" cstate="print">
          <a:extLst>
            <a:ext uri="{28A0092B-C50C-407E-A947-70E740481C1C}">
              <a14:useLocalDpi xmlns:a14="http://schemas.microsoft.com/office/drawing/2010/main" val="0"/>
            </a:ext>
          </a:extLst>
        </a:blip>
        <a:srcRect/>
        <a:stretch>
          <a:fillRect/>
        </a:stretch>
      </xdr:blipFill>
      <xdr:spPr>
        <a:xfrm>
          <a:off x="14145895" y="25128855"/>
          <a:ext cx="781050" cy="11252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322580</xdr:colOff>
      <xdr:row>132</xdr:row>
      <xdr:rowOff>151765</xdr:rowOff>
    </xdr:from>
    <xdr:to>
      <xdr:col>12</xdr:col>
      <xdr:colOff>1027487</xdr:colOff>
      <xdr:row>136</xdr:row>
      <xdr:rowOff>86186</xdr:rowOff>
    </xdr:to>
    <xdr:pic>
      <xdr:nvPicPr>
        <xdr:cNvPr id="26" name="Picture 25"/>
        <xdr:cNvPicPr>
          <a:picLocks noChangeAspect="1" noChangeArrowheads="1"/>
        </xdr:cNvPicPr>
      </xdr:nvPicPr>
      <xdr:blipFill>
        <a:blip r:embed="rId16" cstate="print">
          <a:extLst>
            <a:ext uri="{28A0092B-C50C-407E-A947-70E740481C1C}">
              <a14:useLocalDpi xmlns:a14="http://schemas.microsoft.com/office/drawing/2010/main" val="0"/>
            </a:ext>
          </a:extLst>
        </a:blip>
        <a:srcRect/>
        <a:stretch>
          <a:fillRect/>
        </a:stretch>
      </xdr:blipFill>
      <xdr:spPr>
        <a:xfrm>
          <a:off x="12771120" y="26162000"/>
          <a:ext cx="704850" cy="543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289889</xdr:colOff>
      <xdr:row>137</xdr:row>
      <xdr:rowOff>32368</xdr:rowOff>
    </xdr:from>
    <xdr:to>
      <xdr:col>12</xdr:col>
      <xdr:colOff>1043608</xdr:colOff>
      <xdr:row>143</xdr:row>
      <xdr:rowOff>87688</xdr:rowOff>
    </xdr:to>
    <xdr:pic>
      <xdr:nvPicPr>
        <xdr:cNvPr id="27" name="Picture 26"/>
        <xdr:cNvPicPr>
          <a:picLocks noChangeAspect="1" noChangeArrowheads="1"/>
        </xdr:cNvPicPr>
      </xdr:nvPicPr>
      <xdr:blipFill>
        <a:blip r:embed="rId17" cstate="print">
          <a:extLst>
            <a:ext uri="{28A0092B-C50C-407E-A947-70E740481C1C}">
              <a14:useLocalDpi xmlns:a14="http://schemas.microsoft.com/office/drawing/2010/main" val="0"/>
            </a:ext>
          </a:extLst>
        </a:blip>
        <a:srcRect/>
        <a:stretch>
          <a:fillRect/>
        </a:stretch>
      </xdr:blipFill>
      <xdr:spPr>
        <a:xfrm>
          <a:off x="12738100" y="26803985"/>
          <a:ext cx="753745" cy="9702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314741</xdr:colOff>
      <xdr:row>128</xdr:row>
      <xdr:rowOff>82826</xdr:rowOff>
    </xdr:from>
    <xdr:to>
      <xdr:col>12</xdr:col>
      <xdr:colOff>1139387</xdr:colOff>
      <xdr:row>132</xdr:row>
      <xdr:rowOff>38847</xdr:rowOff>
    </xdr:to>
    <xdr:pic>
      <xdr:nvPicPr>
        <xdr:cNvPr id="28" name="Picture 27"/>
        <xdr:cNvPicPr>
          <a:picLocks noChangeAspect="1" noChangeArrowheads="1"/>
        </xdr:cNvPicPr>
      </xdr:nvPicPr>
      <xdr:blipFill>
        <a:blip r:embed="rId18" cstate="print">
          <a:extLst>
            <a:ext uri="{28A0092B-C50C-407E-A947-70E740481C1C}">
              <a14:useLocalDpi xmlns:a14="http://schemas.microsoft.com/office/drawing/2010/main" val="0"/>
            </a:ext>
          </a:extLst>
        </a:blip>
        <a:srcRect/>
        <a:stretch>
          <a:fillRect/>
        </a:stretch>
      </xdr:blipFill>
      <xdr:spPr>
        <a:xfrm>
          <a:off x="12762865" y="25483185"/>
          <a:ext cx="824865" cy="5657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341442</xdr:colOff>
      <xdr:row>39</xdr:row>
      <xdr:rowOff>59258</xdr:rowOff>
    </xdr:from>
    <xdr:to>
      <xdr:col>5</xdr:col>
      <xdr:colOff>952501</xdr:colOff>
      <xdr:row>42</xdr:row>
      <xdr:rowOff>101739</xdr:rowOff>
    </xdr:to>
    <xdr:pic>
      <xdr:nvPicPr>
        <xdr:cNvPr id="3076" name="Picture 4"/>
        <xdr:cNvPicPr>
          <a:picLocks noChangeAspect="1" noChangeArrowheads="1"/>
        </xdr:cNvPicPr>
      </xdr:nvPicPr>
      <xdr:blipFill>
        <a:blip r:embed="rId1" cstate="print"/>
        <a:srcRect/>
        <a:stretch>
          <a:fillRect/>
        </a:stretch>
      </xdr:blipFill>
      <xdr:spPr>
        <a:xfrm>
          <a:off x="6465570" y="5231130"/>
          <a:ext cx="611505" cy="526415"/>
        </a:xfrm>
        <a:prstGeom prst="rect">
          <a:avLst/>
        </a:prstGeom>
        <a:noFill/>
      </xdr:spPr>
    </xdr:pic>
    <xdr:clientData/>
  </xdr:twoCellAnchor>
  <xdr:twoCellAnchor editAs="oneCell">
    <xdr:from>
      <xdr:col>5</xdr:col>
      <xdr:colOff>328109</xdr:colOff>
      <xdr:row>42</xdr:row>
      <xdr:rowOff>86487</xdr:rowOff>
    </xdr:from>
    <xdr:to>
      <xdr:col>5</xdr:col>
      <xdr:colOff>960783</xdr:colOff>
      <xdr:row>45</xdr:row>
      <xdr:rowOff>74499</xdr:rowOff>
    </xdr:to>
    <xdr:pic>
      <xdr:nvPicPr>
        <xdr:cNvPr id="3078" name="Picture 6"/>
        <xdr:cNvPicPr>
          <a:picLocks noChangeAspect="1" noChangeArrowheads="1"/>
        </xdr:cNvPicPr>
      </xdr:nvPicPr>
      <xdr:blipFill>
        <a:blip r:embed="rId2" cstate="print"/>
        <a:srcRect/>
        <a:stretch>
          <a:fillRect/>
        </a:stretch>
      </xdr:blipFill>
      <xdr:spPr>
        <a:xfrm>
          <a:off x="6452235" y="5742305"/>
          <a:ext cx="633095" cy="582295"/>
        </a:xfrm>
        <a:prstGeom prst="rect">
          <a:avLst/>
        </a:prstGeom>
        <a:noFill/>
      </xdr:spPr>
    </xdr:pic>
    <xdr:clientData/>
  </xdr:twoCellAnchor>
  <xdr:twoCellAnchor editAs="oneCell">
    <xdr:from>
      <xdr:col>5</xdr:col>
      <xdr:colOff>180975</xdr:colOff>
      <xdr:row>25</xdr:row>
      <xdr:rowOff>161925</xdr:rowOff>
    </xdr:from>
    <xdr:to>
      <xdr:col>5</xdr:col>
      <xdr:colOff>1318694</xdr:colOff>
      <xdr:row>33</xdr:row>
      <xdr:rowOff>87190</xdr:rowOff>
    </xdr:to>
    <xdr:pic>
      <xdr:nvPicPr>
        <xdr:cNvPr id="3082" name="Picture 10"/>
        <xdr:cNvPicPr>
          <a:picLocks noChangeAspect="1" noChangeArrowheads="1"/>
        </xdr:cNvPicPr>
      </xdr:nvPicPr>
      <xdr:blipFill>
        <a:blip r:embed="rId3" cstate="print"/>
        <a:srcRect/>
        <a:stretch>
          <a:fillRect/>
        </a:stretch>
      </xdr:blipFill>
      <xdr:spPr>
        <a:xfrm>
          <a:off x="6305550" y="3257550"/>
          <a:ext cx="1137285" cy="1087120"/>
        </a:xfrm>
        <a:prstGeom prst="rect">
          <a:avLst/>
        </a:prstGeom>
        <a:noFill/>
      </xdr:spPr>
    </xdr:pic>
    <xdr:clientData/>
  </xdr:twoCellAnchor>
  <xdr:twoCellAnchor editAs="oneCell">
    <xdr:from>
      <xdr:col>5</xdr:col>
      <xdr:colOff>257175</xdr:colOff>
      <xdr:row>19</xdr:row>
      <xdr:rowOff>9525</xdr:rowOff>
    </xdr:from>
    <xdr:to>
      <xdr:col>5</xdr:col>
      <xdr:colOff>1235652</xdr:colOff>
      <xdr:row>25</xdr:row>
      <xdr:rowOff>43962</xdr:rowOff>
    </xdr:to>
    <xdr:pic>
      <xdr:nvPicPr>
        <xdr:cNvPr id="3084" name="Picture 12"/>
        <xdr:cNvPicPr>
          <a:picLocks noChangeAspect="1" noChangeArrowheads="1"/>
        </xdr:cNvPicPr>
      </xdr:nvPicPr>
      <xdr:blipFill>
        <a:blip r:embed="rId4" cstate="print"/>
        <a:srcRect/>
        <a:stretch>
          <a:fillRect/>
        </a:stretch>
      </xdr:blipFill>
      <xdr:spPr>
        <a:xfrm>
          <a:off x="6381750" y="2266950"/>
          <a:ext cx="977900" cy="891540"/>
        </a:xfrm>
        <a:prstGeom prst="rect">
          <a:avLst/>
        </a:prstGeom>
        <a:noFill/>
      </xdr:spPr>
    </xdr:pic>
    <xdr:clientData/>
  </xdr:twoCellAnchor>
  <xdr:twoCellAnchor editAs="oneCell">
    <xdr:from>
      <xdr:col>5</xdr:col>
      <xdr:colOff>369405</xdr:colOff>
      <xdr:row>97</xdr:row>
      <xdr:rowOff>156858</xdr:rowOff>
    </xdr:from>
    <xdr:to>
      <xdr:col>5</xdr:col>
      <xdr:colOff>1197795</xdr:colOff>
      <xdr:row>98</xdr:row>
      <xdr:rowOff>347870</xdr:rowOff>
    </xdr:to>
    <xdr:pic>
      <xdr:nvPicPr>
        <xdr:cNvPr id="3086" name="Picture 14"/>
        <xdr:cNvPicPr>
          <a:picLocks noChangeAspect="1" noChangeArrowheads="1"/>
        </xdr:cNvPicPr>
      </xdr:nvPicPr>
      <xdr:blipFill>
        <a:blip r:embed="rId5" cstate="print"/>
        <a:srcRect/>
        <a:stretch>
          <a:fillRect/>
        </a:stretch>
      </xdr:blipFill>
      <xdr:spPr>
        <a:xfrm>
          <a:off x="6493510" y="16512540"/>
          <a:ext cx="828675" cy="590550"/>
        </a:xfrm>
        <a:prstGeom prst="rect">
          <a:avLst/>
        </a:prstGeom>
        <a:noFill/>
      </xdr:spPr>
    </xdr:pic>
    <xdr:clientData/>
  </xdr:twoCellAnchor>
  <xdr:twoCellAnchor editAs="oneCell">
    <xdr:from>
      <xdr:col>5</xdr:col>
      <xdr:colOff>200438</xdr:colOff>
      <xdr:row>101</xdr:row>
      <xdr:rowOff>108088</xdr:rowOff>
    </xdr:from>
    <xdr:to>
      <xdr:col>5</xdr:col>
      <xdr:colOff>1293307</xdr:colOff>
      <xdr:row>101</xdr:row>
      <xdr:rowOff>852943</xdr:rowOff>
    </xdr:to>
    <xdr:pic>
      <xdr:nvPicPr>
        <xdr:cNvPr id="3088" name="Picture 16"/>
        <xdr:cNvPicPr>
          <a:picLocks noChangeAspect="1" noChangeArrowheads="1"/>
        </xdr:cNvPicPr>
      </xdr:nvPicPr>
      <xdr:blipFill>
        <a:blip r:embed="rId6" cstate="print"/>
        <a:srcRect/>
        <a:stretch>
          <a:fillRect/>
        </a:stretch>
      </xdr:blipFill>
      <xdr:spPr>
        <a:xfrm>
          <a:off x="6324600" y="18606770"/>
          <a:ext cx="1092835" cy="744855"/>
        </a:xfrm>
        <a:prstGeom prst="rect">
          <a:avLst/>
        </a:prstGeom>
        <a:noFill/>
      </xdr:spPr>
    </xdr:pic>
    <xdr:clientData/>
  </xdr:twoCellAnchor>
  <xdr:twoCellAnchor editAs="oneCell">
    <xdr:from>
      <xdr:col>5</xdr:col>
      <xdr:colOff>171451</xdr:colOff>
      <xdr:row>87</xdr:row>
      <xdr:rowOff>99042</xdr:rowOff>
    </xdr:from>
    <xdr:to>
      <xdr:col>5</xdr:col>
      <xdr:colOff>1035327</xdr:colOff>
      <xdr:row>91</xdr:row>
      <xdr:rowOff>57884</xdr:rowOff>
    </xdr:to>
    <xdr:pic>
      <xdr:nvPicPr>
        <xdr:cNvPr id="3090" name="Picture 18"/>
        <xdr:cNvPicPr>
          <a:picLocks noChangeAspect="1" noChangeArrowheads="1"/>
        </xdr:cNvPicPr>
      </xdr:nvPicPr>
      <xdr:blipFill>
        <a:blip r:embed="rId7" cstate="print"/>
        <a:srcRect/>
        <a:stretch>
          <a:fillRect/>
        </a:stretch>
      </xdr:blipFill>
      <xdr:spPr>
        <a:xfrm>
          <a:off x="6296025" y="14815820"/>
          <a:ext cx="863600" cy="645160"/>
        </a:xfrm>
        <a:prstGeom prst="rect">
          <a:avLst/>
        </a:prstGeom>
        <a:noFill/>
      </xdr:spPr>
    </xdr:pic>
    <xdr:clientData/>
  </xdr:twoCellAnchor>
  <xdr:twoCellAnchor editAs="oneCell">
    <xdr:from>
      <xdr:col>5</xdr:col>
      <xdr:colOff>289479</xdr:colOff>
      <xdr:row>76</xdr:row>
      <xdr:rowOff>28121</xdr:rowOff>
    </xdr:from>
    <xdr:to>
      <xdr:col>5</xdr:col>
      <xdr:colOff>1051893</xdr:colOff>
      <xdr:row>80</xdr:row>
      <xdr:rowOff>21598</xdr:rowOff>
    </xdr:to>
    <xdr:pic>
      <xdr:nvPicPr>
        <xdr:cNvPr id="3092" name="Picture 20"/>
        <xdr:cNvPicPr>
          <a:picLocks noChangeAspect="1" noChangeArrowheads="1"/>
        </xdr:cNvPicPr>
      </xdr:nvPicPr>
      <xdr:blipFill>
        <a:blip r:embed="rId8" cstate="print"/>
        <a:srcRect/>
        <a:stretch>
          <a:fillRect/>
        </a:stretch>
      </xdr:blipFill>
      <xdr:spPr>
        <a:xfrm>
          <a:off x="6413500" y="13173710"/>
          <a:ext cx="762635" cy="565150"/>
        </a:xfrm>
        <a:prstGeom prst="rect">
          <a:avLst/>
        </a:prstGeom>
        <a:noFill/>
      </xdr:spPr>
    </xdr:pic>
    <xdr:clientData/>
  </xdr:twoCellAnchor>
  <xdr:twoCellAnchor editAs="oneCell">
    <xdr:from>
      <xdr:col>5</xdr:col>
      <xdr:colOff>372716</xdr:colOff>
      <xdr:row>81</xdr:row>
      <xdr:rowOff>73033</xdr:rowOff>
    </xdr:from>
    <xdr:to>
      <xdr:col>5</xdr:col>
      <xdr:colOff>1018761</xdr:colOff>
      <xdr:row>85</xdr:row>
      <xdr:rowOff>89272</xdr:rowOff>
    </xdr:to>
    <xdr:pic>
      <xdr:nvPicPr>
        <xdr:cNvPr id="3094" name="Picture 22"/>
        <xdr:cNvPicPr>
          <a:picLocks noChangeAspect="1" noChangeArrowheads="1"/>
        </xdr:cNvPicPr>
      </xdr:nvPicPr>
      <xdr:blipFill>
        <a:blip r:embed="rId9" cstate="print"/>
        <a:srcRect/>
        <a:stretch>
          <a:fillRect/>
        </a:stretch>
      </xdr:blipFill>
      <xdr:spPr>
        <a:xfrm>
          <a:off x="6496685" y="13933170"/>
          <a:ext cx="646430" cy="587375"/>
        </a:xfrm>
        <a:prstGeom prst="rect">
          <a:avLst/>
        </a:prstGeom>
        <a:noFill/>
      </xdr:spPr>
    </xdr:pic>
    <xdr:clientData/>
  </xdr:twoCellAnchor>
  <xdr:twoCellAnchor editAs="oneCell">
    <xdr:from>
      <xdr:col>5</xdr:col>
      <xdr:colOff>408747</xdr:colOff>
      <xdr:row>66</xdr:row>
      <xdr:rowOff>58521</xdr:rowOff>
    </xdr:from>
    <xdr:to>
      <xdr:col>5</xdr:col>
      <xdr:colOff>1113597</xdr:colOff>
      <xdr:row>71</xdr:row>
      <xdr:rowOff>14813</xdr:rowOff>
    </xdr:to>
    <xdr:pic>
      <xdr:nvPicPr>
        <xdr:cNvPr id="3098" name="Picture 26"/>
        <xdr:cNvPicPr>
          <a:picLocks noChangeAspect="1" noChangeArrowheads="1"/>
        </xdr:cNvPicPr>
      </xdr:nvPicPr>
      <xdr:blipFill>
        <a:blip r:embed="rId10" cstate="print"/>
        <a:srcRect/>
        <a:stretch>
          <a:fillRect/>
        </a:stretch>
      </xdr:blipFill>
      <xdr:spPr>
        <a:xfrm>
          <a:off x="6532880" y="10086340"/>
          <a:ext cx="704850" cy="670560"/>
        </a:xfrm>
        <a:prstGeom prst="rect">
          <a:avLst/>
        </a:prstGeom>
        <a:noFill/>
      </xdr:spPr>
    </xdr:pic>
    <xdr:clientData/>
  </xdr:twoCellAnchor>
  <xdr:twoCellAnchor editAs="oneCell">
    <xdr:from>
      <xdr:col>5</xdr:col>
      <xdr:colOff>247650</xdr:colOff>
      <xdr:row>8</xdr:row>
      <xdr:rowOff>171451</xdr:rowOff>
    </xdr:from>
    <xdr:to>
      <xdr:col>5</xdr:col>
      <xdr:colOff>1228725</xdr:colOff>
      <xdr:row>15</xdr:row>
      <xdr:rowOff>41764</xdr:rowOff>
    </xdr:to>
    <xdr:pic>
      <xdr:nvPicPr>
        <xdr:cNvPr id="3100" name="Picture 28"/>
        <xdr:cNvPicPr>
          <a:picLocks noChangeAspect="1" noChangeArrowheads="1"/>
        </xdr:cNvPicPr>
      </xdr:nvPicPr>
      <xdr:blipFill>
        <a:blip r:embed="rId11" cstate="print"/>
        <a:srcRect/>
        <a:stretch>
          <a:fillRect/>
        </a:stretch>
      </xdr:blipFill>
      <xdr:spPr>
        <a:xfrm>
          <a:off x="6372225" y="809625"/>
          <a:ext cx="981075" cy="917575"/>
        </a:xfrm>
        <a:prstGeom prst="rect">
          <a:avLst/>
        </a:prstGeom>
        <a:noFill/>
      </xdr:spPr>
    </xdr:pic>
    <xdr:clientData/>
  </xdr:twoCellAnchor>
  <xdr:twoCellAnchor editAs="oneCell">
    <xdr:from>
      <xdr:col>5</xdr:col>
      <xdr:colOff>154560</xdr:colOff>
      <xdr:row>52</xdr:row>
      <xdr:rowOff>0</xdr:rowOff>
    </xdr:from>
    <xdr:to>
      <xdr:col>5</xdr:col>
      <xdr:colOff>1234109</xdr:colOff>
      <xdr:row>59</xdr:row>
      <xdr:rowOff>69420</xdr:rowOff>
    </xdr:to>
    <xdr:pic>
      <xdr:nvPicPr>
        <xdr:cNvPr id="2050" name="Picture 2"/>
        <xdr:cNvPicPr>
          <a:picLocks noChangeAspect="1" noChangeArrowheads="1"/>
        </xdr:cNvPicPr>
      </xdr:nvPicPr>
      <xdr:blipFill>
        <a:blip r:embed="rId12" cstate="print"/>
        <a:srcRect/>
        <a:stretch>
          <a:fillRect/>
        </a:stretch>
      </xdr:blipFill>
      <xdr:spPr>
        <a:xfrm>
          <a:off x="6278880" y="7637145"/>
          <a:ext cx="1079500" cy="1069340"/>
        </a:xfrm>
        <a:prstGeom prst="rect">
          <a:avLst/>
        </a:prstGeom>
        <a:noFill/>
      </xdr:spPr>
    </xdr:pic>
    <xdr:clientData/>
  </xdr:twoCellAnchor>
  <xdr:twoCellAnchor editAs="oneCell">
    <xdr:from>
      <xdr:col>5</xdr:col>
      <xdr:colOff>345386</xdr:colOff>
      <xdr:row>40</xdr:row>
      <xdr:rowOff>123512</xdr:rowOff>
    </xdr:from>
    <xdr:to>
      <xdr:col>5</xdr:col>
      <xdr:colOff>927653</xdr:colOff>
      <xdr:row>43</xdr:row>
      <xdr:rowOff>130719</xdr:rowOff>
    </xdr:to>
    <xdr:pic>
      <xdr:nvPicPr>
        <xdr:cNvPr id="3074" name="Picture 2"/>
        <xdr:cNvPicPr>
          <a:picLocks noChangeAspect="1" noChangeArrowheads="1"/>
        </xdr:cNvPicPr>
      </xdr:nvPicPr>
      <xdr:blipFill>
        <a:blip r:embed="rId13" cstate="print"/>
        <a:srcRect/>
        <a:stretch>
          <a:fillRect/>
        </a:stretch>
      </xdr:blipFill>
      <xdr:spPr>
        <a:xfrm>
          <a:off x="6469380" y="5438140"/>
          <a:ext cx="582295" cy="546100"/>
        </a:xfrm>
        <a:prstGeom prst="rect">
          <a:avLst/>
        </a:prstGeom>
        <a:noFill/>
      </xdr:spPr>
    </xdr:pic>
    <xdr:clientData/>
  </xdr:twoCellAnchor>
  <xdr:twoCellAnchor editAs="oneCell">
    <xdr:from>
      <xdr:col>5</xdr:col>
      <xdr:colOff>293204</xdr:colOff>
      <xdr:row>100</xdr:row>
      <xdr:rowOff>157369</xdr:rowOff>
    </xdr:from>
    <xdr:to>
      <xdr:col>5</xdr:col>
      <xdr:colOff>1121739</xdr:colOff>
      <xdr:row>100</xdr:row>
      <xdr:rowOff>686132</xdr:rowOff>
    </xdr:to>
    <xdr:pic>
      <xdr:nvPicPr>
        <xdr:cNvPr id="16" name="Picture 49"/>
        <xdr:cNvPicPr>
          <a:picLocks noChangeAspect="1" noChangeArrowheads="1"/>
        </xdr:cNvPicPr>
      </xdr:nvPicPr>
      <xdr:blipFill>
        <a:blip r:embed="rId14" cstate="print"/>
        <a:srcRect/>
        <a:stretch>
          <a:fillRect/>
        </a:stretch>
      </xdr:blipFill>
      <xdr:spPr>
        <a:xfrm>
          <a:off x="6417310" y="17836515"/>
          <a:ext cx="828675" cy="528955"/>
        </a:xfrm>
        <a:prstGeom prst="rect">
          <a:avLst/>
        </a:prstGeom>
        <a:noFill/>
        <a:ln w="9525">
          <a:noFill/>
          <a:miter lim="800000"/>
          <a:headEnd/>
          <a:tailEnd/>
        </a:ln>
      </xdr:spPr>
    </xdr:pic>
    <xdr:clientData/>
  </xdr:twoCellAnchor>
  <xdr:twoCellAnchor editAs="oneCell">
    <xdr:from>
      <xdr:col>5</xdr:col>
      <xdr:colOff>305191</xdr:colOff>
      <xdr:row>59</xdr:row>
      <xdr:rowOff>8283</xdr:rowOff>
    </xdr:from>
    <xdr:to>
      <xdr:col>5</xdr:col>
      <xdr:colOff>1110452</xdr:colOff>
      <xdr:row>61</xdr:row>
      <xdr:rowOff>1</xdr:rowOff>
    </xdr:to>
    <xdr:pic>
      <xdr:nvPicPr>
        <xdr:cNvPr id="21" name="Picture 20"/>
        <xdr:cNvPicPr>
          <a:picLocks noChangeAspect="1" noChangeArrowheads="1"/>
        </xdr:cNvPicPr>
      </xdr:nvPicPr>
      <xdr:blipFill>
        <a:blip r:embed="rId15">
          <a:extLst>
            <a:ext uri="{28A0092B-C50C-407E-A947-70E740481C1C}">
              <a14:useLocalDpi xmlns:a14="http://schemas.microsoft.com/office/drawing/2010/main" val="0"/>
            </a:ext>
          </a:extLst>
        </a:blip>
        <a:srcRect/>
        <a:stretch>
          <a:fillRect/>
        </a:stretch>
      </xdr:blipFill>
      <xdr:spPr>
        <a:xfrm>
          <a:off x="6429375" y="8645525"/>
          <a:ext cx="805180" cy="4394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306456</xdr:colOff>
      <xdr:row>99</xdr:row>
      <xdr:rowOff>33130</xdr:rowOff>
    </xdr:from>
    <xdr:to>
      <xdr:col>5</xdr:col>
      <xdr:colOff>894522</xdr:colOff>
      <xdr:row>100</xdr:row>
      <xdr:rowOff>33129</xdr:rowOff>
    </xdr:to>
    <xdr:pic>
      <xdr:nvPicPr>
        <xdr:cNvPr id="23" name="Picture 22" descr="Image result for video fan guard"/>
        <xdr:cNvPicPr>
          <a:picLocks noChangeAspect="1" noChangeArrowheads="1"/>
        </xdr:cNvPicPr>
      </xdr:nvPicPr>
      <xdr:blipFill>
        <a:blip r:embed="rId16" cstate="print">
          <a:extLst>
            <a:ext uri="{28A0092B-C50C-407E-A947-70E740481C1C}">
              <a14:useLocalDpi xmlns:a14="http://schemas.microsoft.com/office/drawing/2010/main" val="0"/>
            </a:ext>
          </a:extLst>
        </a:blip>
        <a:srcRect/>
        <a:stretch>
          <a:fillRect/>
        </a:stretch>
      </xdr:blipFill>
      <xdr:spPr>
        <a:xfrm>
          <a:off x="6430645" y="17255490"/>
          <a:ext cx="588010" cy="457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364434</xdr:colOff>
      <xdr:row>61</xdr:row>
      <xdr:rowOff>41413</xdr:rowOff>
    </xdr:from>
    <xdr:to>
      <xdr:col>5</xdr:col>
      <xdr:colOff>1022859</xdr:colOff>
      <xdr:row>64</xdr:row>
      <xdr:rowOff>146166</xdr:rowOff>
    </xdr:to>
    <xdr:pic>
      <xdr:nvPicPr>
        <xdr:cNvPr id="5" name="Picture 4"/>
        <xdr:cNvPicPr>
          <a:picLocks noChangeAspect="1"/>
        </xdr:cNvPicPr>
      </xdr:nvPicPr>
      <xdr:blipFill>
        <a:blip r:embed="rId17"/>
        <a:stretch>
          <a:fillRect/>
        </a:stretch>
      </xdr:blipFill>
      <xdr:spPr>
        <a:xfrm>
          <a:off x="6488430" y="9126220"/>
          <a:ext cx="658495" cy="704850"/>
        </a:xfrm>
        <a:prstGeom prst="rect">
          <a:avLst/>
        </a:prstGeom>
      </xdr:spPr>
    </xdr:pic>
    <xdr:clientData/>
  </xdr:twoCellAnchor>
  <xdr:twoCellAnchor editAs="oneCell">
    <xdr:from>
      <xdr:col>5</xdr:col>
      <xdr:colOff>224155</xdr:colOff>
      <xdr:row>72</xdr:row>
      <xdr:rowOff>68580</xdr:rowOff>
    </xdr:from>
    <xdr:to>
      <xdr:col>5</xdr:col>
      <xdr:colOff>996950</xdr:colOff>
      <xdr:row>72</xdr:row>
      <xdr:rowOff>476885</xdr:rowOff>
    </xdr:to>
    <xdr:pic>
      <xdr:nvPicPr>
        <xdr:cNvPr id="6" name="image83.png" descr=" "/>
        <xdr:cNvPicPr/>
      </xdr:nvPicPr>
      <xdr:blipFill>
        <a:blip r:embed="rId18"/>
        <a:srcRect/>
        <a:stretch>
          <a:fillRect/>
        </a:stretch>
      </xdr:blipFill>
      <xdr:spPr>
        <a:xfrm>
          <a:off x="6348730" y="11407775"/>
          <a:ext cx="772795" cy="408305"/>
        </a:xfrm>
        <a:prstGeom prst="rect">
          <a:avLst/>
        </a:prstGeom>
        <a:noFill/>
        <a:ln>
          <a:noFill/>
        </a:ln>
        <a:effectLst/>
      </xdr:spPr>
    </xdr:pic>
    <xdr:clientData/>
  </xdr:twoCellAnchor>
  <xdr:twoCellAnchor editAs="oneCell">
    <xdr:from>
      <xdr:col>5</xdr:col>
      <xdr:colOff>304165</xdr:colOff>
      <xdr:row>71</xdr:row>
      <xdr:rowOff>51435</xdr:rowOff>
    </xdr:from>
    <xdr:to>
      <xdr:col>5</xdr:col>
      <xdr:colOff>780415</xdr:colOff>
      <xdr:row>71</xdr:row>
      <xdr:rowOff>499110</xdr:rowOff>
    </xdr:to>
    <xdr:pic>
      <xdr:nvPicPr>
        <xdr:cNvPr id="7" name="image84.jpg" descr=" "/>
        <xdr:cNvPicPr/>
      </xdr:nvPicPr>
      <xdr:blipFill>
        <a:blip r:embed="rId19"/>
        <a:srcRect/>
        <a:stretch>
          <a:fillRect/>
        </a:stretch>
      </xdr:blipFill>
      <xdr:spPr>
        <a:xfrm>
          <a:off x="6428740" y="10793730"/>
          <a:ext cx="476250" cy="447675"/>
        </a:xfrm>
        <a:prstGeom prst="rect">
          <a:avLst/>
        </a:prstGeom>
        <a:noFill/>
        <a:ln>
          <a:noFill/>
        </a:ln>
        <a:effectLst/>
      </xdr:spPr>
    </xdr:pic>
    <xdr:clientData/>
  </xdr:twoCellAnchor>
  <xdr:twoCellAnchor editAs="oneCell">
    <xdr:from>
      <xdr:col>5</xdr:col>
      <xdr:colOff>377190</xdr:colOff>
      <xdr:row>73</xdr:row>
      <xdr:rowOff>44450</xdr:rowOff>
    </xdr:from>
    <xdr:to>
      <xdr:col>5</xdr:col>
      <xdr:colOff>729615</xdr:colOff>
      <xdr:row>73</xdr:row>
      <xdr:rowOff>513080</xdr:rowOff>
    </xdr:to>
    <xdr:pic>
      <xdr:nvPicPr>
        <xdr:cNvPr id="8" name="Picture 7"/>
        <xdr:cNvPicPr>
          <a:picLocks noChangeAspect="1"/>
        </xdr:cNvPicPr>
      </xdr:nvPicPr>
      <xdr:blipFill>
        <a:blip r:embed="rId20"/>
        <a:stretch>
          <a:fillRect/>
        </a:stretch>
      </xdr:blipFill>
      <xdr:spPr>
        <a:xfrm>
          <a:off x="6501765" y="11929745"/>
          <a:ext cx="352425" cy="468630"/>
        </a:xfrm>
        <a:prstGeom prst="rect">
          <a:avLst/>
        </a:prstGeom>
      </xdr:spPr>
    </xdr:pic>
    <xdr:clientData/>
  </xdr:twoCellAnchor>
  <xdr:twoCellAnchor editAs="oneCell">
    <xdr:from>
      <xdr:col>5</xdr:col>
      <xdr:colOff>224790</xdr:colOff>
      <xdr:row>46</xdr:row>
      <xdr:rowOff>123190</xdr:rowOff>
    </xdr:from>
    <xdr:to>
      <xdr:col>5</xdr:col>
      <xdr:colOff>1310005</xdr:colOff>
      <xdr:row>52</xdr:row>
      <xdr:rowOff>17780</xdr:rowOff>
    </xdr:to>
    <xdr:pic>
      <xdr:nvPicPr>
        <xdr:cNvPr id="3" name="Picture 2" descr="Weiguang - NZ DEPOT"/>
        <xdr:cNvPicPr>
          <a:picLocks noChangeAspect="1"/>
        </xdr:cNvPicPr>
      </xdr:nvPicPr>
      <xdr:blipFill>
        <a:blip r:embed="rId21" r:link="rId22"/>
        <a:stretch>
          <a:fillRect/>
        </a:stretch>
      </xdr:blipFill>
      <xdr:spPr>
        <a:xfrm>
          <a:off x="6349365" y="6571615"/>
          <a:ext cx="1085215" cy="1083310"/>
        </a:xfrm>
        <a:prstGeom prst="rect">
          <a:avLst/>
        </a:prstGeom>
        <a:noFill/>
        <a:ln>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1933575</xdr:colOff>
      <xdr:row>7</xdr:row>
      <xdr:rowOff>9525</xdr:rowOff>
    </xdr:from>
    <xdr:to>
      <xdr:col>1</xdr:col>
      <xdr:colOff>1933575</xdr:colOff>
      <xdr:row>7</xdr:row>
      <xdr:rowOff>285750</xdr:rowOff>
    </xdr:to>
    <xdr:pic>
      <xdr:nvPicPr>
        <xdr:cNvPr id="2" name="ctl00_logoimage" descr="Danfoss Logo"/>
        <xdr:cNvPicPr>
          <a:picLocks noChangeAspect="1" noChangeArrowheads="1"/>
        </xdr:cNvPicPr>
      </xdr:nvPicPr>
      <xdr:blipFill>
        <a:blip r:embed="rId1"/>
        <a:srcRect/>
        <a:stretch>
          <a:fillRect/>
        </a:stretch>
      </xdr:blipFill>
      <xdr:spPr>
        <a:xfrm>
          <a:off x="2571750" y="457200"/>
          <a:ext cx="0" cy="276225"/>
        </a:xfrm>
        <a:prstGeom prst="rect">
          <a:avLst/>
        </a:prstGeom>
        <a:noFill/>
        <a:ln w="9525">
          <a:noFill/>
          <a:miter lim="800000"/>
          <a:headEnd/>
          <a:tailEnd/>
        </a:ln>
      </xdr:spPr>
    </xdr:pic>
    <xdr:clientData/>
  </xdr:twoCellAnchor>
  <xdr:twoCellAnchor editAs="oneCell">
    <xdr:from>
      <xdr:col>6</xdr:col>
      <xdr:colOff>422911</xdr:colOff>
      <xdr:row>14</xdr:row>
      <xdr:rowOff>95250</xdr:rowOff>
    </xdr:from>
    <xdr:to>
      <xdr:col>6</xdr:col>
      <xdr:colOff>1480103</xdr:colOff>
      <xdr:row>20</xdr:row>
      <xdr:rowOff>129539</xdr:rowOff>
    </xdr:to>
    <xdr:pic>
      <xdr:nvPicPr>
        <xdr:cNvPr id="1026" name="Picture 2"/>
        <xdr:cNvPicPr>
          <a:picLocks noChangeAspect="1" noChangeArrowheads="1"/>
        </xdr:cNvPicPr>
      </xdr:nvPicPr>
      <xdr:blipFill>
        <a:blip r:embed="rId2" cstate="print"/>
        <a:srcRect/>
        <a:stretch>
          <a:fillRect/>
        </a:stretch>
      </xdr:blipFill>
      <xdr:spPr>
        <a:xfrm>
          <a:off x="6604635" y="2676525"/>
          <a:ext cx="1056640" cy="948055"/>
        </a:xfrm>
        <a:prstGeom prst="rect">
          <a:avLst/>
        </a:prstGeom>
        <a:noFill/>
      </xdr:spPr>
    </xdr:pic>
    <xdr:clientData/>
  </xdr:twoCellAnchor>
  <xdr:twoCellAnchor editAs="oneCell">
    <xdr:from>
      <xdr:col>6</xdr:col>
      <xdr:colOff>1113308</xdr:colOff>
      <xdr:row>9</xdr:row>
      <xdr:rowOff>9526</xdr:rowOff>
    </xdr:from>
    <xdr:to>
      <xdr:col>6</xdr:col>
      <xdr:colOff>1965960</xdr:colOff>
      <xdr:row>11</xdr:row>
      <xdr:rowOff>209551</xdr:rowOff>
    </xdr:to>
    <xdr:pic>
      <xdr:nvPicPr>
        <xdr:cNvPr id="6" name="Picture 5" descr="http://www.ziehl-abegg.com/images/img_prod/thumbnails/axialventilator_fb.jpg"/>
        <xdr:cNvPicPr>
          <a:picLocks noChangeAspect="1" noChangeArrowheads="1"/>
        </xdr:cNvPicPr>
      </xdr:nvPicPr>
      <xdr:blipFill>
        <a:blip r:embed="rId3"/>
        <a:srcRect/>
        <a:stretch>
          <a:fillRect/>
        </a:stretch>
      </xdr:blipFill>
      <xdr:spPr>
        <a:xfrm>
          <a:off x="7294880" y="1028700"/>
          <a:ext cx="852805" cy="704850"/>
        </a:xfrm>
        <a:prstGeom prst="rect">
          <a:avLst/>
        </a:prstGeom>
        <a:noFill/>
      </xdr:spPr>
    </xdr:pic>
    <xdr:clientData/>
  </xdr:twoCellAnchor>
  <xdr:twoCellAnchor editAs="oneCell">
    <xdr:from>
      <xdr:col>6</xdr:col>
      <xdr:colOff>121418</xdr:colOff>
      <xdr:row>9</xdr:row>
      <xdr:rowOff>104775</xdr:rowOff>
    </xdr:from>
    <xdr:to>
      <xdr:col>6</xdr:col>
      <xdr:colOff>998005</xdr:colOff>
      <xdr:row>12</xdr:row>
      <xdr:rowOff>28575</xdr:rowOff>
    </xdr:to>
    <xdr:pic>
      <xdr:nvPicPr>
        <xdr:cNvPr id="7" name="Picture 3" descr="Ziehl-Abegg FN050-VDK.4I.V7P1 Fan Motoru"/>
        <xdr:cNvPicPr>
          <a:picLocks noChangeAspect="1" noChangeArrowheads="1"/>
        </xdr:cNvPicPr>
      </xdr:nvPicPr>
      <xdr:blipFill>
        <a:blip r:embed="rId4"/>
        <a:srcRect/>
        <a:stretch>
          <a:fillRect/>
        </a:stretch>
      </xdr:blipFill>
      <xdr:spPr>
        <a:xfrm>
          <a:off x="6303010" y="1123950"/>
          <a:ext cx="876300" cy="685800"/>
        </a:xfrm>
        <a:prstGeom prst="rect">
          <a:avLst/>
        </a:prstGeom>
        <a:noFill/>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18</xdr:col>
      <xdr:colOff>153546</xdr:colOff>
      <xdr:row>8</xdr:row>
      <xdr:rowOff>88016</xdr:rowOff>
    </xdr:from>
    <xdr:to>
      <xdr:col>18</xdr:col>
      <xdr:colOff>1008770</xdr:colOff>
      <xdr:row>13</xdr:row>
      <xdr:rowOff>0</xdr:rowOff>
    </xdr:to>
    <xdr:pic>
      <xdr:nvPicPr>
        <xdr:cNvPr id="2" name="Picture 2"/>
        <xdr:cNvPicPr>
          <a:picLocks noChangeAspect="1" noChangeArrowheads="1"/>
        </xdr:cNvPicPr>
      </xdr:nvPicPr>
      <xdr:blipFill>
        <a:blip r:embed="rId1" cstate="print"/>
        <a:srcRect/>
        <a:stretch>
          <a:fillRect/>
        </a:stretch>
      </xdr:blipFill>
      <xdr:spPr>
        <a:xfrm>
          <a:off x="18682335" y="1230630"/>
          <a:ext cx="855345" cy="702945"/>
        </a:xfrm>
        <a:prstGeom prst="rect">
          <a:avLst/>
        </a:prstGeom>
        <a:noFill/>
      </xdr:spPr>
    </xdr:pic>
    <xdr:clientData/>
  </xdr:twoCellAnchor>
  <xdr:twoCellAnchor editAs="oneCell">
    <xdr:from>
      <xdr:col>18</xdr:col>
      <xdr:colOff>207065</xdr:colOff>
      <xdr:row>22</xdr:row>
      <xdr:rowOff>66264</xdr:rowOff>
    </xdr:from>
    <xdr:to>
      <xdr:col>18</xdr:col>
      <xdr:colOff>1333500</xdr:colOff>
      <xdr:row>27</xdr:row>
      <xdr:rowOff>61166</xdr:rowOff>
    </xdr:to>
    <xdr:pic>
      <xdr:nvPicPr>
        <xdr:cNvPr id="3" name="Picture 4"/>
        <xdr:cNvPicPr>
          <a:picLocks noChangeAspect="1" noChangeArrowheads="1"/>
        </xdr:cNvPicPr>
      </xdr:nvPicPr>
      <xdr:blipFill>
        <a:blip r:embed="rId2" cstate="print"/>
        <a:srcRect/>
        <a:stretch>
          <a:fillRect/>
        </a:stretch>
      </xdr:blipFill>
      <xdr:spPr>
        <a:xfrm>
          <a:off x="18736310" y="3371215"/>
          <a:ext cx="1126490" cy="756920"/>
        </a:xfrm>
        <a:prstGeom prst="rect">
          <a:avLst/>
        </a:prstGeom>
        <a:noFill/>
      </xdr:spPr>
    </xdr:pic>
    <xdr:clientData/>
  </xdr:twoCellAnchor>
  <xdr:twoCellAnchor editAs="oneCell">
    <xdr:from>
      <xdr:col>18</xdr:col>
      <xdr:colOff>89198</xdr:colOff>
      <xdr:row>27</xdr:row>
      <xdr:rowOff>117232</xdr:rowOff>
    </xdr:from>
    <xdr:to>
      <xdr:col>18</xdr:col>
      <xdr:colOff>1149372</xdr:colOff>
      <xdr:row>32</xdr:row>
      <xdr:rowOff>121055</xdr:rowOff>
    </xdr:to>
    <xdr:pic>
      <xdr:nvPicPr>
        <xdr:cNvPr id="2050" name="Picture 2"/>
        <xdr:cNvPicPr>
          <a:picLocks noChangeAspect="1" noChangeArrowheads="1"/>
        </xdr:cNvPicPr>
      </xdr:nvPicPr>
      <xdr:blipFill>
        <a:blip r:embed="rId3" cstate="print"/>
        <a:srcRect/>
        <a:stretch>
          <a:fillRect/>
        </a:stretch>
      </xdr:blipFill>
      <xdr:spPr>
        <a:xfrm>
          <a:off x="18618200" y="4184015"/>
          <a:ext cx="1060450" cy="765810"/>
        </a:xfrm>
        <a:prstGeom prst="rect">
          <a:avLst/>
        </a:prstGeom>
        <a:noFill/>
      </xdr:spPr>
    </xdr:pic>
    <xdr:clientData/>
  </xdr:twoCellAnchor>
  <xdr:twoCellAnchor editAs="oneCell">
    <xdr:from>
      <xdr:col>18</xdr:col>
      <xdr:colOff>108889</xdr:colOff>
      <xdr:row>86</xdr:row>
      <xdr:rowOff>99391</xdr:rowOff>
    </xdr:from>
    <xdr:to>
      <xdr:col>18</xdr:col>
      <xdr:colOff>1002149</xdr:colOff>
      <xdr:row>90</xdr:row>
      <xdr:rowOff>54252</xdr:rowOff>
    </xdr:to>
    <xdr:pic>
      <xdr:nvPicPr>
        <xdr:cNvPr id="2054" name="Picture 6"/>
        <xdr:cNvPicPr>
          <a:picLocks noChangeAspect="1" noChangeArrowheads="1"/>
        </xdr:cNvPicPr>
      </xdr:nvPicPr>
      <xdr:blipFill>
        <a:blip r:embed="rId4" cstate="print"/>
        <a:srcRect/>
        <a:stretch>
          <a:fillRect/>
        </a:stretch>
      </xdr:blipFill>
      <xdr:spPr>
        <a:xfrm>
          <a:off x="18637885" y="13195935"/>
          <a:ext cx="893445" cy="564515"/>
        </a:xfrm>
        <a:prstGeom prst="rect">
          <a:avLst/>
        </a:prstGeom>
        <a:noFill/>
      </xdr:spPr>
    </xdr:pic>
    <xdr:clientData/>
  </xdr:twoCellAnchor>
  <xdr:twoCellAnchor editAs="oneCell">
    <xdr:from>
      <xdr:col>18</xdr:col>
      <xdr:colOff>84739</xdr:colOff>
      <xdr:row>81</xdr:row>
      <xdr:rowOff>24875</xdr:rowOff>
    </xdr:from>
    <xdr:to>
      <xdr:col>18</xdr:col>
      <xdr:colOff>927653</xdr:colOff>
      <xdr:row>84</xdr:row>
      <xdr:rowOff>41246</xdr:rowOff>
    </xdr:to>
    <xdr:pic>
      <xdr:nvPicPr>
        <xdr:cNvPr id="2056" name="Picture 8"/>
        <xdr:cNvPicPr>
          <a:picLocks noChangeAspect="1" noChangeArrowheads="1"/>
        </xdr:cNvPicPr>
      </xdr:nvPicPr>
      <xdr:blipFill>
        <a:blip r:embed="rId5" cstate="print"/>
        <a:srcRect/>
        <a:stretch>
          <a:fillRect/>
        </a:stretch>
      </xdr:blipFill>
      <xdr:spPr>
        <a:xfrm>
          <a:off x="18613755" y="12359640"/>
          <a:ext cx="842645" cy="473075"/>
        </a:xfrm>
        <a:prstGeom prst="rect">
          <a:avLst/>
        </a:prstGeom>
        <a:noFill/>
      </xdr:spPr>
    </xdr:pic>
    <xdr:clientData/>
  </xdr:twoCellAnchor>
  <xdr:twoCellAnchor editAs="oneCell">
    <xdr:from>
      <xdr:col>18</xdr:col>
      <xdr:colOff>186358</xdr:colOff>
      <xdr:row>32</xdr:row>
      <xdr:rowOff>146539</xdr:rowOff>
    </xdr:from>
    <xdr:to>
      <xdr:col>18</xdr:col>
      <xdr:colOff>1041582</xdr:colOff>
      <xdr:row>38</xdr:row>
      <xdr:rowOff>247</xdr:rowOff>
    </xdr:to>
    <xdr:pic>
      <xdr:nvPicPr>
        <xdr:cNvPr id="14" name="Picture 2"/>
        <xdr:cNvPicPr>
          <a:picLocks noChangeAspect="1" noChangeArrowheads="1"/>
        </xdr:cNvPicPr>
      </xdr:nvPicPr>
      <xdr:blipFill>
        <a:blip r:embed="rId6" cstate="print"/>
        <a:srcRect/>
        <a:stretch>
          <a:fillRect/>
        </a:stretch>
      </xdr:blipFill>
      <xdr:spPr>
        <a:xfrm>
          <a:off x="18715355" y="4975225"/>
          <a:ext cx="855345" cy="806450"/>
        </a:xfrm>
        <a:prstGeom prst="rect">
          <a:avLst/>
        </a:prstGeom>
        <a:noFill/>
      </xdr:spPr>
    </xdr:pic>
    <xdr:clientData/>
  </xdr:twoCellAnchor>
  <xdr:twoCellAnchor editAs="oneCell">
    <xdr:from>
      <xdr:col>18</xdr:col>
      <xdr:colOff>148132</xdr:colOff>
      <xdr:row>51</xdr:row>
      <xdr:rowOff>85919</xdr:rowOff>
    </xdr:from>
    <xdr:to>
      <xdr:col>18</xdr:col>
      <xdr:colOff>1084067</xdr:colOff>
      <xdr:row>55</xdr:row>
      <xdr:rowOff>69446</xdr:rowOff>
    </xdr:to>
    <xdr:pic>
      <xdr:nvPicPr>
        <xdr:cNvPr id="15" name="Picture 4"/>
        <xdr:cNvPicPr>
          <a:picLocks noChangeAspect="1" noChangeArrowheads="1"/>
        </xdr:cNvPicPr>
      </xdr:nvPicPr>
      <xdr:blipFill>
        <a:blip r:embed="rId2" cstate="print"/>
        <a:srcRect/>
        <a:stretch>
          <a:fillRect/>
        </a:stretch>
      </xdr:blipFill>
      <xdr:spPr>
        <a:xfrm>
          <a:off x="18677255" y="7848600"/>
          <a:ext cx="935990" cy="593090"/>
        </a:xfrm>
        <a:prstGeom prst="rect">
          <a:avLst/>
        </a:prstGeom>
        <a:noFill/>
      </xdr:spPr>
    </xdr:pic>
    <xdr:clientData/>
  </xdr:twoCellAnchor>
  <xdr:twoCellAnchor editAs="oneCell">
    <xdr:from>
      <xdr:col>18</xdr:col>
      <xdr:colOff>85376</xdr:colOff>
      <xdr:row>58</xdr:row>
      <xdr:rowOff>20072</xdr:rowOff>
    </xdr:from>
    <xdr:to>
      <xdr:col>18</xdr:col>
      <xdr:colOff>1145550</xdr:colOff>
      <xdr:row>62</xdr:row>
      <xdr:rowOff>88562</xdr:rowOff>
    </xdr:to>
    <xdr:pic>
      <xdr:nvPicPr>
        <xdr:cNvPr id="16" name="Picture 2"/>
        <xdr:cNvPicPr>
          <a:picLocks noChangeAspect="1" noChangeArrowheads="1"/>
        </xdr:cNvPicPr>
      </xdr:nvPicPr>
      <xdr:blipFill>
        <a:blip r:embed="rId3" cstate="print"/>
        <a:srcRect/>
        <a:stretch>
          <a:fillRect/>
        </a:stretch>
      </xdr:blipFill>
      <xdr:spPr>
        <a:xfrm>
          <a:off x="18614390" y="8849360"/>
          <a:ext cx="1060450" cy="678180"/>
        </a:xfrm>
        <a:prstGeom prst="rect">
          <a:avLst/>
        </a:prstGeom>
        <a:noFill/>
      </xdr:spPr>
    </xdr:pic>
    <xdr:clientData/>
  </xdr:twoCellAnchor>
  <xdr:twoCellAnchor editAs="oneCell">
    <xdr:from>
      <xdr:col>18</xdr:col>
      <xdr:colOff>99074</xdr:colOff>
      <xdr:row>41</xdr:row>
      <xdr:rowOff>112977</xdr:rowOff>
    </xdr:from>
    <xdr:to>
      <xdr:col>18</xdr:col>
      <xdr:colOff>1196944</xdr:colOff>
      <xdr:row>46</xdr:row>
      <xdr:rowOff>51197</xdr:rowOff>
    </xdr:to>
    <xdr:pic>
      <xdr:nvPicPr>
        <xdr:cNvPr id="17" name="Picture 10"/>
        <xdr:cNvPicPr>
          <a:picLocks noChangeAspect="1" noChangeArrowheads="1"/>
        </xdr:cNvPicPr>
      </xdr:nvPicPr>
      <xdr:blipFill>
        <a:blip r:embed="rId7" cstate="print"/>
        <a:srcRect/>
        <a:stretch>
          <a:fillRect/>
        </a:stretch>
      </xdr:blipFill>
      <xdr:spPr>
        <a:xfrm>
          <a:off x="18628360" y="6351270"/>
          <a:ext cx="1097280" cy="700405"/>
        </a:xfrm>
        <a:prstGeom prst="rect">
          <a:avLst/>
        </a:prstGeom>
        <a:noFill/>
      </xdr:spPr>
    </xdr:pic>
    <xdr:clientData/>
  </xdr:twoCellAnchor>
  <xdr:twoCellAnchor editAs="oneCell">
    <xdr:from>
      <xdr:col>18</xdr:col>
      <xdr:colOff>177165</xdr:colOff>
      <xdr:row>91</xdr:row>
      <xdr:rowOff>120650</xdr:rowOff>
    </xdr:from>
    <xdr:to>
      <xdr:col>18</xdr:col>
      <xdr:colOff>1369861</xdr:colOff>
      <xdr:row>95</xdr:row>
      <xdr:rowOff>46670</xdr:rowOff>
    </xdr:to>
    <xdr:pic>
      <xdr:nvPicPr>
        <xdr:cNvPr id="3074" name="Picture 2"/>
        <xdr:cNvPicPr>
          <a:picLocks noChangeAspect="1" noChangeArrowheads="1"/>
        </xdr:cNvPicPr>
      </xdr:nvPicPr>
      <xdr:blipFill>
        <a:blip r:embed="rId8" cstate="print"/>
        <a:srcRect/>
        <a:stretch>
          <a:fillRect/>
        </a:stretch>
      </xdr:blipFill>
      <xdr:spPr>
        <a:xfrm>
          <a:off x="18706465" y="13979525"/>
          <a:ext cx="1192530" cy="535305"/>
        </a:xfrm>
        <a:prstGeom prst="rect">
          <a:avLst/>
        </a:prstGeom>
        <a:noFill/>
      </xdr:spPr>
    </xdr:pic>
    <xdr:clientData/>
  </xdr:twoCellAnchor>
  <xdr:twoCellAnchor editAs="oneCell">
    <xdr:from>
      <xdr:col>18</xdr:col>
      <xdr:colOff>109903</xdr:colOff>
      <xdr:row>16</xdr:row>
      <xdr:rowOff>57508</xdr:rowOff>
    </xdr:from>
    <xdr:to>
      <xdr:col>18</xdr:col>
      <xdr:colOff>1201615</xdr:colOff>
      <xdr:row>21</xdr:row>
      <xdr:rowOff>5016</xdr:rowOff>
    </xdr:to>
    <xdr:pic>
      <xdr:nvPicPr>
        <xdr:cNvPr id="1026" name="Picture 2"/>
        <xdr:cNvPicPr>
          <a:picLocks noChangeAspect="1" noChangeArrowheads="1"/>
        </xdr:cNvPicPr>
      </xdr:nvPicPr>
      <xdr:blipFill>
        <a:blip r:embed="rId9" cstate="print"/>
        <a:srcRect/>
        <a:stretch>
          <a:fillRect/>
        </a:stretch>
      </xdr:blipFill>
      <xdr:spPr>
        <a:xfrm>
          <a:off x="18639155" y="2447925"/>
          <a:ext cx="1091565" cy="709295"/>
        </a:xfrm>
        <a:prstGeom prst="rect">
          <a:avLst/>
        </a:prstGeom>
        <a:noFill/>
      </xdr:spPr>
    </xdr:pic>
    <xdr:clientData/>
  </xdr:twoCellAnchor>
  <xdr:twoCellAnchor editAs="oneCell">
    <xdr:from>
      <xdr:col>17</xdr:col>
      <xdr:colOff>452120</xdr:colOff>
      <xdr:row>139</xdr:row>
      <xdr:rowOff>46355</xdr:rowOff>
    </xdr:from>
    <xdr:to>
      <xdr:col>18</xdr:col>
      <xdr:colOff>791387</xdr:colOff>
      <xdr:row>144</xdr:row>
      <xdr:rowOff>38116</xdr:rowOff>
    </xdr:to>
    <xdr:pic>
      <xdr:nvPicPr>
        <xdr:cNvPr id="18" name="Picture 2"/>
        <xdr:cNvPicPr>
          <a:picLocks noChangeAspect="1" noChangeArrowheads="1"/>
        </xdr:cNvPicPr>
      </xdr:nvPicPr>
      <xdr:blipFill>
        <a:blip r:embed="rId10" cstate="print"/>
        <a:srcRect/>
        <a:stretch>
          <a:fillRect/>
        </a:stretch>
      </xdr:blipFill>
      <xdr:spPr>
        <a:xfrm>
          <a:off x="18145760" y="21220430"/>
          <a:ext cx="1174750" cy="753745"/>
        </a:xfrm>
        <a:prstGeom prst="rect">
          <a:avLst/>
        </a:prstGeom>
        <a:noFill/>
      </xdr:spPr>
    </xdr:pic>
    <xdr:clientData/>
  </xdr:twoCellAnchor>
  <xdr:twoCellAnchor editAs="oneCell">
    <xdr:from>
      <xdr:col>18</xdr:col>
      <xdr:colOff>1049655</xdr:colOff>
      <xdr:row>138</xdr:row>
      <xdr:rowOff>60960</xdr:rowOff>
    </xdr:from>
    <xdr:to>
      <xdr:col>19</xdr:col>
      <xdr:colOff>285462</xdr:colOff>
      <xdr:row>143</xdr:row>
      <xdr:rowOff>123932</xdr:rowOff>
    </xdr:to>
    <xdr:pic>
      <xdr:nvPicPr>
        <xdr:cNvPr id="19" name="Picture 4"/>
        <xdr:cNvPicPr>
          <a:picLocks noChangeAspect="1" noChangeArrowheads="1"/>
        </xdr:cNvPicPr>
      </xdr:nvPicPr>
      <xdr:blipFill>
        <a:blip r:embed="rId11" cstate="print"/>
        <a:srcRect/>
        <a:stretch>
          <a:fillRect/>
        </a:stretch>
      </xdr:blipFill>
      <xdr:spPr>
        <a:xfrm>
          <a:off x="19578955" y="21082635"/>
          <a:ext cx="1207135" cy="824865"/>
        </a:xfrm>
        <a:prstGeom prst="rect">
          <a:avLst/>
        </a:prstGeom>
        <a:noFill/>
      </xdr:spPr>
    </xdr:pic>
    <xdr:clientData/>
  </xdr:twoCellAnchor>
  <xdr:twoCellAnchor editAs="oneCell">
    <xdr:from>
      <xdr:col>18</xdr:col>
      <xdr:colOff>33132</xdr:colOff>
      <xdr:row>68</xdr:row>
      <xdr:rowOff>0</xdr:rowOff>
    </xdr:from>
    <xdr:to>
      <xdr:col>18</xdr:col>
      <xdr:colOff>1362175</xdr:colOff>
      <xdr:row>77</xdr:row>
      <xdr:rowOff>54322</xdr:rowOff>
    </xdr:to>
    <xdr:pic>
      <xdr:nvPicPr>
        <xdr:cNvPr id="4" name="Picture 3"/>
        <xdr:cNvPicPr>
          <a:picLocks noChangeAspect="1"/>
        </xdr:cNvPicPr>
      </xdr:nvPicPr>
      <xdr:blipFill>
        <a:blip r:embed="rId12"/>
        <a:stretch>
          <a:fillRect/>
        </a:stretch>
      </xdr:blipFill>
      <xdr:spPr>
        <a:xfrm>
          <a:off x="18562320" y="10353675"/>
          <a:ext cx="1329055" cy="1425575"/>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257234</xdr:colOff>
      <xdr:row>245</xdr:row>
      <xdr:rowOff>136892</xdr:rowOff>
    </xdr:from>
    <xdr:to>
      <xdr:col>6</xdr:col>
      <xdr:colOff>1027043</xdr:colOff>
      <xdr:row>251</xdr:row>
      <xdr:rowOff>66261</xdr:rowOff>
    </xdr:to>
    <xdr:pic>
      <xdr:nvPicPr>
        <xdr:cNvPr id="2" name="Picture 2"/>
        <xdr:cNvPicPr>
          <a:picLocks noChangeAspect="1" noChangeArrowheads="1"/>
        </xdr:cNvPicPr>
      </xdr:nvPicPr>
      <xdr:blipFill>
        <a:blip r:embed="rId1" cstate="print"/>
        <a:srcRect/>
        <a:stretch>
          <a:fillRect/>
        </a:stretch>
      </xdr:blipFill>
      <xdr:spPr>
        <a:xfrm>
          <a:off x="7877175" y="45608875"/>
          <a:ext cx="769620" cy="843915"/>
        </a:xfrm>
        <a:prstGeom prst="rect">
          <a:avLst/>
        </a:prstGeom>
        <a:noFill/>
      </xdr:spPr>
    </xdr:pic>
    <xdr:clientData/>
  </xdr:twoCellAnchor>
  <xdr:twoCellAnchor editAs="oneCell">
    <xdr:from>
      <xdr:col>6</xdr:col>
      <xdr:colOff>301519</xdr:colOff>
      <xdr:row>262</xdr:row>
      <xdr:rowOff>74543</xdr:rowOff>
    </xdr:from>
    <xdr:to>
      <xdr:col>6</xdr:col>
      <xdr:colOff>1002197</xdr:colOff>
      <xdr:row>267</xdr:row>
      <xdr:rowOff>16566</xdr:rowOff>
    </xdr:to>
    <xdr:pic>
      <xdr:nvPicPr>
        <xdr:cNvPr id="3" name="Picture 4"/>
        <xdr:cNvPicPr>
          <a:picLocks noChangeAspect="1" noChangeArrowheads="1"/>
        </xdr:cNvPicPr>
      </xdr:nvPicPr>
      <xdr:blipFill>
        <a:blip r:embed="rId2" cstate="print"/>
        <a:srcRect/>
        <a:stretch>
          <a:fillRect/>
        </a:stretch>
      </xdr:blipFill>
      <xdr:spPr>
        <a:xfrm>
          <a:off x="7920990" y="48280320"/>
          <a:ext cx="701040" cy="694690"/>
        </a:xfrm>
        <a:prstGeom prst="rect">
          <a:avLst/>
        </a:prstGeom>
        <a:noFill/>
      </xdr:spPr>
    </xdr:pic>
    <xdr:clientData/>
  </xdr:twoCellAnchor>
  <xdr:twoCellAnchor editAs="oneCell">
    <xdr:from>
      <xdr:col>6</xdr:col>
      <xdr:colOff>559315</xdr:colOff>
      <xdr:row>134</xdr:row>
      <xdr:rowOff>52446</xdr:rowOff>
    </xdr:from>
    <xdr:to>
      <xdr:col>6</xdr:col>
      <xdr:colOff>993977</xdr:colOff>
      <xdr:row>134</xdr:row>
      <xdr:rowOff>377067</xdr:rowOff>
    </xdr:to>
    <xdr:pic>
      <xdr:nvPicPr>
        <xdr:cNvPr id="5" name="Picture 4" descr="2012-11-27 10.16.05.jpg"/>
        <xdr:cNvPicPr>
          <a:picLocks noChangeAspect="1"/>
        </xdr:cNvPicPr>
      </xdr:nvPicPr>
      <xdr:blipFill>
        <a:blip r:embed="rId3" cstate="print"/>
        <a:stretch>
          <a:fillRect/>
        </a:stretch>
      </xdr:blipFill>
      <xdr:spPr>
        <a:xfrm>
          <a:off x="8178800" y="23245445"/>
          <a:ext cx="434975" cy="324485"/>
        </a:xfrm>
        <a:prstGeom prst="rect">
          <a:avLst/>
        </a:prstGeom>
      </xdr:spPr>
    </xdr:pic>
    <xdr:clientData/>
  </xdr:twoCellAnchor>
  <xdr:twoCellAnchor editAs="oneCell">
    <xdr:from>
      <xdr:col>6</xdr:col>
      <xdr:colOff>584475</xdr:colOff>
      <xdr:row>132</xdr:row>
      <xdr:rowOff>68188</xdr:rowOff>
    </xdr:from>
    <xdr:to>
      <xdr:col>6</xdr:col>
      <xdr:colOff>993915</xdr:colOff>
      <xdr:row>133</xdr:row>
      <xdr:rowOff>157369</xdr:rowOff>
    </xdr:to>
    <xdr:pic>
      <xdr:nvPicPr>
        <xdr:cNvPr id="8" name="Picture 7" descr="2012-11-27 10.14.27.jpg"/>
        <xdr:cNvPicPr>
          <a:picLocks noChangeAspect="1"/>
        </xdr:cNvPicPr>
      </xdr:nvPicPr>
      <xdr:blipFill>
        <a:blip r:embed="rId4" cstate="print"/>
        <a:stretch>
          <a:fillRect/>
        </a:stretch>
      </xdr:blipFill>
      <xdr:spPr>
        <a:xfrm>
          <a:off x="8204200" y="22718395"/>
          <a:ext cx="409575" cy="431800"/>
        </a:xfrm>
        <a:prstGeom prst="rect">
          <a:avLst/>
        </a:prstGeom>
      </xdr:spPr>
    </xdr:pic>
    <xdr:clientData/>
  </xdr:twoCellAnchor>
  <xdr:twoCellAnchor editAs="oneCell">
    <xdr:from>
      <xdr:col>6</xdr:col>
      <xdr:colOff>443291</xdr:colOff>
      <xdr:row>116</xdr:row>
      <xdr:rowOff>101381</xdr:rowOff>
    </xdr:from>
    <xdr:to>
      <xdr:col>6</xdr:col>
      <xdr:colOff>1044438</xdr:colOff>
      <xdr:row>116</xdr:row>
      <xdr:rowOff>453634</xdr:rowOff>
    </xdr:to>
    <xdr:pic>
      <xdr:nvPicPr>
        <xdr:cNvPr id="15" name="Picture 12"/>
        <xdr:cNvPicPr>
          <a:picLocks noChangeAspect="1" noChangeArrowheads="1"/>
        </xdr:cNvPicPr>
      </xdr:nvPicPr>
      <xdr:blipFill>
        <a:blip r:embed="rId5" cstate="print"/>
        <a:srcRect/>
        <a:stretch>
          <a:fillRect/>
        </a:stretch>
      </xdr:blipFill>
      <xdr:spPr>
        <a:xfrm>
          <a:off x="8063230" y="19655790"/>
          <a:ext cx="600710" cy="352425"/>
        </a:xfrm>
        <a:prstGeom prst="rect">
          <a:avLst/>
        </a:prstGeom>
        <a:noFill/>
      </xdr:spPr>
    </xdr:pic>
    <xdr:clientData/>
  </xdr:twoCellAnchor>
  <xdr:twoCellAnchor editAs="oneCell">
    <xdr:from>
      <xdr:col>6</xdr:col>
      <xdr:colOff>649869</xdr:colOff>
      <xdr:row>179</xdr:row>
      <xdr:rowOff>107674</xdr:rowOff>
    </xdr:from>
    <xdr:to>
      <xdr:col>6</xdr:col>
      <xdr:colOff>1082122</xdr:colOff>
      <xdr:row>179</xdr:row>
      <xdr:rowOff>333663</xdr:rowOff>
    </xdr:to>
    <xdr:pic>
      <xdr:nvPicPr>
        <xdr:cNvPr id="22" name="Picture 28"/>
        <xdr:cNvPicPr>
          <a:picLocks noChangeAspect="1" noChangeArrowheads="1"/>
        </xdr:cNvPicPr>
      </xdr:nvPicPr>
      <xdr:blipFill>
        <a:blip r:embed="rId6" cstate="print"/>
        <a:srcRect/>
        <a:stretch>
          <a:fillRect/>
        </a:stretch>
      </xdr:blipFill>
      <xdr:spPr>
        <a:xfrm>
          <a:off x="8269605" y="32235140"/>
          <a:ext cx="432435" cy="226060"/>
        </a:xfrm>
        <a:prstGeom prst="rect">
          <a:avLst/>
        </a:prstGeom>
        <a:noFill/>
      </xdr:spPr>
    </xdr:pic>
    <xdr:clientData/>
  </xdr:twoCellAnchor>
  <xdr:twoCellAnchor editAs="oneCell">
    <xdr:from>
      <xdr:col>6</xdr:col>
      <xdr:colOff>605815</xdr:colOff>
      <xdr:row>178</xdr:row>
      <xdr:rowOff>140390</xdr:rowOff>
    </xdr:from>
    <xdr:to>
      <xdr:col>6</xdr:col>
      <xdr:colOff>1013376</xdr:colOff>
      <xdr:row>178</xdr:row>
      <xdr:rowOff>437949</xdr:rowOff>
    </xdr:to>
    <xdr:pic>
      <xdr:nvPicPr>
        <xdr:cNvPr id="23" name="Picture 30"/>
        <xdr:cNvPicPr>
          <a:picLocks noChangeAspect="1" noChangeArrowheads="1"/>
        </xdr:cNvPicPr>
      </xdr:nvPicPr>
      <xdr:blipFill>
        <a:blip r:embed="rId7" cstate="print"/>
        <a:srcRect/>
        <a:stretch>
          <a:fillRect/>
        </a:stretch>
      </xdr:blipFill>
      <xdr:spPr>
        <a:xfrm>
          <a:off x="8225790" y="31772860"/>
          <a:ext cx="407035" cy="297180"/>
        </a:xfrm>
        <a:prstGeom prst="rect">
          <a:avLst/>
        </a:prstGeom>
        <a:noFill/>
      </xdr:spPr>
    </xdr:pic>
    <xdr:clientData/>
  </xdr:twoCellAnchor>
  <xdr:twoCellAnchor editAs="oneCell">
    <xdr:from>
      <xdr:col>6</xdr:col>
      <xdr:colOff>380127</xdr:colOff>
      <xdr:row>270</xdr:row>
      <xdr:rowOff>99394</xdr:rowOff>
    </xdr:from>
    <xdr:to>
      <xdr:col>6</xdr:col>
      <xdr:colOff>1151284</xdr:colOff>
      <xdr:row>275</xdr:row>
      <xdr:rowOff>62062</xdr:rowOff>
    </xdr:to>
    <xdr:pic>
      <xdr:nvPicPr>
        <xdr:cNvPr id="25" name="Picture 34"/>
        <xdr:cNvPicPr>
          <a:picLocks noChangeAspect="1" noChangeArrowheads="1"/>
        </xdr:cNvPicPr>
      </xdr:nvPicPr>
      <xdr:blipFill>
        <a:blip r:embed="rId8" cstate="print"/>
        <a:srcRect/>
        <a:stretch>
          <a:fillRect/>
        </a:stretch>
      </xdr:blipFill>
      <xdr:spPr>
        <a:xfrm>
          <a:off x="7999730" y="49505235"/>
          <a:ext cx="771525" cy="724535"/>
        </a:xfrm>
        <a:prstGeom prst="rect">
          <a:avLst/>
        </a:prstGeom>
        <a:noFill/>
      </xdr:spPr>
    </xdr:pic>
    <xdr:clientData/>
  </xdr:twoCellAnchor>
  <xdr:twoCellAnchor editAs="oneCell">
    <xdr:from>
      <xdr:col>6</xdr:col>
      <xdr:colOff>376223</xdr:colOff>
      <xdr:row>278</xdr:row>
      <xdr:rowOff>49695</xdr:rowOff>
    </xdr:from>
    <xdr:to>
      <xdr:col>6</xdr:col>
      <xdr:colOff>1197830</xdr:colOff>
      <xdr:row>290</xdr:row>
      <xdr:rowOff>149085</xdr:rowOff>
    </xdr:to>
    <xdr:pic>
      <xdr:nvPicPr>
        <xdr:cNvPr id="26" name="Picture 36"/>
        <xdr:cNvPicPr>
          <a:picLocks noChangeAspect="1" noChangeArrowheads="1"/>
        </xdr:cNvPicPr>
      </xdr:nvPicPr>
      <xdr:blipFill>
        <a:blip r:embed="rId9" cstate="print"/>
        <a:srcRect/>
        <a:stretch>
          <a:fillRect/>
        </a:stretch>
      </xdr:blipFill>
      <xdr:spPr>
        <a:xfrm>
          <a:off x="7995920" y="50674905"/>
          <a:ext cx="821690" cy="708660"/>
        </a:xfrm>
        <a:prstGeom prst="rect">
          <a:avLst/>
        </a:prstGeom>
        <a:noFill/>
      </xdr:spPr>
    </xdr:pic>
    <xdr:clientData/>
  </xdr:twoCellAnchor>
  <xdr:twoCellAnchor editAs="oneCell">
    <xdr:from>
      <xdr:col>6</xdr:col>
      <xdr:colOff>414130</xdr:colOff>
      <xdr:row>333</xdr:row>
      <xdr:rowOff>107973</xdr:rowOff>
    </xdr:from>
    <xdr:to>
      <xdr:col>6</xdr:col>
      <xdr:colOff>1154820</xdr:colOff>
      <xdr:row>339</xdr:row>
      <xdr:rowOff>41414</xdr:rowOff>
    </xdr:to>
    <xdr:pic>
      <xdr:nvPicPr>
        <xdr:cNvPr id="28" name="Picture 1"/>
        <xdr:cNvPicPr>
          <a:picLocks noChangeAspect="1" noChangeArrowheads="1"/>
        </xdr:cNvPicPr>
      </xdr:nvPicPr>
      <xdr:blipFill>
        <a:blip r:embed="rId10"/>
        <a:srcRect/>
        <a:stretch>
          <a:fillRect/>
        </a:stretch>
      </xdr:blipFill>
      <xdr:spPr>
        <a:xfrm>
          <a:off x="8034020" y="57877075"/>
          <a:ext cx="740410" cy="847725"/>
        </a:xfrm>
        <a:prstGeom prst="rect">
          <a:avLst/>
        </a:prstGeom>
        <a:noFill/>
      </xdr:spPr>
    </xdr:pic>
    <xdr:clientData/>
  </xdr:twoCellAnchor>
  <xdr:twoCellAnchor editAs="oneCell">
    <xdr:from>
      <xdr:col>6</xdr:col>
      <xdr:colOff>152025</xdr:colOff>
      <xdr:row>328</xdr:row>
      <xdr:rowOff>82828</xdr:rowOff>
    </xdr:from>
    <xdr:to>
      <xdr:col>6</xdr:col>
      <xdr:colOff>1358349</xdr:colOff>
      <xdr:row>332</xdr:row>
      <xdr:rowOff>32496</xdr:rowOff>
    </xdr:to>
    <xdr:pic>
      <xdr:nvPicPr>
        <xdr:cNvPr id="30" name="Picture 3"/>
        <xdr:cNvPicPr>
          <a:picLocks noChangeAspect="1" noChangeArrowheads="1"/>
        </xdr:cNvPicPr>
      </xdr:nvPicPr>
      <xdr:blipFill>
        <a:blip r:embed="rId11"/>
        <a:srcRect/>
        <a:stretch>
          <a:fillRect/>
        </a:stretch>
      </xdr:blipFill>
      <xdr:spPr>
        <a:xfrm>
          <a:off x="7771765" y="57089675"/>
          <a:ext cx="1206500" cy="559435"/>
        </a:xfrm>
        <a:prstGeom prst="rect">
          <a:avLst/>
        </a:prstGeom>
        <a:noFill/>
      </xdr:spPr>
    </xdr:pic>
    <xdr:clientData/>
  </xdr:twoCellAnchor>
  <xdr:twoCellAnchor editAs="oneCell">
    <xdr:from>
      <xdr:col>6</xdr:col>
      <xdr:colOff>299830</xdr:colOff>
      <xdr:row>83</xdr:row>
      <xdr:rowOff>32302</xdr:rowOff>
    </xdr:from>
    <xdr:to>
      <xdr:col>6</xdr:col>
      <xdr:colOff>1408545</xdr:colOff>
      <xdr:row>92</xdr:row>
      <xdr:rowOff>41414</xdr:rowOff>
    </xdr:to>
    <xdr:pic>
      <xdr:nvPicPr>
        <xdr:cNvPr id="9" name="Picture 8"/>
        <xdr:cNvPicPr>
          <a:picLocks noChangeAspect="1"/>
        </xdr:cNvPicPr>
      </xdr:nvPicPr>
      <xdr:blipFill>
        <a:blip r:embed="rId12" cstate="print"/>
        <a:stretch>
          <a:fillRect/>
        </a:stretch>
      </xdr:blipFill>
      <xdr:spPr>
        <a:xfrm>
          <a:off x="7919720" y="12061825"/>
          <a:ext cx="1108710" cy="1381125"/>
        </a:xfrm>
        <a:prstGeom prst="rect">
          <a:avLst/>
        </a:prstGeom>
      </xdr:spPr>
    </xdr:pic>
    <xdr:clientData/>
  </xdr:twoCellAnchor>
  <xdr:twoCellAnchor editAs="oneCell">
    <xdr:from>
      <xdr:col>6</xdr:col>
      <xdr:colOff>500985</xdr:colOff>
      <xdr:row>136</xdr:row>
      <xdr:rowOff>33128</xdr:rowOff>
    </xdr:from>
    <xdr:to>
      <xdr:col>6</xdr:col>
      <xdr:colOff>982144</xdr:colOff>
      <xdr:row>138</xdr:row>
      <xdr:rowOff>165651</xdr:rowOff>
    </xdr:to>
    <xdr:pic>
      <xdr:nvPicPr>
        <xdr:cNvPr id="1030" name="Picture 6"/>
        <xdr:cNvPicPr>
          <a:picLocks noChangeAspect="1" noChangeArrowheads="1"/>
        </xdr:cNvPicPr>
      </xdr:nvPicPr>
      <xdr:blipFill>
        <a:blip r:embed="rId13" cstate="print"/>
        <a:srcRect/>
        <a:stretch>
          <a:fillRect/>
        </a:stretch>
      </xdr:blipFill>
      <xdr:spPr>
        <a:xfrm rot="5400000">
          <a:off x="8094980" y="24394795"/>
          <a:ext cx="532765" cy="481330"/>
        </a:xfrm>
        <a:prstGeom prst="rect">
          <a:avLst/>
        </a:prstGeom>
        <a:noFill/>
      </xdr:spPr>
    </xdr:pic>
    <xdr:clientData/>
  </xdr:twoCellAnchor>
  <xdr:twoCellAnchor editAs="oneCell">
    <xdr:from>
      <xdr:col>6</xdr:col>
      <xdr:colOff>483173</xdr:colOff>
      <xdr:row>141</xdr:row>
      <xdr:rowOff>106585</xdr:rowOff>
    </xdr:from>
    <xdr:to>
      <xdr:col>6</xdr:col>
      <xdr:colOff>1068455</xdr:colOff>
      <xdr:row>145</xdr:row>
      <xdr:rowOff>24848</xdr:rowOff>
    </xdr:to>
    <xdr:pic>
      <xdr:nvPicPr>
        <xdr:cNvPr id="1034" name="Picture 10"/>
        <xdr:cNvPicPr>
          <a:picLocks noChangeAspect="1" noChangeArrowheads="1"/>
        </xdr:cNvPicPr>
      </xdr:nvPicPr>
      <xdr:blipFill>
        <a:blip r:embed="rId14" cstate="print"/>
        <a:srcRect/>
        <a:stretch>
          <a:fillRect/>
        </a:stretch>
      </xdr:blipFill>
      <xdr:spPr>
        <a:xfrm rot="5400000">
          <a:off x="8060055" y="25485725"/>
          <a:ext cx="670560" cy="584835"/>
        </a:xfrm>
        <a:prstGeom prst="rect">
          <a:avLst/>
        </a:prstGeom>
        <a:noFill/>
      </xdr:spPr>
    </xdr:pic>
    <xdr:clientData/>
  </xdr:twoCellAnchor>
  <xdr:twoCellAnchor editAs="oneCell">
    <xdr:from>
      <xdr:col>6</xdr:col>
      <xdr:colOff>480392</xdr:colOff>
      <xdr:row>117</xdr:row>
      <xdr:rowOff>34789</xdr:rowOff>
    </xdr:from>
    <xdr:to>
      <xdr:col>6</xdr:col>
      <xdr:colOff>1039180</xdr:colOff>
      <xdr:row>121</xdr:row>
      <xdr:rowOff>18223</xdr:rowOff>
    </xdr:to>
    <xdr:pic>
      <xdr:nvPicPr>
        <xdr:cNvPr id="19" name="Picture 18"/>
        <xdr:cNvPicPr>
          <a:picLocks noChangeAspect="1"/>
        </xdr:cNvPicPr>
      </xdr:nvPicPr>
      <xdr:blipFill>
        <a:blip r:embed="rId15"/>
        <a:stretch>
          <a:fillRect/>
        </a:stretch>
      </xdr:blipFill>
      <xdr:spPr>
        <a:xfrm>
          <a:off x="8100060" y="20093940"/>
          <a:ext cx="558800" cy="593090"/>
        </a:xfrm>
        <a:prstGeom prst="rect">
          <a:avLst/>
        </a:prstGeom>
      </xdr:spPr>
    </xdr:pic>
    <xdr:clientData/>
  </xdr:twoCellAnchor>
  <xdr:twoCellAnchor editAs="oneCell">
    <xdr:from>
      <xdr:col>6</xdr:col>
      <xdr:colOff>530087</xdr:colOff>
      <xdr:row>122</xdr:row>
      <xdr:rowOff>99391</xdr:rowOff>
    </xdr:from>
    <xdr:to>
      <xdr:col>6</xdr:col>
      <xdr:colOff>996012</xdr:colOff>
      <xdr:row>126</xdr:row>
      <xdr:rowOff>49695</xdr:rowOff>
    </xdr:to>
    <xdr:pic>
      <xdr:nvPicPr>
        <xdr:cNvPr id="31" name="Picture 30"/>
        <xdr:cNvPicPr>
          <a:picLocks noChangeAspect="1"/>
        </xdr:cNvPicPr>
      </xdr:nvPicPr>
      <xdr:blipFill>
        <a:blip r:embed="rId16"/>
        <a:stretch>
          <a:fillRect/>
        </a:stretch>
      </xdr:blipFill>
      <xdr:spPr>
        <a:xfrm>
          <a:off x="8149590" y="20920710"/>
          <a:ext cx="466090" cy="617220"/>
        </a:xfrm>
        <a:prstGeom prst="rect">
          <a:avLst/>
        </a:prstGeom>
      </xdr:spPr>
    </xdr:pic>
    <xdr:clientData/>
  </xdr:twoCellAnchor>
  <xdr:twoCellAnchor editAs="oneCell">
    <xdr:from>
      <xdr:col>6</xdr:col>
      <xdr:colOff>223632</xdr:colOff>
      <xdr:row>190</xdr:row>
      <xdr:rowOff>93985</xdr:rowOff>
    </xdr:from>
    <xdr:to>
      <xdr:col>6</xdr:col>
      <xdr:colOff>1321463</xdr:colOff>
      <xdr:row>191</xdr:row>
      <xdr:rowOff>259022</xdr:rowOff>
    </xdr:to>
    <xdr:pic>
      <xdr:nvPicPr>
        <xdr:cNvPr id="46" name="Picture 45"/>
        <xdr:cNvPicPr>
          <a:picLocks noChangeAspect="1"/>
        </xdr:cNvPicPr>
      </xdr:nvPicPr>
      <xdr:blipFill>
        <a:blip r:embed="rId17"/>
        <a:stretch>
          <a:fillRect/>
        </a:stretch>
      </xdr:blipFill>
      <xdr:spPr>
        <a:xfrm>
          <a:off x="7843520" y="34717355"/>
          <a:ext cx="1097915" cy="488315"/>
        </a:xfrm>
        <a:prstGeom prst="rect">
          <a:avLst/>
        </a:prstGeom>
      </xdr:spPr>
    </xdr:pic>
    <xdr:clientData/>
  </xdr:twoCellAnchor>
  <xdr:twoCellAnchor editAs="oneCell">
    <xdr:from>
      <xdr:col>6</xdr:col>
      <xdr:colOff>448567</xdr:colOff>
      <xdr:row>173</xdr:row>
      <xdr:rowOff>0</xdr:rowOff>
    </xdr:from>
    <xdr:to>
      <xdr:col>6</xdr:col>
      <xdr:colOff>1195501</xdr:colOff>
      <xdr:row>174</xdr:row>
      <xdr:rowOff>99611</xdr:rowOff>
    </xdr:to>
    <xdr:pic>
      <xdr:nvPicPr>
        <xdr:cNvPr id="47" name="Picture 46"/>
        <xdr:cNvPicPr>
          <a:picLocks noChangeAspect="1"/>
        </xdr:cNvPicPr>
      </xdr:nvPicPr>
      <xdr:blipFill>
        <a:blip r:embed="rId18"/>
        <a:srcRect l="10669" t="10670" r="3970" b="19900"/>
        <a:stretch>
          <a:fillRect/>
        </a:stretch>
      </xdr:blipFill>
      <xdr:spPr>
        <a:xfrm>
          <a:off x="8068310" y="30403800"/>
          <a:ext cx="746760" cy="337185"/>
        </a:xfrm>
        <a:prstGeom prst="rect">
          <a:avLst/>
        </a:prstGeom>
      </xdr:spPr>
    </xdr:pic>
    <xdr:clientData/>
  </xdr:twoCellAnchor>
  <xdr:twoCellAnchor editAs="oneCell">
    <xdr:from>
      <xdr:col>6</xdr:col>
      <xdr:colOff>505719</xdr:colOff>
      <xdr:row>175</xdr:row>
      <xdr:rowOff>62143</xdr:rowOff>
    </xdr:from>
    <xdr:to>
      <xdr:col>6</xdr:col>
      <xdr:colOff>1166957</xdr:colOff>
      <xdr:row>177</xdr:row>
      <xdr:rowOff>47564</xdr:rowOff>
    </xdr:to>
    <xdr:pic>
      <xdr:nvPicPr>
        <xdr:cNvPr id="48" name="Picture 47"/>
        <xdr:cNvPicPr>
          <a:picLocks noChangeAspect="1"/>
        </xdr:cNvPicPr>
      </xdr:nvPicPr>
      <xdr:blipFill>
        <a:blip r:embed="rId19"/>
        <a:stretch>
          <a:fillRect/>
        </a:stretch>
      </xdr:blipFill>
      <xdr:spPr>
        <a:xfrm>
          <a:off x="8125460" y="30855920"/>
          <a:ext cx="661035" cy="642620"/>
        </a:xfrm>
        <a:prstGeom prst="rect">
          <a:avLst/>
        </a:prstGeom>
      </xdr:spPr>
    </xdr:pic>
    <xdr:clientData/>
  </xdr:twoCellAnchor>
  <xdr:twoCellAnchor editAs="oneCell">
    <xdr:from>
      <xdr:col>6</xdr:col>
      <xdr:colOff>321296</xdr:colOff>
      <xdr:row>189</xdr:row>
      <xdr:rowOff>41414</xdr:rowOff>
    </xdr:from>
    <xdr:to>
      <xdr:col>6</xdr:col>
      <xdr:colOff>1166683</xdr:colOff>
      <xdr:row>190</xdr:row>
      <xdr:rowOff>0</xdr:rowOff>
    </xdr:to>
    <xdr:pic>
      <xdr:nvPicPr>
        <xdr:cNvPr id="49" name="Picture 48"/>
        <xdr:cNvPicPr>
          <a:picLocks noChangeAspect="1"/>
        </xdr:cNvPicPr>
      </xdr:nvPicPr>
      <xdr:blipFill>
        <a:blip r:embed="rId20"/>
        <a:srcRect l="14767" t="9186" b="12288"/>
        <a:stretch>
          <a:fillRect/>
        </a:stretch>
      </xdr:blipFill>
      <xdr:spPr>
        <a:xfrm>
          <a:off x="7940675" y="34159825"/>
          <a:ext cx="845820" cy="463550"/>
        </a:xfrm>
        <a:prstGeom prst="rect">
          <a:avLst/>
        </a:prstGeom>
      </xdr:spPr>
    </xdr:pic>
    <xdr:clientData/>
  </xdr:twoCellAnchor>
  <xdr:twoCellAnchor editAs="oneCell">
    <xdr:from>
      <xdr:col>6</xdr:col>
      <xdr:colOff>392097</xdr:colOff>
      <xdr:row>192</xdr:row>
      <xdr:rowOff>67699</xdr:rowOff>
    </xdr:from>
    <xdr:to>
      <xdr:col>6</xdr:col>
      <xdr:colOff>1163259</xdr:colOff>
      <xdr:row>193</xdr:row>
      <xdr:rowOff>131630</xdr:rowOff>
    </xdr:to>
    <xdr:pic>
      <xdr:nvPicPr>
        <xdr:cNvPr id="50" name="Picture 49"/>
        <xdr:cNvPicPr>
          <a:picLocks noChangeAspect="1"/>
        </xdr:cNvPicPr>
      </xdr:nvPicPr>
      <xdr:blipFill>
        <a:blip r:embed="rId21"/>
        <a:srcRect l="4785" t="15661" r="9949" b="28438"/>
        <a:stretch>
          <a:fillRect/>
        </a:stretch>
      </xdr:blipFill>
      <xdr:spPr>
        <a:xfrm>
          <a:off x="8011795" y="35357435"/>
          <a:ext cx="770890" cy="359410"/>
        </a:xfrm>
        <a:prstGeom prst="rect">
          <a:avLst/>
        </a:prstGeom>
      </xdr:spPr>
    </xdr:pic>
    <xdr:clientData/>
  </xdr:twoCellAnchor>
  <xdr:twoCellAnchor editAs="oneCell">
    <xdr:from>
      <xdr:col>6</xdr:col>
      <xdr:colOff>408852</xdr:colOff>
      <xdr:row>180</xdr:row>
      <xdr:rowOff>90631</xdr:rowOff>
    </xdr:from>
    <xdr:to>
      <xdr:col>6</xdr:col>
      <xdr:colOff>1237483</xdr:colOff>
      <xdr:row>182</xdr:row>
      <xdr:rowOff>124858</xdr:rowOff>
    </xdr:to>
    <xdr:pic>
      <xdr:nvPicPr>
        <xdr:cNvPr id="51" name="Picture 50"/>
        <xdr:cNvPicPr>
          <a:picLocks noChangeAspect="1"/>
        </xdr:cNvPicPr>
      </xdr:nvPicPr>
      <xdr:blipFill>
        <a:blip r:embed="rId22"/>
        <a:stretch>
          <a:fillRect/>
        </a:stretch>
      </xdr:blipFill>
      <xdr:spPr>
        <a:xfrm flipH="1">
          <a:off x="8028305" y="32703770"/>
          <a:ext cx="828675" cy="472440"/>
        </a:xfrm>
        <a:prstGeom prst="rect">
          <a:avLst/>
        </a:prstGeom>
      </xdr:spPr>
    </xdr:pic>
    <xdr:clientData/>
  </xdr:twoCellAnchor>
  <xdr:twoCellAnchor editAs="oneCell">
    <xdr:from>
      <xdr:col>6</xdr:col>
      <xdr:colOff>5715</xdr:colOff>
      <xdr:row>311</xdr:row>
      <xdr:rowOff>49530</xdr:rowOff>
    </xdr:from>
    <xdr:to>
      <xdr:col>6</xdr:col>
      <xdr:colOff>1560330</xdr:colOff>
      <xdr:row>327</xdr:row>
      <xdr:rowOff>29523</xdr:rowOff>
    </xdr:to>
    <xdr:pic>
      <xdr:nvPicPr>
        <xdr:cNvPr id="32" name="Picture 31"/>
        <xdr:cNvPicPr>
          <a:picLocks noChangeAspect="1"/>
        </xdr:cNvPicPr>
      </xdr:nvPicPr>
      <xdr:blipFill>
        <a:blip r:embed="rId23"/>
        <a:stretch>
          <a:fillRect/>
        </a:stretch>
      </xdr:blipFill>
      <xdr:spPr>
        <a:xfrm>
          <a:off x="7625715" y="54465855"/>
          <a:ext cx="1554480" cy="2418080"/>
        </a:xfrm>
        <a:prstGeom prst="rect">
          <a:avLst/>
        </a:prstGeom>
      </xdr:spPr>
    </xdr:pic>
    <xdr:clientData/>
  </xdr:twoCellAnchor>
  <xdr:twoCellAnchor editAs="oneCell">
    <xdr:from>
      <xdr:col>6</xdr:col>
      <xdr:colOff>196320</xdr:colOff>
      <xdr:row>9</xdr:row>
      <xdr:rowOff>8283</xdr:rowOff>
    </xdr:from>
    <xdr:to>
      <xdr:col>6</xdr:col>
      <xdr:colOff>1273013</xdr:colOff>
      <xdr:row>16</xdr:row>
      <xdr:rowOff>41368</xdr:rowOff>
    </xdr:to>
    <xdr:pic>
      <xdr:nvPicPr>
        <xdr:cNvPr id="54" name="Picture 53"/>
        <xdr:cNvPicPr>
          <a:picLocks noChangeAspect="1"/>
        </xdr:cNvPicPr>
      </xdr:nvPicPr>
      <xdr:blipFill>
        <a:blip r:embed="rId24"/>
        <a:stretch>
          <a:fillRect/>
        </a:stretch>
      </xdr:blipFill>
      <xdr:spPr>
        <a:xfrm>
          <a:off x="7816215" y="760730"/>
          <a:ext cx="1076325" cy="1099820"/>
        </a:xfrm>
        <a:prstGeom prst="rect">
          <a:avLst/>
        </a:prstGeom>
      </xdr:spPr>
    </xdr:pic>
    <xdr:clientData/>
  </xdr:twoCellAnchor>
  <xdr:twoCellAnchor editAs="oneCell">
    <xdr:from>
      <xdr:col>6</xdr:col>
      <xdr:colOff>296121</xdr:colOff>
      <xdr:row>37</xdr:row>
      <xdr:rowOff>111507</xdr:rowOff>
    </xdr:from>
    <xdr:to>
      <xdr:col>6</xdr:col>
      <xdr:colOff>1259911</xdr:colOff>
      <xdr:row>44</xdr:row>
      <xdr:rowOff>31689</xdr:rowOff>
    </xdr:to>
    <xdr:pic>
      <xdr:nvPicPr>
        <xdr:cNvPr id="55" name="Picture 54"/>
        <xdr:cNvPicPr>
          <a:picLocks noChangeAspect="1"/>
        </xdr:cNvPicPr>
      </xdr:nvPicPr>
      <xdr:blipFill>
        <a:blip r:embed="rId25"/>
        <a:stretch>
          <a:fillRect/>
        </a:stretch>
      </xdr:blipFill>
      <xdr:spPr>
        <a:xfrm>
          <a:off x="7915910" y="5130800"/>
          <a:ext cx="963930" cy="986790"/>
        </a:xfrm>
        <a:prstGeom prst="rect">
          <a:avLst/>
        </a:prstGeom>
      </xdr:spPr>
    </xdr:pic>
    <xdr:clientData/>
  </xdr:twoCellAnchor>
  <xdr:twoCellAnchor editAs="oneCell">
    <xdr:from>
      <xdr:col>6</xdr:col>
      <xdr:colOff>281610</xdr:colOff>
      <xdr:row>23</xdr:row>
      <xdr:rowOff>50106</xdr:rowOff>
    </xdr:from>
    <xdr:to>
      <xdr:col>6</xdr:col>
      <xdr:colOff>1426453</xdr:colOff>
      <xdr:row>31</xdr:row>
      <xdr:rowOff>2253</xdr:rowOff>
    </xdr:to>
    <xdr:pic>
      <xdr:nvPicPr>
        <xdr:cNvPr id="56" name="Picture 55"/>
        <xdr:cNvPicPr>
          <a:picLocks noChangeAspect="1"/>
        </xdr:cNvPicPr>
      </xdr:nvPicPr>
      <xdr:blipFill>
        <a:blip r:embed="rId26"/>
        <a:stretch>
          <a:fillRect/>
        </a:stretch>
      </xdr:blipFill>
      <xdr:spPr>
        <a:xfrm>
          <a:off x="7901305" y="2935605"/>
          <a:ext cx="1144905" cy="1171575"/>
        </a:xfrm>
        <a:prstGeom prst="rect">
          <a:avLst/>
        </a:prstGeom>
      </xdr:spPr>
    </xdr:pic>
    <xdr:clientData/>
  </xdr:twoCellAnchor>
  <xdr:twoCellAnchor editAs="oneCell">
    <xdr:from>
      <xdr:col>6</xdr:col>
      <xdr:colOff>140807</xdr:colOff>
      <xdr:row>164</xdr:row>
      <xdr:rowOff>149086</xdr:rowOff>
    </xdr:from>
    <xdr:to>
      <xdr:col>6</xdr:col>
      <xdr:colOff>1600809</xdr:colOff>
      <xdr:row>169</xdr:row>
      <xdr:rowOff>88528</xdr:rowOff>
    </xdr:to>
    <xdr:pic>
      <xdr:nvPicPr>
        <xdr:cNvPr id="13" name="Picture 12"/>
        <xdr:cNvPicPr>
          <a:picLocks noChangeAspect="1"/>
        </xdr:cNvPicPr>
      </xdr:nvPicPr>
      <xdr:blipFill>
        <a:blip r:embed="rId27"/>
        <a:stretch>
          <a:fillRect/>
        </a:stretch>
      </xdr:blipFill>
      <xdr:spPr>
        <a:xfrm>
          <a:off x="7760335" y="29180790"/>
          <a:ext cx="1459865" cy="701675"/>
        </a:xfrm>
        <a:prstGeom prst="rect">
          <a:avLst/>
        </a:prstGeom>
      </xdr:spPr>
    </xdr:pic>
    <xdr:clientData/>
  </xdr:twoCellAnchor>
  <xdr:twoCellAnchor editAs="oneCell">
    <xdr:from>
      <xdr:col>6</xdr:col>
      <xdr:colOff>422233</xdr:colOff>
      <xdr:row>104</xdr:row>
      <xdr:rowOff>151303</xdr:rowOff>
    </xdr:from>
    <xdr:to>
      <xdr:col>6</xdr:col>
      <xdr:colOff>952501</xdr:colOff>
      <xdr:row>106</xdr:row>
      <xdr:rowOff>266614</xdr:rowOff>
    </xdr:to>
    <xdr:pic>
      <xdr:nvPicPr>
        <xdr:cNvPr id="53" name="Picture 52"/>
        <xdr:cNvPicPr>
          <a:picLocks noChangeAspect="1"/>
        </xdr:cNvPicPr>
      </xdr:nvPicPr>
      <xdr:blipFill>
        <a:blip r:embed="rId28"/>
        <a:srcRect l="12857" t="9918" r="15876" b="7794"/>
        <a:stretch>
          <a:fillRect/>
        </a:stretch>
      </xdr:blipFill>
      <xdr:spPr>
        <a:xfrm>
          <a:off x="8041640" y="15600680"/>
          <a:ext cx="530860" cy="610235"/>
        </a:xfrm>
        <a:prstGeom prst="rect">
          <a:avLst/>
        </a:prstGeom>
      </xdr:spPr>
    </xdr:pic>
    <xdr:clientData/>
  </xdr:twoCellAnchor>
  <xdr:twoCellAnchor editAs="oneCell">
    <xdr:from>
      <xdr:col>6</xdr:col>
      <xdr:colOff>492258</xdr:colOff>
      <xdr:row>102</xdr:row>
      <xdr:rowOff>24848</xdr:rowOff>
    </xdr:from>
    <xdr:to>
      <xdr:col>6</xdr:col>
      <xdr:colOff>961232</xdr:colOff>
      <xdr:row>103</xdr:row>
      <xdr:rowOff>278474</xdr:rowOff>
    </xdr:to>
    <xdr:pic>
      <xdr:nvPicPr>
        <xdr:cNvPr id="57" name="Picture 56"/>
        <xdr:cNvPicPr>
          <a:picLocks noChangeAspect="1"/>
        </xdr:cNvPicPr>
      </xdr:nvPicPr>
      <xdr:blipFill>
        <a:blip r:embed="rId29"/>
        <a:stretch>
          <a:fillRect/>
        </a:stretch>
      </xdr:blipFill>
      <xdr:spPr>
        <a:xfrm>
          <a:off x="8112125" y="14950440"/>
          <a:ext cx="468630" cy="472440"/>
        </a:xfrm>
        <a:prstGeom prst="rect">
          <a:avLst/>
        </a:prstGeom>
      </xdr:spPr>
    </xdr:pic>
    <xdr:clientData/>
  </xdr:twoCellAnchor>
  <xdr:twoCellAnchor editAs="oneCell">
    <xdr:from>
      <xdr:col>6</xdr:col>
      <xdr:colOff>526956</xdr:colOff>
      <xdr:row>107</xdr:row>
      <xdr:rowOff>51407</xdr:rowOff>
    </xdr:from>
    <xdr:to>
      <xdr:col>6</xdr:col>
      <xdr:colOff>919462</xdr:colOff>
      <xdr:row>107</xdr:row>
      <xdr:rowOff>633928</xdr:rowOff>
    </xdr:to>
    <xdr:pic>
      <xdr:nvPicPr>
        <xdr:cNvPr id="58" name="Picture 57"/>
        <xdr:cNvPicPr>
          <a:picLocks noChangeAspect="1"/>
        </xdr:cNvPicPr>
      </xdr:nvPicPr>
      <xdr:blipFill>
        <a:blip r:embed="rId30"/>
        <a:srcRect l="22180" t="7577" r="21478" b="8804"/>
        <a:stretch>
          <a:fillRect/>
        </a:stretch>
      </xdr:blipFill>
      <xdr:spPr>
        <a:xfrm>
          <a:off x="8146415" y="16338550"/>
          <a:ext cx="392430" cy="582930"/>
        </a:xfrm>
        <a:prstGeom prst="rect">
          <a:avLst/>
        </a:prstGeom>
      </xdr:spPr>
    </xdr:pic>
    <xdr:clientData/>
  </xdr:twoCellAnchor>
  <xdr:twoCellAnchor editAs="oneCell">
    <xdr:from>
      <xdr:col>6</xdr:col>
      <xdr:colOff>364434</xdr:colOff>
      <xdr:row>109</xdr:row>
      <xdr:rowOff>60923</xdr:rowOff>
    </xdr:from>
    <xdr:to>
      <xdr:col>6</xdr:col>
      <xdr:colOff>1097561</xdr:colOff>
      <xdr:row>110</xdr:row>
      <xdr:rowOff>271181</xdr:rowOff>
    </xdr:to>
    <xdr:pic>
      <xdr:nvPicPr>
        <xdr:cNvPr id="59" name="Picture 58"/>
        <xdr:cNvPicPr>
          <a:picLocks noChangeAspect="1"/>
        </xdr:cNvPicPr>
      </xdr:nvPicPr>
      <xdr:blipFill>
        <a:blip r:embed="rId31"/>
        <a:stretch>
          <a:fillRect/>
        </a:stretch>
      </xdr:blipFill>
      <xdr:spPr>
        <a:xfrm>
          <a:off x="7983855" y="17681575"/>
          <a:ext cx="733425" cy="553720"/>
        </a:xfrm>
        <a:prstGeom prst="rect">
          <a:avLst/>
        </a:prstGeom>
      </xdr:spPr>
    </xdr:pic>
    <xdr:clientData/>
  </xdr:twoCellAnchor>
  <xdr:twoCellAnchor editAs="oneCell">
    <xdr:from>
      <xdr:col>6</xdr:col>
      <xdr:colOff>573307</xdr:colOff>
      <xdr:row>112</xdr:row>
      <xdr:rowOff>54893</xdr:rowOff>
    </xdr:from>
    <xdr:to>
      <xdr:col>6</xdr:col>
      <xdr:colOff>1209260</xdr:colOff>
      <xdr:row>115</xdr:row>
      <xdr:rowOff>99391</xdr:rowOff>
    </xdr:to>
    <xdr:pic>
      <xdr:nvPicPr>
        <xdr:cNvPr id="60" name="Picture 59"/>
        <xdr:cNvPicPr>
          <a:picLocks noChangeAspect="1"/>
        </xdr:cNvPicPr>
      </xdr:nvPicPr>
      <xdr:blipFill>
        <a:blip r:embed="rId32"/>
        <a:srcRect l="21835" t="33613" r="4729" b="32499"/>
        <a:stretch>
          <a:fillRect/>
        </a:stretch>
      </xdr:blipFill>
      <xdr:spPr>
        <a:xfrm>
          <a:off x="8192770" y="18999835"/>
          <a:ext cx="636270" cy="501650"/>
        </a:xfrm>
        <a:prstGeom prst="rect">
          <a:avLst/>
        </a:prstGeom>
      </xdr:spPr>
    </xdr:pic>
    <xdr:clientData/>
  </xdr:twoCellAnchor>
  <xdr:twoCellAnchor editAs="oneCell">
    <xdr:from>
      <xdr:col>6</xdr:col>
      <xdr:colOff>471798</xdr:colOff>
      <xdr:row>111</xdr:row>
      <xdr:rowOff>50796</xdr:rowOff>
    </xdr:from>
    <xdr:to>
      <xdr:col>6</xdr:col>
      <xdr:colOff>996471</xdr:colOff>
      <xdr:row>111</xdr:row>
      <xdr:rowOff>575469</xdr:rowOff>
    </xdr:to>
    <xdr:pic>
      <xdr:nvPicPr>
        <xdr:cNvPr id="61" name="Picture 60"/>
        <xdr:cNvPicPr>
          <a:picLocks noChangeAspect="1"/>
        </xdr:cNvPicPr>
      </xdr:nvPicPr>
      <xdr:blipFill>
        <a:blip r:embed="rId33"/>
        <a:stretch>
          <a:fillRect/>
        </a:stretch>
      </xdr:blipFill>
      <xdr:spPr>
        <a:xfrm>
          <a:off x="8091170" y="18319115"/>
          <a:ext cx="525145" cy="525145"/>
        </a:xfrm>
        <a:prstGeom prst="rect">
          <a:avLst/>
        </a:prstGeom>
      </xdr:spPr>
    </xdr:pic>
    <xdr:clientData/>
  </xdr:twoCellAnchor>
  <xdr:twoCellAnchor editAs="oneCell">
    <xdr:from>
      <xdr:col>6</xdr:col>
      <xdr:colOff>496957</xdr:colOff>
      <xdr:row>99</xdr:row>
      <xdr:rowOff>49694</xdr:rowOff>
    </xdr:from>
    <xdr:to>
      <xdr:col>6</xdr:col>
      <xdr:colOff>906436</xdr:colOff>
      <xdr:row>101</xdr:row>
      <xdr:rowOff>124239</xdr:rowOff>
    </xdr:to>
    <xdr:pic>
      <xdr:nvPicPr>
        <xdr:cNvPr id="64" name="Picture 63"/>
        <xdr:cNvPicPr>
          <a:picLocks noChangeAspect="1"/>
        </xdr:cNvPicPr>
      </xdr:nvPicPr>
      <xdr:blipFill>
        <a:blip r:embed="rId34"/>
        <a:srcRect l="14268" t="13589" b="8141"/>
        <a:stretch>
          <a:fillRect/>
        </a:stretch>
      </xdr:blipFill>
      <xdr:spPr>
        <a:xfrm>
          <a:off x="8116570" y="14518005"/>
          <a:ext cx="409575" cy="379095"/>
        </a:xfrm>
        <a:prstGeom prst="rect">
          <a:avLst/>
        </a:prstGeom>
      </xdr:spPr>
    </xdr:pic>
    <xdr:clientData/>
  </xdr:twoCellAnchor>
  <xdr:twoCellAnchor editAs="oneCell">
    <xdr:from>
      <xdr:col>6</xdr:col>
      <xdr:colOff>430695</xdr:colOff>
      <xdr:row>135</xdr:row>
      <xdr:rowOff>41412</xdr:rowOff>
    </xdr:from>
    <xdr:to>
      <xdr:col>6</xdr:col>
      <xdr:colOff>1076927</xdr:colOff>
      <xdr:row>135</xdr:row>
      <xdr:rowOff>712030</xdr:rowOff>
    </xdr:to>
    <xdr:pic>
      <xdr:nvPicPr>
        <xdr:cNvPr id="4" name="Picture 3"/>
        <xdr:cNvPicPr>
          <a:picLocks noChangeAspect="1"/>
        </xdr:cNvPicPr>
      </xdr:nvPicPr>
      <xdr:blipFill>
        <a:blip r:embed="rId35"/>
        <a:stretch>
          <a:fillRect/>
        </a:stretch>
      </xdr:blipFill>
      <xdr:spPr>
        <a:xfrm>
          <a:off x="8050530" y="23663275"/>
          <a:ext cx="645795" cy="670560"/>
        </a:xfrm>
        <a:prstGeom prst="rect">
          <a:avLst/>
        </a:prstGeom>
      </xdr:spPr>
    </xdr:pic>
    <xdr:clientData/>
  </xdr:twoCellAnchor>
  <xdr:twoCellAnchor editAs="oneCell">
    <xdr:from>
      <xdr:col>6</xdr:col>
      <xdr:colOff>346138</xdr:colOff>
      <xdr:row>46</xdr:row>
      <xdr:rowOff>99391</xdr:rowOff>
    </xdr:from>
    <xdr:to>
      <xdr:col>6</xdr:col>
      <xdr:colOff>1199246</xdr:colOff>
      <xdr:row>52</xdr:row>
      <xdr:rowOff>82769</xdr:rowOff>
    </xdr:to>
    <xdr:pic>
      <xdr:nvPicPr>
        <xdr:cNvPr id="45" name="Picture 44"/>
        <xdr:cNvPicPr>
          <a:picLocks noChangeAspect="1"/>
        </xdr:cNvPicPr>
      </xdr:nvPicPr>
      <xdr:blipFill>
        <a:blip r:embed="rId36"/>
        <a:stretch>
          <a:fillRect/>
        </a:stretch>
      </xdr:blipFill>
      <xdr:spPr>
        <a:xfrm>
          <a:off x="7966075" y="6490335"/>
          <a:ext cx="852805" cy="897890"/>
        </a:xfrm>
        <a:prstGeom prst="rect">
          <a:avLst/>
        </a:prstGeom>
      </xdr:spPr>
    </xdr:pic>
    <xdr:clientData/>
  </xdr:twoCellAnchor>
  <xdr:twoCellAnchor editAs="oneCell">
    <xdr:from>
      <xdr:col>6</xdr:col>
      <xdr:colOff>347870</xdr:colOff>
      <xdr:row>108</xdr:row>
      <xdr:rowOff>0</xdr:rowOff>
    </xdr:from>
    <xdr:to>
      <xdr:col>6</xdr:col>
      <xdr:colOff>1018762</xdr:colOff>
      <xdr:row>109</xdr:row>
      <xdr:rowOff>0</xdr:rowOff>
    </xdr:to>
    <xdr:pic>
      <xdr:nvPicPr>
        <xdr:cNvPr id="38" name="Picture 37"/>
        <xdr:cNvPicPr>
          <a:picLocks noChangeAspect="1"/>
        </xdr:cNvPicPr>
      </xdr:nvPicPr>
      <xdr:blipFill>
        <a:blip r:embed="rId37"/>
        <a:stretch>
          <a:fillRect/>
        </a:stretch>
      </xdr:blipFill>
      <xdr:spPr>
        <a:xfrm>
          <a:off x="7967345" y="16954500"/>
          <a:ext cx="671195" cy="666750"/>
        </a:xfrm>
        <a:prstGeom prst="rect">
          <a:avLst/>
        </a:prstGeom>
      </xdr:spPr>
    </xdr:pic>
    <xdr:clientData/>
  </xdr:twoCellAnchor>
  <xdr:twoCellAnchor editAs="oneCell">
    <xdr:from>
      <xdr:col>6</xdr:col>
      <xdr:colOff>288937</xdr:colOff>
      <xdr:row>148</xdr:row>
      <xdr:rowOff>49696</xdr:rowOff>
    </xdr:from>
    <xdr:to>
      <xdr:col>6</xdr:col>
      <xdr:colOff>1014302</xdr:colOff>
      <xdr:row>152</xdr:row>
      <xdr:rowOff>129017</xdr:rowOff>
    </xdr:to>
    <xdr:pic>
      <xdr:nvPicPr>
        <xdr:cNvPr id="10" name="Picture 9"/>
        <xdr:cNvPicPr>
          <a:picLocks noChangeAspect="1"/>
        </xdr:cNvPicPr>
      </xdr:nvPicPr>
      <xdr:blipFill>
        <a:blip r:embed="rId38"/>
        <a:stretch>
          <a:fillRect/>
        </a:stretch>
      </xdr:blipFill>
      <xdr:spPr>
        <a:xfrm>
          <a:off x="7908925" y="26595705"/>
          <a:ext cx="725170" cy="736600"/>
        </a:xfrm>
        <a:prstGeom prst="rect">
          <a:avLst/>
        </a:prstGeom>
      </xdr:spPr>
    </xdr:pic>
    <xdr:clientData/>
  </xdr:twoCellAnchor>
  <xdr:twoCellAnchor editAs="oneCell">
    <xdr:from>
      <xdr:col>6</xdr:col>
      <xdr:colOff>265044</xdr:colOff>
      <xdr:row>156</xdr:row>
      <xdr:rowOff>101301</xdr:rowOff>
    </xdr:from>
    <xdr:to>
      <xdr:col>6</xdr:col>
      <xdr:colOff>1049025</xdr:colOff>
      <xdr:row>161</xdr:row>
      <xdr:rowOff>139847</xdr:rowOff>
    </xdr:to>
    <xdr:pic>
      <xdr:nvPicPr>
        <xdr:cNvPr id="11" name="Picture 10"/>
        <xdr:cNvPicPr>
          <a:picLocks noChangeAspect="1"/>
        </xdr:cNvPicPr>
      </xdr:nvPicPr>
      <xdr:blipFill>
        <a:blip r:embed="rId39"/>
        <a:stretch>
          <a:fillRect/>
        </a:stretch>
      </xdr:blipFill>
      <xdr:spPr>
        <a:xfrm>
          <a:off x="7884795" y="27913965"/>
          <a:ext cx="784225" cy="800735"/>
        </a:xfrm>
        <a:prstGeom prst="rect">
          <a:avLst/>
        </a:prstGeom>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1495425</xdr:colOff>
      <xdr:row>41</xdr:row>
      <xdr:rowOff>28575</xdr:rowOff>
    </xdr:from>
    <xdr:to>
      <xdr:col>7</xdr:col>
      <xdr:colOff>57150</xdr:colOff>
      <xdr:row>55</xdr:row>
      <xdr:rowOff>71436</xdr:rowOff>
    </xdr:to>
    <xdr:pic>
      <xdr:nvPicPr>
        <xdr:cNvPr id="3" name="Picture 2"/>
        <xdr:cNvPicPr>
          <a:picLocks noChangeAspect="1"/>
        </xdr:cNvPicPr>
      </xdr:nvPicPr>
      <xdr:blipFill>
        <a:blip r:embed="rId1"/>
        <a:stretch>
          <a:fillRect/>
        </a:stretch>
      </xdr:blipFill>
      <xdr:spPr>
        <a:xfrm>
          <a:off x="4772025" y="9001125"/>
          <a:ext cx="4371975" cy="2176145"/>
        </a:xfrm>
        <a:prstGeom prst="rect">
          <a:avLst/>
        </a:prstGeom>
      </xdr:spPr>
    </xdr:pic>
    <xdr:clientData/>
  </xdr:twoCellAnchor>
  <xdr:twoCellAnchor editAs="oneCell">
    <xdr:from>
      <xdr:col>0</xdr:col>
      <xdr:colOff>257176</xdr:colOff>
      <xdr:row>60</xdr:row>
      <xdr:rowOff>66675</xdr:rowOff>
    </xdr:from>
    <xdr:to>
      <xdr:col>2</xdr:col>
      <xdr:colOff>273752</xdr:colOff>
      <xdr:row>73</xdr:row>
      <xdr:rowOff>57761</xdr:rowOff>
    </xdr:to>
    <xdr:pic>
      <xdr:nvPicPr>
        <xdr:cNvPr id="6" name="Picture 5"/>
        <xdr:cNvPicPr>
          <a:picLocks noChangeAspect="1"/>
        </xdr:cNvPicPr>
      </xdr:nvPicPr>
      <xdr:blipFill>
        <a:blip r:embed="rId2"/>
        <a:stretch>
          <a:fillRect/>
        </a:stretch>
      </xdr:blipFill>
      <xdr:spPr>
        <a:xfrm>
          <a:off x="257175" y="11934825"/>
          <a:ext cx="3293110" cy="1971675"/>
        </a:xfrm>
        <a:prstGeom prst="rect">
          <a:avLst/>
        </a:prstGeom>
      </xdr:spPr>
    </xdr:pic>
    <xdr:clientData/>
  </xdr:twoCellAnchor>
  <xdr:twoCellAnchor editAs="oneCell">
    <xdr:from>
      <xdr:col>0</xdr:col>
      <xdr:colOff>47625</xdr:colOff>
      <xdr:row>39</xdr:row>
      <xdr:rowOff>142875</xdr:rowOff>
    </xdr:from>
    <xdr:to>
      <xdr:col>2</xdr:col>
      <xdr:colOff>581355</xdr:colOff>
      <xdr:row>56</xdr:row>
      <xdr:rowOff>57748</xdr:rowOff>
    </xdr:to>
    <xdr:pic>
      <xdr:nvPicPr>
        <xdr:cNvPr id="8" name="Picture 7"/>
        <xdr:cNvPicPr>
          <a:picLocks noChangeAspect="1"/>
        </xdr:cNvPicPr>
      </xdr:nvPicPr>
      <xdr:blipFill>
        <a:blip r:embed="rId3"/>
        <a:stretch>
          <a:fillRect/>
        </a:stretch>
      </xdr:blipFill>
      <xdr:spPr>
        <a:xfrm>
          <a:off x="47625" y="8810625"/>
          <a:ext cx="3810000" cy="2505075"/>
        </a:xfrm>
        <a:prstGeom prst="rect">
          <a:avLst/>
        </a:prstGeom>
      </xdr:spPr>
    </xdr:pic>
    <xdr:clientData/>
  </xdr:twoCellAnchor>
  <xdr:twoCellAnchor editAs="oneCell">
    <xdr:from>
      <xdr:col>4</xdr:col>
      <xdr:colOff>179193</xdr:colOff>
      <xdr:row>27</xdr:row>
      <xdr:rowOff>49240</xdr:rowOff>
    </xdr:from>
    <xdr:to>
      <xdr:col>4</xdr:col>
      <xdr:colOff>966582</xdr:colOff>
      <xdr:row>28</xdr:row>
      <xdr:rowOff>204805</xdr:rowOff>
    </xdr:to>
    <xdr:pic>
      <xdr:nvPicPr>
        <xdr:cNvPr id="5" name="Picture 4"/>
        <xdr:cNvPicPr>
          <a:picLocks noChangeAspect="1"/>
        </xdr:cNvPicPr>
      </xdr:nvPicPr>
      <xdr:blipFill>
        <a:blip r:embed="rId4"/>
        <a:srcRect t="19757" b="19237"/>
        <a:stretch>
          <a:fillRect/>
        </a:stretch>
      </xdr:blipFill>
      <xdr:spPr>
        <a:xfrm>
          <a:off x="7008495" y="6287770"/>
          <a:ext cx="787400" cy="593725"/>
        </a:xfrm>
        <a:prstGeom prst="rect">
          <a:avLst/>
        </a:prstGeom>
      </xdr:spPr>
    </xdr:pic>
    <xdr:clientData/>
  </xdr:twoCellAnchor>
  <xdr:twoCellAnchor editAs="oneCell">
    <xdr:from>
      <xdr:col>4</xdr:col>
      <xdr:colOff>190500</xdr:colOff>
      <xdr:row>24</xdr:row>
      <xdr:rowOff>211619</xdr:rowOff>
    </xdr:from>
    <xdr:to>
      <xdr:col>4</xdr:col>
      <xdr:colOff>944219</xdr:colOff>
      <xdr:row>25</xdr:row>
      <xdr:rowOff>252640</xdr:rowOff>
    </xdr:to>
    <xdr:pic>
      <xdr:nvPicPr>
        <xdr:cNvPr id="7" name="Picture 6"/>
        <xdr:cNvPicPr>
          <a:picLocks noChangeAspect="1"/>
        </xdr:cNvPicPr>
      </xdr:nvPicPr>
      <xdr:blipFill>
        <a:blip r:embed="rId5"/>
        <a:srcRect t="15356" b="19791"/>
        <a:stretch>
          <a:fillRect/>
        </a:stretch>
      </xdr:blipFill>
      <xdr:spPr>
        <a:xfrm>
          <a:off x="7019925" y="5059680"/>
          <a:ext cx="753110" cy="554990"/>
        </a:xfrm>
        <a:prstGeom prst="rect">
          <a:avLst/>
        </a:prstGeom>
      </xdr:spPr>
    </xdr:pic>
    <xdr:clientData/>
  </xdr:twoCellAnchor>
  <xdr:twoCellAnchor editAs="oneCell">
    <xdr:from>
      <xdr:col>4</xdr:col>
      <xdr:colOff>252207</xdr:colOff>
      <xdr:row>22</xdr:row>
      <xdr:rowOff>47625</xdr:rowOff>
    </xdr:from>
    <xdr:to>
      <xdr:col>4</xdr:col>
      <xdr:colOff>815424</xdr:colOff>
      <xdr:row>23</xdr:row>
      <xdr:rowOff>514381</xdr:rowOff>
    </xdr:to>
    <xdr:pic>
      <xdr:nvPicPr>
        <xdr:cNvPr id="9" name="Picture 8"/>
        <xdr:cNvPicPr>
          <a:picLocks noChangeAspect="1"/>
        </xdr:cNvPicPr>
      </xdr:nvPicPr>
      <xdr:blipFill>
        <a:blip r:embed="rId6"/>
        <a:srcRect l="23019" r="26415"/>
        <a:stretch>
          <a:fillRect/>
        </a:stretch>
      </xdr:blipFill>
      <xdr:spPr>
        <a:xfrm>
          <a:off x="7081520" y="3914775"/>
          <a:ext cx="563245" cy="904875"/>
        </a:xfrm>
        <a:prstGeom prst="rect">
          <a:avLst/>
        </a:prstGeom>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9</xdr:col>
      <xdr:colOff>404495</xdr:colOff>
      <xdr:row>13</xdr:row>
      <xdr:rowOff>100330</xdr:rowOff>
    </xdr:from>
    <xdr:to>
      <xdr:col>9</xdr:col>
      <xdr:colOff>1501140</xdr:colOff>
      <xdr:row>13</xdr:row>
      <xdr:rowOff>955040</xdr:rowOff>
    </xdr:to>
    <xdr:pic>
      <xdr:nvPicPr>
        <xdr:cNvPr id="2" name="图片 1"/>
        <xdr:cNvPicPr>
          <a:picLocks noChangeAspect="1"/>
        </xdr:cNvPicPr>
      </xdr:nvPicPr>
      <xdr:blipFill>
        <a:blip r:embed="rId1"/>
        <a:srcRect l="4525" t="11271" r="2536" b="10845"/>
        <a:stretch>
          <a:fillRect/>
        </a:stretch>
      </xdr:blipFill>
      <xdr:spPr>
        <a:xfrm>
          <a:off x="7856220" y="5777230"/>
          <a:ext cx="1096645" cy="854710"/>
        </a:xfrm>
        <a:prstGeom prst="rect">
          <a:avLst/>
        </a:prstGeom>
        <a:noFill/>
        <a:ln w="9525">
          <a:noFill/>
        </a:ln>
      </xdr:spPr>
    </xdr:pic>
    <xdr:clientData/>
  </xdr:twoCellAnchor>
  <xdr:twoCellAnchor editAs="oneCell">
    <xdr:from>
      <xdr:col>9</xdr:col>
      <xdr:colOff>584200</xdr:colOff>
      <xdr:row>6</xdr:row>
      <xdr:rowOff>27305</xdr:rowOff>
    </xdr:from>
    <xdr:to>
      <xdr:col>9</xdr:col>
      <xdr:colOff>1312545</xdr:colOff>
      <xdr:row>7</xdr:row>
      <xdr:rowOff>17780</xdr:rowOff>
    </xdr:to>
    <xdr:pic>
      <xdr:nvPicPr>
        <xdr:cNvPr id="3" name="Picture 2"/>
        <xdr:cNvPicPr>
          <a:picLocks noChangeAspect="1"/>
        </xdr:cNvPicPr>
      </xdr:nvPicPr>
      <xdr:blipFill>
        <a:blip r:embed="rId2"/>
        <a:stretch>
          <a:fillRect/>
        </a:stretch>
      </xdr:blipFill>
      <xdr:spPr>
        <a:xfrm>
          <a:off x="8035925" y="1805305"/>
          <a:ext cx="728345" cy="854075"/>
        </a:xfrm>
        <a:prstGeom prst="rect">
          <a:avLst/>
        </a:prstGeom>
        <a:noFill/>
        <a:ln w="9525">
          <a:noFill/>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9</xdr:col>
      <xdr:colOff>398145</xdr:colOff>
      <xdr:row>35</xdr:row>
      <xdr:rowOff>3810</xdr:rowOff>
    </xdr:from>
    <xdr:to>
      <xdr:col>9</xdr:col>
      <xdr:colOff>1223645</xdr:colOff>
      <xdr:row>40</xdr:row>
      <xdr:rowOff>123825</xdr:rowOff>
    </xdr:to>
    <xdr:pic>
      <xdr:nvPicPr>
        <xdr:cNvPr id="3" name="Picture 2"/>
        <xdr:cNvPicPr>
          <a:picLocks noChangeAspect="1"/>
        </xdr:cNvPicPr>
      </xdr:nvPicPr>
      <xdr:blipFill>
        <a:blip r:embed="rId1"/>
        <a:stretch>
          <a:fillRect/>
        </a:stretch>
      </xdr:blipFill>
      <xdr:spPr>
        <a:xfrm>
          <a:off x="11388725" y="6087110"/>
          <a:ext cx="825500" cy="834390"/>
        </a:xfrm>
        <a:prstGeom prst="rect">
          <a:avLst/>
        </a:prstGeom>
        <a:noFill/>
        <a:ln w="9525">
          <a:noFill/>
        </a:ln>
      </xdr:spPr>
    </xdr:pic>
    <xdr:clientData/>
  </xdr:twoCellAnchor>
  <xdr:twoCellAnchor editAs="oneCell">
    <xdr:from>
      <xdr:col>9</xdr:col>
      <xdr:colOff>133350</xdr:colOff>
      <xdr:row>9</xdr:row>
      <xdr:rowOff>102235</xdr:rowOff>
    </xdr:from>
    <xdr:to>
      <xdr:col>9</xdr:col>
      <xdr:colOff>828040</xdr:colOff>
      <xdr:row>13</xdr:row>
      <xdr:rowOff>161290</xdr:rowOff>
    </xdr:to>
    <xdr:pic>
      <xdr:nvPicPr>
        <xdr:cNvPr id="4" name="Picture 3"/>
        <xdr:cNvPicPr>
          <a:picLocks noChangeAspect="1"/>
        </xdr:cNvPicPr>
      </xdr:nvPicPr>
      <xdr:blipFill>
        <a:blip r:embed="rId2"/>
        <a:stretch>
          <a:fillRect/>
        </a:stretch>
      </xdr:blipFill>
      <xdr:spPr>
        <a:xfrm>
          <a:off x="11123930" y="1407160"/>
          <a:ext cx="694690" cy="1011555"/>
        </a:xfrm>
        <a:prstGeom prst="rect">
          <a:avLst/>
        </a:prstGeom>
        <a:noFill/>
        <a:ln w="9525">
          <a:noFill/>
        </a:ln>
      </xdr:spPr>
    </xdr:pic>
    <xdr:clientData/>
  </xdr:twoCellAnchor>
  <xdr:twoCellAnchor editAs="oneCell">
    <xdr:from>
      <xdr:col>9</xdr:col>
      <xdr:colOff>168275</xdr:colOff>
      <xdr:row>27</xdr:row>
      <xdr:rowOff>71755</xdr:rowOff>
    </xdr:from>
    <xdr:to>
      <xdr:col>9</xdr:col>
      <xdr:colOff>1722755</xdr:colOff>
      <xdr:row>34</xdr:row>
      <xdr:rowOff>25400</xdr:rowOff>
    </xdr:to>
    <xdr:pic>
      <xdr:nvPicPr>
        <xdr:cNvPr id="5" name="Picture 4"/>
        <xdr:cNvPicPr>
          <a:picLocks noChangeAspect="1"/>
        </xdr:cNvPicPr>
      </xdr:nvPicPr>
      <xdr:blipFill>
        <a:blip r:embed="rId3"/>
        <a:stretch>
          <a:fillRect/>
        </a:stretch>
      </xdr:blipFill>
      <xdr:spPr>
        <a:xfrm>
          <a:off x="11158855" y="5012055"/>
          <a:ext cx="1554480" cy="953770"/>
        </a:xfrm>
        <a:prstGeom prst="rect">
          <a:avLst/>
        </a:prstGeom>
        <a:noFill/>
        <a:ln w="9525">
          <a:noFill/>
        </a:ln>
      </xdr:spPr>
    </xdr:pic>
    <xdr:clientData/>
  </xdr:twoCellAnchor>
  <xdr:twoCellAnchor editAs="oneCell">
    <xdr:from>
      <xdr:col>9</xdr:col>
      <xdr:colOff>321945</xdr:colOff>
      <xdr:row>14</xdr:row>
      <xdr:rowOff>79375</xdr:rowOff>
    </xdr:from>
    <xdr:to>
      <xdr:col>9</xdr:col>
      <xdr:colOff>1195705</xdr:colOff>
      <xdr:row>17</xdr:row>
      <xdr:rowOff>260985</xdr:rowOff>
    </xdr:to>
    <xdr:pic>
      <xdr:nvPicPr>
        <xdr:cNvPr id="6" name="Picture 5"/>
        <xdr:cNvPicPr>
          <a:picLocks noChangeAspect="1"/>
        </xdr:cNvPicPr>
      </xdr:nvPicPr>
      <xdr:blipFill>
        <a:blip r:embed="rId4"/>
        <a:stretch>
          <a:fillRect/>
        </a:stretch>
      </xdr:blipFill>
      <xdr:spPr>
        <a:xfrm>
          <a:off x="11312525" y="2616200"/>
          <a:ext cx="873760" cy="981710"/>
        </a:xfrm>
        <a:prstGeom prst="rect">
          <a:avLst/>
        </a:prstGeom>
        <a:noFill/>
        <a:ln w="9525">
          <a:noFill/>
        </a:ln>
      </xdr:spPr>
    </xdr:pic>
    <xdr:clientData/>
  </xdr:twoCellAnchor>
  <xdr:twoCellAnchor editAs="oneCell">
    <xdr:from>
      <xdr:col>9</xdr:col>
      <xdr:colOff>903605</xdr:colOff>
      <xdr:row>9</xdr:row>
      <xdr:rowOff>47625</xdr:rowOff>
    </xdr:from>
    <xdr:to>
      <xdr:col>9</xdr:col>
      <xdr:colOff>1631950</xdr:colOff>
      <xdr:row>13</xdr:row>
      <xdr:rowOff>133350</xdr:rowOff>
    </xdr:to>
    <xdr:pic>
      <xdr:nvPicPr>
        <xdr:cNvPr id="7" name="Picture 6"/>
        <xdr:cNvPicPr>
          <a:picLocks noChangeAspect="1"/>
        </xdr:cNvPicPr>
      </xdr:nvPicPr>
      <xdr:blipFill>
        <a:blip r:embed="rId5"/>
        <a:stretch>
          <a:fillRect/>
        </a:stretch>
      </xdr:blipFill>
      <xdr:spPr>
        <a:xfrm>
          <a:off x="11894185" y="1352550"/>
          <a:ext cx="728345" cy="1038225"/>
        </a:xfrm>
        <a:prstGeom prst="rect">
          <a:avLst/>
        </a:prstGeom>
        <a:noFill/>
        <a:ln w="9525">
          <a:noFill/>
        </a:ln>
      </xdr:spPr>
    </xdr:pic>
    <xdr:clientData/>
  </xdr:twoCellAnchor>
  <xdr:twoCellAnchor editAs="oneCell">
    <xdr:from>
      <xdr:col>9</xdr:col>
      <xdr:colOff>287020</xdr:colOff>
      <xdr:row>18</xdr:row>
      <xdr:rowOff>97790</xdr:rowOff>
    </xdr:from>
    <xdr:to>
      <xdr:col>9</xdr:col>
      <xdr:colOff>1356360</xdr:colOff>
      <xdr:row>26</xdr:row>
      <xdr:rowOff>108585</xdr:rowOff>
    </xdr:to>
    <xdr:pic>
      <xdr:nvPicPr>
        <xdr:cNvPr id="8" name="Picture 7"/>
        <xdr:cNvPicPr>
          <a:picLocks noChangeAspect="1"/>
        </xdr:cNvPicPr>
      </xdr:nvPicPr>
      <xdr:blipFill>
        <a:blip r:embed="rId6"/>
        <a:stretch>
          <a:fillRect/>
        </a:stretch>
      </xdr:blipFill>
      <xdr:spPr>
        <a:xfrm>
          <a:off x="11277600" y="3752215"/>
          <a:ext cx="1069340" cy="1153795"/>
        </a:xfrm>
        <a:prstGeom prst="rect">
          <a:avLst/>
        </a:prstGeom>
        <a:noFill/>
        <a:ln w="9525">
          <a:noFill/>
        </a:ln>
      </xdr:spPr>
    </xdr:pic>
    <xdr:clientData/>
  </xdr:twoCellAnchor>
  <xdr:twoCellAnchor>
    <xdr:from>
      <xdr:col>4</xdr:col>
      <xdr:colOff>98425</xdr:colOff>
      <xdr:row>82</xdr:row>
      <xdr:rowOff>46990</xdr:rowOff>
    </xdr:from>
    <xdr:to>
      <xdr:col>4</xdr:col>
      <xdr:colOff>770255</xdr:colOff>
      <xdr:row>85</xdr:row>
      <xdr:rowOff>27305</xdr:rowOff>
    </xdr:to>
    <xdr:pic>
      <xdr:nvPicPr>
        <xdr:cNvPr id="9" name="Picture 3" descr="Reach-In Refrigerator &amp; Freezer Shelves at WebstaurantStore"/>
        <xdr:cNvPicPr/>
      </xdr:nvPicPr>
      <xdr:blipFill>
        <a:blip r:embed="rId7"/>
        <a:srcRect/>
        <a:stretch>
          <a:fillRect/>
        </a:stretch>
      </xdr:blipFill>
      <xdr:spPr>
        <a:xfrm>
          <a:off x="6295390" y="14045565"/>
          <a:ext cx="671830" cy="408940"/>
        </a:xfrm>
        <a:prstGeom prst="rect">
          <a:avLst/>
        </a:prstGeom>
        <a:noFill/>
        <a:ln>
          <a:noFill/>
        </a:ln>
        <a:effectLst/>
      </xdr:spPr>
    </xdr:pic>
    <xdr:clientData/>
  </xdr:twoCellAnchor>
  <xdr:twoCellAnchor>
    <xdr:from>
      <xdr:col>4</xdr:col>
      <xdr:colOff>312420</xdr:colOff>
      <xdr:row>106</xdr:row>
      <xdr:rowOff>3175</xdr:rowOff>
    </xdr:from>
    <xdr:to>
      <xdr:col>4</xdr:col>
      <xdr:colOff>923290</xdr:colOff>
      <xdr:row>111</xdr:row>
      <xdr:rowOff>140970</xdr:rowOff>
    </xdr:to>
    <xdr:pic>
      <xdr:nvPicPr>
        <xdr:cNvPr id="10" name="Picture 9" descr="CPW-0511E11A SANDEN SHOWCASE CHILLER DOOR RUBBER DOOR GASKET FRIDGE &amp;  FREEZER SPARE PARTS Johor Bahru ("/>
        <xdr:cNvPicPr/>
      </xdr:nvPicPr>
      <xdr:blipFill>
        <a:blip r:embed="rId8"/>
        <a:srcRect l="19401" t="7276" r="19888" b="14817"/>
        <a:stretch>
          <a:fillRect/>
        </a:stretch>
      </xdr:blipFill>
      <xdr:spPr>
        <a:xfrm>
          <a:off x="6509385" y="17430750"/>
          <a:ext cx="610870" cy="852170"/>
        </a:xfrm>
        <a:prstGeom prst="rect">
          <a:avLst/>
        </a:prstGeom>
        <a:noFill/>
        <a:ln w="9525" cap="flat" cmpd="sng">
          <a:noFill/>
          <a:prstDash val="solid"/>
          <a:miter/>
        </a:ln>
        <a:effectLst/>
      </xdr:spPr>
    </xdr:pic>
    <xdr:clientData/>
  </xdr:twoCellAnchor>
  <xdr:twoCellAnchor>
    <xdr:from>
      <xdr:col>4</xdr:col>
      <xdr:colOff>48260</xdr:colOff>
      <xdr:row>52</xdr:row>
      <xdr:rowOff>75565</xdr:rowOff>
    </xdr:from>
    <xdr:to>
      <xdr:col>4</xdr:col>
      <xdr:colOff>1005840</xdr:colOff>
      <xdr:row>52</xdr:row>
      <xdr:rowOff>631825</xdr:rowOff>
    </xdr:to>
    <xdr:pic>
      <xdr:nvPicPr>
        <xdr:cNvPr id="11" name="Picture 7" descr=" "/>
        <xdr:cNvPicPr/>
      </xdr:nvPicPr>
      <xdr:blipFill>
        <a:blip r:embed="rId9"/>
        <a:srcRect/>
        <a:stretch>
          <a:fillRect/>
        </a:stretch>
      </xdr:blipFill>
      <xdr:spPr>
        <a:xfrm>
          <a:off x="6245225" y="8587740"/>
          <a:ext cx="957580" cy="267335"/>
        </a:xfrm>
        <a:prstGeom prst="rect">
          <a:avLst/>
        </a:prstGeom>
        <a:noFill/>
        <a:ln w="9525" cap="flat" cmpd="sng">
          <a:noFill/>
          <a:prstDash val="solid"/>
          <a:miter/>
        </a:ln>
        <a:effectLst/>
      </xdr:spPr>
    </xdr:pic>
    <xdr:clientData/>
  </xdr:twoCellAnchor>
  <xdr:twoCellAnchor editAs="oneCell">
    <xdr:from>
      <xdr:col>4</xdr:col>
      <xdr:colOff>238125</xdr:colOff>
      <xdr:row>149</xdr:row>
      <xdr:rowOff>24130</xdr:rowOff>
    </xdr:from>
    <xdr:to>
      <xdr:col>4</xdr:col>
      <xdr:colOff>758190</xdr:colOff>
      <xdr:row>152</xdr:row>
      <xdr:rowOff>74295</xdr:rowOff>
    </xdr:to>
    <xdr:pic>
      <xdr:nvPicPr>
        <xdr:cNvPr id="12" name="Picture 11"/>
        <xdr:cNvPicPr>
          <a:picLocks noChangeAspect="1"/>
        </xdr:cNvPicPr>
      </xdr:nvPicPr>
      <xdr:blipFill>
        <a:blip r:embed="rId10"/>
        <a:stretch>
          <a:fillRect/>
        </a:stretch>
      </xdr:blipFill>
      <xdr:spPr>
        <a:xfrm>
          <a:off x="6435090" y="26198830"/>
          <a:ext cx="520065" cy="478790"/>
        </a:xfrm>
        <a:prstGeom prst="rect">
          <a:avLst/>
        </a:prstGeom>
        <a:noFill/>
        <a:ln w="9525">
          <a:noFill/>
        </a:ln>
      </xdr:spPr>
    </xdr:pic>
    <xdr:clientData/>
  </xdr:twoCellAnchor>
  <xdr:twoCellAnchor editAs="oneCell">
    <xdr:from>
      <xdr:col>4</xdr:col>
      <xdr:colOff>46037</xdr:colOff>
      <xdr:row>134</xdr:row>
      <xdr:rowOff>115252</xdr:rowOff>
    </xdr:from>
    <xdr:to>
      <xdr:col>4</xdr:col>
      <xdr:colOff>945197</xdr:colOff>
      <xdr:row>135</xdr:row>
      <xdr:rowOff>190817</xdr:rowOff>
    </xdr:to>
    <xdr:pic>
      <xdr:nvPicPr>
        <xdr:cNvPr id="13" name="Picture 12"/>
        <xdr:cNvPicPr>
          <a:picLocks noChangeAspect="1"/>
        </xdr:cNvPicPr>
      </xdr:nvPicPr>
      <xdr:blipFill>
        <a:blip r:embed="rId11"/>
        <a:stretch>
          <a:fillRect/>
        </a:stretch>
      </xdr:blipFill>
      <xdr:spPr>
        <a:xfrm rot="5400000">
          <a:off x="6450965" y="22994620"/>
          <a:ext cx="481965" cy="899160"/>
        </a:xfrm>
        <a:prstGeom prst="rect">
          <a:avLst/>
        </a:prstGeom>
        <a:noFill/>
        <a:ln w="9525">
          <a:noFill/>
        </a:ln>
      </xdr:spPr>
    </xdr:pic>
    <xdr:clientData/>
  </xdr:twoCellAnchor>
  <xdr:twoCellAnchor editAs="oneCell">
    <xdr:from>
      <xdr:col>4</xdr:col>
      <xdr:colOff>204787</xdr:colOff>
      <xdr:row>138</xdr:row>
      <xdr:rowOff>65087</xdr:rowOff>
    </xdr:from>
    <xdr:to>
      <xdr:col>4</xdr:col>
      <xdr:colOff>983297</xdr:colOff>
      <xdr:row>143</xdr:row>
      <xdr:rowOff>67627</xdr:rowOff>
    </xdr:to>
    <xdr:pic>
      <xdr:nvPicPr>
        <xdr:cNvPr id="14" name="Picture 13"/>
        <xdr:cNvPicPr>
          <a:picLocks noChangeAspect="1"/>
        </xdr:cNvPicPr>
      </xdr:nvPicPr>
      <xdr:blipFill>
        <a:blip r:embed="rId12"/>
        <a:stretch>
          <a:fillRect/>
        </a:stretch>
      </xdr:blipFill>
      <xdr:spPr>
        <a:xfrm rot="5400000">
          <a:off x="6431915" y="24636730"/>
          <a:ext cx="716915" cy="778510"/>
        </a:xfrm>
        <a:prstGeom prst="rect">
          <a:avLst/>
        </a:prstGeom>
        <a:noFill/>
        <a:ln w="9525">
          <a:noFill/>
        </a:ln>
      </xdr:spPr>
    </xdr:pic>
    <xdr:clientData/>
  </xdr:twoCellAnchor>
  <xdr:twoCellAnchor editAs="oneCell">
    <xdr:from>
      <xdr:col>4</xdr:col>
      <xdr:colOff>164465</xdr:colOff>
      <xdr:row>135</xdr:row>
      <xdr:rowOff>369570</xdr:rowOff>
    </xdr:from>
    <xdr:to>
      <xdr:col>4</xdr:col>
      <xdr:colOff>844550</xdr:colOff>
      <xdr:row>137</xdr:row>
      <xdr:rowOff>0</xdr:rowOff>
    </xdr:to>
    <xdr:pic>
      <xdr:nvPicPr>
        <xdr:cNvPr id="15" name="Picture 14"/>
        <xdr:cNvPicPr>
          <a:picLocks noChangeAspect="1"/>
        </xdr:cNvPicPr>
      </xdr:nvPicPr>
      <xdr:blipFill>
        <a:blip r:embed="rId13"/>
        <a:stretch>
          <a:fillRect/>
        </a:stretch>
      </xdr:blipFill>
      <xdr:spPr>
        <a:xfrm>
          <a:off x="6361430" y="23864570"/>
          <a:ext cx="680085" cy="595630"/>
        </a:xfrm>
        <a:prstGeom prst="rect">
          <a:avLst/>
        </a:prstGeom>
        <a:noFill/>
        <a:ln w="9525">
          <a:noFill/>
        </a:ln>
      </xdr:spPr>
    </xdr:pic>
    <xdr:clientData/>
  </xdr:twoCellAnchor>
  <xdr:oneCellAnchor>
    <xdr:from>
      <xdr:col>4</xdr:col>
      <xdr:colOff>260985</xdr:colOff>
      <xdr:row>194</xdr:row>
      <xdr:rowOff>40640</xdr:rowOff>
    </xdr:from>
    <xdr:ext cx="493395" cy="404495"/>
    <xdr:pic>
      <xdr:nvPicPr>
        <xdr:cNvPr id="16" name="image88.jpg"/>
        <xdr:cNvPicPr preferRelativeResize="0"/>
      </xdr:nvPicPr>
      <xdr:blipFill>
        <a:blip r:embed="rId14" cstate="print"/>
        <a:stretch>
          <a:fillRect/>
        </a:stretch>
      </xdr:blipFill>
      <xdr:spPr>
        <a:xfrm>
          <a:off x="6457950" y="34854515"/>
          <a:ext cx="493395" cy="404495"/>
        </a:xfrm>
        <a:prstGeom prst="rect">
          <a:avLst/>
        </a:prstGeom>
        <a:noFill/>
      </xdr:spPr>
    </xdr:pic>
    <xdr:clientData fLocksWithSheet="0"/>
  </xdr:oneCellAnchor>
  <xdr:oneCellAnchor>
    <xdr:from>
      <xdr:col>4</xdr:col>
      <xdr:colOff>254000</xdr:colOff>
      <xdr:row>199</xdr:row>
      <xdr:rowOff>5715</xdr:rowOff>
    </xdr:from>
    <xdr:ext cx="549910" cy="427990"/>
    <xdr:pic>
      <xdr:nvPicPr>
        <xdr:cNvPr id="17" name="image66.jpg"/>
        <xdr:cNvPicPr preferRelativeResize="0"/>
      </xdr:nvPicPr>
      <xdr:blipFill>
        <a:blip r:embed="rId15" cstate="print"/>
        <a:stretch>
          <a:fillRect/>
        </a:stretch>
      </xdr:blipFill>
      <xdr:spPr>
        <a:xfrm>
          <a:off x="6450965" y="37105590"/>
          <a:ext cx="549910" cy="427990"/>
        </a:xfrm>
        <a:prstGeom prst="rect">
          <a:avLst/>
        </a:prstGeom>
        <a:noFill/>
      </xdr:spPr>
    </xdr:pic>
    <xdr:clientData fLocksWithSheet="0"/>
  </xdr:oneCellAnchor>
  <xdr:oneCellAnchor>
    <xdr:from>
      <xdr:col>4</xdr:col>
      <xdr:colOff>99060</xdr:colOff>
      <xdr:row>206</xdr:row>
      <xdr:rowOff>556895</xdr:rowOff>
    </xdr:from>
    <xdr:ext cx="647700" cy="523875"/>
    <xdr:pic>
      <xdr:nvPicPr>
        <xdr:cNvPr id="18" name="image71.jpg"/>
        <xdr:cNvPicPr preferRelativeResize="0"/>
      </xdr:nvPicPr>
      <xdr:blipFill>
        <a:blip r:embed="rId16" cstate="print"/>
        <a:stretch>
          <a:fillRect/>
        </a:stretch>
      </xdr:blipFill>
      <xdr:spPr>
        <a:xfrm>
          <a:off x="6296025" y="41568370"/>
          <a:ext cx="647700" cy="523875"/>
        </a:xfrm>
        <a:prstGeom prst="rect">
          <a:avLst/>
        </a:prstGeom>
        <a:noFill/>
      </xdr:spPr>
    </xdr:pic>
    <xdr:clientData fLocksWithSheet="0"/>
  </xdr:oneCellAnchor>
  <xdr:oneCellAnchor>
    <xdr:from>
      <xdr:col>4</xdr:col>
      <xdr:colOff>34925</xdr:colOff>
      <xdr:row>160</xdr:row>
      <xdr:rowOff>86360</xdr:rowOff>
    </xdr:from>
    <xdr:ext cx="962025" cy="409575"/>
    <xdr:pic>
      <xdr:nvPicPr>
        <xdr:cNvPr id="19" name="image69.png" title="Image"/>
        <xdr:cNvPicPr preferRelativeResize="0"/>
      </xdr:nvPicPr>
      <xdr:blipFill>
        <a:blip r:embed="rId17" cstate="print"/>
        <a:stretch>
          <a:fillRect/>
        </a:stretch>
      </xdr:blipFill>
      <xdr:spPr>
        <a:xfrm>
          <a:off x="6231890" y="27832685"/>
          <a:ext cx="962025" cy="409575"/>
        </a:xfrm>
        <a:prstGeom prst="rect">
          <a:avLst/>
        </a:prstGeom>
        <a:noFill/>
      </xdr:spPr>
    </xdr:pic>
    <xdr:clientData fLocksWithSheet="0"/>
  </xdr:oneCellAnchor>
  <xdr:oneCellAnchor>
    <xdr:from>
      <xdr:col>4</xdr:col>
      <xdr:colOff>169545</xdr:colOff>
      <xdr:row>201</xdr:row>
      <xdr:rowOff>285750</xdr:rowOff>
    </xdr:from>
    <xdr:ext cx="608965" cy="451485"/>
    <xdr:pic>
      <xdr:nvPicPr>
        <xdr:cNvPr id="20" name="image84.png" title="Image"/>
        <xdr:cNvPicPr preferRelativeResize="0"/>
      </xdr:nvPicPr>
      <xdr:blipFill>
        <a:blip r:embed="rId18" cstate="print"/>
        <a:stretch>
          <a:fillRect/>
        </a:stretch>
      </xdr:blipFill>
      <xdr:spPr>
        <a:xfrm>
          <a:off x="6366510" y="38655625"/>
          <a:ext cx="608965" cy="451485"/>
        </a:xfrm>
        <a:prstGeom prst="rect">
          <a:avLst/>
        </a:prstGeom>
        <a:noFill/>
      </xdr:spPr>
    </xdr:pic>
    <xdr:clientData fLocksWithSheet="0"/>
  </xdr:oneCellAnchor>
  <xdr:oneCellAnchor>
    <xdr:from>
      <xdr:col>4</xdr:col>
      <xdr:colOff>256540</xdr:colOff>
      <xdr:row>187</xdr:row>
      <xdr:rowOff>55245</xdr:rowOff>
    </xdr:from>
    <xdr:ext cx="421640" cy="390525"/>
    <xdr:pic>
      <xdr:nvPicPr>
        <xdr:cNvPr id="21" name="image89.png"/>
        <xdr:cNvPicPr preferRelativeResize="0"/>
      </xdr:nvPicPr>
      <xdr:blipFill>
        <a:blip r:embed="rId19" cstate="print"/>
        <a:stretch>
          <a:fillRect/>
        </a:stretch>
      </xdr:blipFill>
      <xdr:spPr>
        <a:xfrm>
          <a:off x="6453505" y="31668720"/>
          <a:ext cx="421640" cy="390525"/>
        </a:xfrm>
        <a:prstGeom prst="rect">
          <a:avLst/>
        </a:prstGeom>
        <a:noFill/>
      </xdr:spPr>
    </xdr:pic>
    <xdr:clientData fLocksWithSheet="0"/>
  </xdr:oneCellAnchor>
  <xdr:oneCellAnchor>
    <xdr:from>
      <xdr:col>4</xdr:col>
      <xdr:colOff>214630</xdr:colOff>
      <xdr:row>188</xdr:row>
      <xdr:rowOff>22225</xdr:rowOff>
    </xdr:from>
    <xdr:ext cx="410845" cy="443230"/>
    <xdr:pic>
      <xdr:nvPicPr>
        <xdr:cNvPr id="22" name="image85.png"/>
        <xdr:cNvPicPr preferRelativeResize="0"/>
      </xdr:nvPicPr>
      <xdr:blipFill>
        <a:blip r:embed="rId20" cstate="print"/>
        <a:stretch>
          <a:fillRect/>
        </a:stretch>
      </xdr:blipFill>
      <xdr:spPr>
        <a:xfrm>
          <a:off x="6411595" y="32092900"/>
          <a:ext cx="410845" cy="443230"/>
        </a:xfrm>
        <a:prstGeom prst="rect">
          <a:avLst/>
        </a:prstGeom>
        <a:noFill/>
      </xdr:spPr>
    </xdr:pic>
    <xdr:clientData fLocksWithSheet="0"/>
  </xdr:oneCellAnchor>
  <xdr:oneCellAnchor>
    <xdr:from>
      <xdr:col>4</xdr:col>
      <xdr:colOff>233045</xdr:colOff>
      <xdr:row>189</xdr:row>
      <xdr:rowOff>29210</xdr:rowOff>
    </xdr:from>
    <xdr:ext cx="539115" cy="412750"/>
    <xdr:pic>
      <xdr:nvPicPr>
        <xdr:cNvPr id="23" name="image93.jpg"/>
        <xdr:cNvPicPr preferRelativeResize="0"/>
      </xdr:nvPicPr>
      <xdr:blipFill>
        <a:blip r:embed="rId21" cstate="print"/>
        <a:stretch>
          <a:fillRect/>
        </a:stretch>
      </xdr:blipFill>
      <xdr:spPr>
        <a:xfrm>
          <a:off x="6430010" y="32557085"/>
          <a:ext cx="539115" cy="412750"/>
        </a:xfrm>
        <a:prstGeom prst="rect">
          <a:avLst/>
        </a:prstGeom>
        <a:noFill/>
      </xdr:spPr>
    </xdr:pic>
    <xdr:clientData fLocksWithSheet="0"/>
  </xdr:oneCellAnchor>
  <xdr:oneCellAnchor>
    <xdr:from>
      <xdr:col>4</xdr:col>
      <xdr:colOff>231775</xdr:colOff>
      <xdr:row>190</xdr:row>
      <xdr:rowOff>53975</xdr:rowOff>
    </xdr:from>
    <xdr:ext cx="471170" cy="368935"/>
    <xdr:pic>
      <xdr:nvPicPr>
        <xdr:cNvPr id="24" name="image91.png"/>
        <xdr:cNvPicPr preferRelativeResize="0"/>
      </xdr:nvPicPr>
      <xdr:blipFill>
        <a:blip r:embed="rId22" cstate="print"/>
        <a:stretch>
          <a:fillRect/>
        </a:stretch>
      </xdr:blipFill>
      <xdr:spPr>
        <a:xfrm>
          <a:off x="6428740" y="33039050"/>
          <a:ext cx="471170" cy="368935"/>
        </a:xfrm>
        <a:prstGeom prst="rect">
          <a:avLst/>
        </a:prstGeom>
        <a:noFill/>
      </xdr:spPr>
    </xdr:pic>
    <xdr:clientData fLocksWithSheet="0"/>
  </xdr:oneCellAnchor>
  <xdr:oneCellAnchor>
    <xdr:from>
      <xdr:col>4</xdr:col>
      <xdr:colOff>264160</xdr:colOff>
      <xdr:row>191</xdr:row>
      <xdr:rowOff>106045</xdr:rowOff>
    </xdr:from>
    <xdr:ext cx="413385" cy="309880"/>
    <xdr:pic>
      <xdr:nvPicPr>
        <xdr:cNvPr id="25" name="image72.jpg"/>
        <xdr:cNvPicPr preferRelativeResize="0"/>
      </xdr:nvPicPr>
      <xdr:blipFill>
        <a:blip r:embed="rId23" cstate="print"/>
        <a:stretch>
          <a:fillRect/>
        </a:stretch>
      </xdr:blipFill>
      <xdr:spPr>
        <a:xfrm>
          <a:off x="6461125" y="33548320"/>
          <a:ext cx="413385" cy="309880"/>
        </a:xfrm>
        <a:prstGeom prst="rect">
          <a:avLst/>
        </a:prstGeom>
        <a:noFill/>
      </xdr:spPr>
    </xdr:pic>
    <xdr:clientData fLocksWithSheet="0"/>
  </xdr:oneCellAnchor>
  <xdr:oneCellAnchor>
    <xdr:from>
      <xdr:col>4</xdr:col>
      <xdr:colOff>165100</xdr:colOff>
      <xdr:row>192</xdr:row>
      <xdr:rowOff>76835</xdr:rowOff>
    </xdr:from>
    <xdr:ext cx="755650" cy="335915"/>
    <xdr:pic>
      <xdr:nvPicPr>
        <xdr:cNvPr id="26" name="image82.jpg"/>
        <xdr:cNvPicPr preferRelativeResize="0"/>
      </xdr:nvPicPr>
      <xdr:blipFill>
        <a:blip r:embed="rId24" cstate="print"/>
        <a:stretch>
          <a:fillRect/>
        </a:stretch>
      </xdr:blipFill>
      <xdr:spPr>
        <a:xfrm>
          <a:off x="6362065" y="33976310"/>
          <a:ext cx="755650" cy="335915"/>
        </a:xfrm>
        <a:prstGeom prst="rect">
          <a:avLst/>
        </a:prstGeom>
        <a:noFill/>
      </xdr:spPr>
    </xdr:pic>
    <xdr:clientData fLocksWithSheet="0"/>
  </xdr:oneCellAnchor>
  <xdr:oneCellAnchor>
    <xdr:from>
      <xdr:col>4</xdr:col>
      <xdr:colOff>239395</xdr:colOff>
      <xdr:row>193</xdr:row>
      <xdr:rowOff>22225</xdr:rowOff>
    </xdr:from>
    <xdr:ext cx="497205" cy="449580"/>
    <xdr:pic>
      <xdr:nvPicPr>
        <xdr:cNvPr id="27" name="image73.jpg"/>
        <xdr:cNvPicPr preferRelativeResize="0"/>
      </xdr:nvPicPr>
      <xdr:blipFill>
        <a:blip r:embed="rId25" cstate="print"/>
        <a:stretch>
          <a:fillRect/>
        </a:stretch>
      </xdr:blipFill>
      <xdr:spPr>
        <a:xfrm>
          <a:off x="6436360" y="34378900"/>
          <a:ext cx="497205" cy="449580"/>
        </a:xfrm>
        <a:prstGeom prst="rect">
          <a:avLst/>
        </a:prstGeom>
        <a:noFill/>
      </xdr:spPr>
    </xdr:pic>
    <xdr:clientData fLocksWithSheet="0"/>
  </xdr:oneCellAnchor>
  <xdr:oneCellAnchor>
    <xdr:from>
      <xdr:col>4</xdr:col>
      <xdr:colOff>304165</xdr:colOff>
      <xdr:row>195</xdr:row>
      <xdr:rowOff>60325</xdr:rowOff>
    </xdr:from>
    <xdr:ext cx="463550" cy="515620"/>
    <xdr:pic>
      <xdr:nvPicPr>
        <xdr:cNvPr id="28" name="image86.jpg"/>
        <xdr:cNvPicPr preferRelativeResize="0"/>
      </xdr:nvPicPr>
      <xdr:blipFill>
        <a:blip r:embed="rId26" cstate="print"/>
        <a:stretch>
          <a:fillRect/>
        </a:stretch>
      </xdr:blipFill>
      <xdr:spPr>
        <a:xfrm>
          <a:off x="6501130" y="35331400"/>
          <a:ext cx="463550" cy="515620"/>
        </a:xfrm>
        <a:prstGeom prst="rect">
          <a:avLst/>
        </a:prstGeom>
        <a:noFill/>
      </xdr:spPr>
    </xdr:pic>
    <xdr:clientData fLocksWithSheet="0"/>
  </xdr:oneCellAnchor>
  <xdr:oneCellAnchor>
    <xdr:from>
      <xdr:col>4</xdr:col>
      <xdr:colOff>169545</xdr:colOff>
      <xdr:row>200</xdr:row>
      <xdr:rowOff>142875</xdr:rowOff>
    </xdr:from>
    <xdr:ext cx="770255" cy="598805"/>
    <xdr:pic>
      <xdr:nvPicPr>
        <xdr:cNvPr id="29" name="image90.jpg"/>
        <xdr:cNvPicPr preferRelativeResize="0"/>
      </xdr:nvPicPr>
      <xdr:blipFill>
        <a:blip r:embed="rId27" cstate="print"/>
        <a:stretch>
          <a:fillRect/>
        </a:stretch>
      </xdr:blipFill>
      <xdr:spPr>
        <a:xfrm>
          <a:off x="6366510" y="37699950"/>
          <a:ext cx="770255" cy="598805"/>
        </a:xfrm>
        <a:prstGeom prst="rect">
          <a:avLst/>
        </a:prstGeom>
        <a:noFill/>
      </xdr:spPr>
    </xdr:pic>
    <xdr:clientData fLocksWithSheet="0"/>
  </xdr:oneCellAnchor>
  <xdr:twoCellAnchor editAs="oneCell">
    <xdr:from>
      <xdr:col>4</xdr:col>
      <xdr:colOff>177800</xdr:colOff>
      <xdr:row>207</xdr:row>
      <xdr:rowOff>416560</xdr:rowOff>
    </xdr:from>
    <xdr:to>
      <xdr:col>4</xdr:col>
      <xdr:colOff>646430</xdr:colOff>
      <xdr:row>208</xdr:row>
      <xdr:rowOff>364490</xdr:rowOff>
    </xdr:to>
    <xdr:pic>
      <xdr:nvPicPr>
        <xdr:cNvPr id="30" name="Picture 29"/>
        <xdr:cNvPicPr>
          <a:picLocks noChangeAspect="1"/>
        </xdr:cNvPicPr>
      </xdr:nvPicPr>
      <xdr:blipFill>
        <a:blip r:embed="rId28"/>
        <a:srcRect t="16836" b="27044"/>
        <a:stretch>
          <a:fillRect/>
        </a:stretch>
      </xdr:blipFill>
      <xdr:spPr>
        <a:xfrm>
          <a:off x="6374765" y="42050335"/>
          <a:ext cx="468630" cy="468630"/>
        </a:xfrm>
        <a:prstGeom prst="rect">
          <a:avLst/>
        </a:prstGeom>
        <a:noFill/>
        <a:ln w="9525">
          <a:noFill/>
        </a:ln>
      </xdr:spPr>
    </xdr:pic>
    <xdr:clientData/>
  </xdr:twoCellAnchor>
  <xdr:twoCellAnchor editAs="oneCell">
    <xdr:from>
      <xdr:col>4</xdr:col>
      <xdr:colOff>256540</xdr:colOff>
      <xdr:row>205</xdr:row>
      <xdr:rowOff>42545</xdr:rowOff>
    </xdr:from>
    <xdr:to>
      <xdr:col>4</xdr:col>
      <xdr:colOff>642620</xdr:colOff>
      <xdr:row>206</xdr:row>
      <xdr:rowOff>0</xdr:rowOff>
    </xdr:to>
    <xdr:pic>
      <xdr:nvPicPr>
        <xdr:cNvPr id="31" name="Picture 30"/>
        <xdr:cNvPicPr>
          <a:picLocks noChangeAspect="1"/>
        </xdr:cNvPicPr>
      </xdr:nvPicPr>
      <xdr:blipFill>
        <a:blip r:embed="rId29"/>
        <a:srcRect l="13899" t="18439" r="24091" b="8605"/>
        <a:stretch>
          <a:fillRect/>
        </a:stretch>
      </xdr:blipFill>
      <xdr:spPr>
        <a:xfrm>
          <a:off x="6453505" y="40406320"/>
          <a:ext cx="386080" cy="605155"/>
        </a:xfrm>
        <a:prstGeom prst="rect">
          <a:avLst/>
        </a:prstGeom>
        <a:noFill/>
        <a:ln w="9525">
          <a:noFill/>
        </a:ln>
      </xdr:spPr>
    </xdr:pic>
    <xdr:clientData/>
  </xdr:twoCellAnchor>
  <xdr:twoCellAnchor editAs="oneCell">
    <xdr:from>
      <xdr:col>4</xdr:col>
      <xdr:colOff>167640</xdr:colOff>
      <xdr:row>206</xdr:row>
      <xdr:rowOff>52070</xdr:rowOff>
    </xdr:from>
    <xdr:to>
      <xdr:col>4</xdr:col>
      <xdr:colOff>735965</xdr:colOff>
      <xdr:row>207</xdr:row>
      <xdr:rowOff>5080</xdr:rowOff>
    </xdr:to>
    <xdr:pic>
      <xdr:nvPicPr>
        <xdr:cNvPr id="32" name="Picture 31"/>
        <xdr:cNvPicPr>
          <a:picLocks noChangeAspect="1"/>
        </xdr:cNvPicPr>
      </xdr:nvPicPr>
      <xdr:blipFill>
        <a:blip r:embed="rId30"/>
        <a:srcRect t="10625" b="13423"/>
        <a:stretch>
          <a:fillRect/>
        </a:stretch>
      </xdr:blipFill>
      <xdr:spPr>
        <a:xfrm>
          <a:off x="6364605" y="41063545"/>
          <a:ext cx="568325" cy="575310"/>
        </a:xfrm>
        <a:prstGeom prst="rect">
          <a:avLst/>
        </a:prstGeom>
        <a:noFill/>
        <a:ln w="9525">
          <a:noFill/>
        </a:ln>
      </xdr:spPr>
    </xdr:pic>
    <xdr:clientData/>
  </xdr:twoCellAnchor>
  <xdr:twoCellAnchor editAs="oneCell">
    <xdr:from>
      <xdr:col>4</xdr:col>
      <xdr:colOff>153670</xdr:colOff>
      <xdr:row>208</xdr:row>
      <xdr:rowOff>424815</xdr:rowOff>
    </xdr:from>
    <xdr:to>
      <xdr:col>4</xdr:col>
      <xdr:colOff>664845</xdr:colOff>
      <xdr:row>209</xdr:row>
      <xdr:rowOff>398145</xdr:rowOff>
    </xdr:to>
    <xdr:pic>
      <xdr:nvPicPr>
        <xdr:cNvPr id="33" name="Picture 32"/>
        <xdr:cNvPicPr>
          <a:picLocks noChangeAspect="1"/>
        </xdr:cNvPicPr>
      </xdr:nvPicPr>
      <xdr:blipFill>
        <a:blip r:embed="rId31"/>
        <a:stretch>
          <a:fillRect/>
        </a:stretch>
      </xdr:blipFill>
      <xdr:spPr>
        <a:xfrm>
          <a:off x="6350635" y="42579290"/>
          <a:ext cx="511175" cy="430530"/>
        </a:xfrm>
        <a:prstGeom prst="rect">
          <a:avLst/>
        </a:prstGeom>
        <a:noFill/>
        <a:ln w="9525">
          <a:noFill/>
        </a:ln>
      </xdr:spPr>
    </xdr:pic>
    <xdr:clientData/>
  </xdr:twoCellAnchor>
  <xdr:twoCellAnchor editAs="oneCell">
    <xdr:from>
      <xdr:col>4</xdr:col>
      <xdr:colOff>329565</xdr:colOff>
      <xdr:row>210</xdr:row>
      <xdr:rowOff>102235</xdr:rowOff>
    </xdr:from>
    <xdr:to>
      <xdr:col>4</xdr:col>
      <xdr:colOff>782320</xdr:colOff>
      <xdr:row>211</xdr:row>
      <xdr:rowOff>15875</xdr:rowOff>
    </xdr:to>
    <xdr:pic>
      <xdr:nvPicPr>
        <xdr:cNvPr id="34" name="Picture 33"/>
        <xdr:cNvPicPr>
          <a:picLocks noChangeAspect="1"/>
        </xdr:cNvPicPr>
      </xdr:nvPicPr>
      <xdr:blipFill>
        <a:blip r:embed="rId32">
          <a:clrChange>
            <a:clrFrom>
              <a:srgbClr val="FFFFFF">
                <a:alpha val="100000"/>
              </a:srgbClr>
            </a:clrFrom>
            <a:clrTo>
              <a:srgbClr val="FFFFFF">
                <a:alpha val="100000"/>
                <a:alpha val="0"/>
              </a:srgbClr>
            </a:clrTo>
          </a:clrChange>
        </a:blip>
        <a:srcRect t="13629" b="25441"/>
        <a:stretch>
          <a:fillRect/>
        </a:stretch>
      </xdr:blipFill>
      <xdr:spPr>
        <a:xfrm>
          <a:off x="6526530" y="43171110"/>
          <a:ext cx="452755" cy="370840"/>
        </a:xfrm>
        <a:prstGeom prst="rect">
          <a:avLst/>
        </a:prstGeom>
        <a:noFill/>
        <a:ln w="9525">
          <a:noFill/>
        </a:ln>
      </xdr:spPr>
    </xdr:pic>
    <xdr:clientData/>
  </xdr:twoCellAnchor>
  <xdr:twoCellAnchor editAs="oneCell">
    <xdr:from>
      <xdr:col>4</xdr:col>
      <xdr:colOff>212090</xdr:colOff>
      <xdr:row>210</xdr:row>
      <xdr:rowOff>456565</xdr:rowOff>
    </xdr:from>
    <xdr:to>
      <xdr:col>4</xdr:col>
      <xdr:colOff>706120</xdr:colOff>
      <xdr:row>211</xdr:row>
      <xdr:rowOff>373380</xdr:rowOff>
    </xdr:to>
    <xdr:pic>
      <xdr:nvPicPr>
        <xdr:cNvPr id="35" name="Picture 34"/>
        <xdr:cNvPicPr>
          <a:picLocks noChangeAspect="1"/>
        </xdr:cNvPicPr>
      </xdr:nvPicPr>
      <xdr:blipFill>
        <a:blip r:embed="rId33">
          <a:clrChange>
            <a:clrFrom>
              <a:srgbClr val="FFFFFF">
                <a:alpha val="100000"/>
              </a:srgbClr>
            </a:clrFrom>
            <a:clrTo>
              <a:srgbClr val="FFFFFF">
                <a:alpha val="100000"/>
                <a:alpha val="0"/>
              </a:srgbClr>
            </a:clrTo>
          </a:clrChange>
        </a:blip>
        <a:srcRect t="18707" b="25174"/>
        <a:stretch>
          <a:fillRect/>
        </a:stretch>
      </xdr:blipFill>
      <xdr:spPr>
        <a:xfrm>
          <a:off x="6409055" y="43525440"/>
          <a:ext cx="494030" cy="374015"/>
        </a:xfrm>
        <a:prstGeom prst="rect">
          <a:avLst/>
        </a:prstGeom>
        <a:noFill/>
        <a:ln w="9525">
          <a:noFill/>
        </a:ln>
      </xdr:spPr>
    </xdr:pic>
    <xdr:clientData/>
  </xdr:twoCellAnchor>
  <xdr:twoCellAnchor editAs="oneCell">
    <xdr:from>
      <xdr:col>4</xdr:col>
      <xdr:colOff>374650</xdr:colOff>
      <xdr:row>212</xdr:row>
      <xdr:rowOff>74295</xdr:rowOff>
    </xdr:from>
    <xdr:to>
      <xdr:col>4</xdr:col>
      <xdr:colOff>735965</xdr:colOff>
      <xdr:row>213</xdr:row>
      <xdr:rowOff>40640</xdr:rowOff>
    </xdr:to>
    <xdr:pic>
      <xdr:nvPicPr>
        <xdr:cNvPr id="36" name="Picture 35"/>
        <xdr:cNvPicPr>
          <a:picLocks noChangeAspect="1"/>
        </xdr:cNvPicPr>
      </xdr:nvPicPr>
      <xdr:blipFill>
        <a:blip r:embed="rId34">
          <a:clrChange>
            <a:clrFrom>
              <a:srgbClr val="FFFFFF">
                <a:alpha val="100000"/>
              </a:srgbClr>
            </a:clrFrom>
            <a:clrTo>
              <a:srgbClr val="FFFFFF">
                <a:alpha val="100000"/>
                <a:alpha val="0"/>
              </a:srgbClr>
            </a:clrTo>
          </a:clrChange>
        </a:blip>
        <a:srcRect l="9629" t="13896" r="11198" b="16355"/>
        <a:stretch>
          <a:fillRect/>
        </a:stretch>
      </xdr:blipFill>
      <xdr:spPr>
        <a:xfrm>
          <a:off x="6571615" y="44057570"/>
          <a:ext cx="361315" cy="423545"/>
        </a:xfrm>
        <a:prstGeom prst="rect">
          <a:avLst/>
        </a:prstGeom>
        <a:noFill/>
        <a:ln w="9525">
          <a:noFill/>
        </a:ln>
      </xdr:spPr>
    </xdr:pic>
    <xdr:clientData/>
  </xdr:twoCellAnchor>
  <xdr:twoCellAnchor editAs="oneCell">
    <xdr:from>
      <xdr:col>4</xdr:col>
      <xdr:colOff>374015</xdr:colOff>
      <xdr:row>212</xdr:row>
      <xdr:rowOff>414020</xdr:rowOff>
    </xdr:from>
    <xdr:to>
      <xdr:col>4</xdr:col>
      <xdr:colOff>720090</xdr:colOff>
      <xdr:row>213</xdr:row>
      <xdr:rowOff>368300</xdr:rowOff>
    </xdr:to>
    <xdr:pic>
      <xdr:nvPicPr>
        <xdr:cNvPr id="37" name="Picture 36"/>
        <xdr:cNvPicPr>
          <a:picLocks noChangeAspect="1"/>
        </xdr:cNvPicPr>
      </xdr:nvPicPr>
      <xdr:blipFill>
        <a:blip r:embed="rId35">
          <a:clrChange>
            <a:clrFrom>
              <a:srgbClr val="FFFFFF">
                <a:alpha val="100000"/>
              </a:srgbClr>
            </a:clrFrom>
            <a:clrTo>
              <a:srgbClr val="FFFFFF">
                <a:alpha val="100000"/>
                <a:alpha val="0"/>
              </a:srgbClr>
            </a:clrTo>
          </a:clrChange>
        </a:blip>
        <a:srcRect l="9629" t="12293" r="10128" b="15553"/>
        <a:stretch>
          <a:fillRect/>
        </a:stretch>
      </xdr:blipFill>
      <xdr:spPr>
        <a:xfrm>
          <a:off x="6570980" y="44397295"/>
          <a:ext cx="346075" cy="411480"/>
        </a:xfrm>
        <a:prstGeom prst="rect">
          <a:avLst/>
        </a:prstGeom>
        <a:noFill/>
        <a:ln w="9525">
          <a:noFill/>
        </a:ln>
      </xdr:spPr>
    </xdr:pic>
    <xdr:clientData/>
  </xdr:twoCellAnchor>
  <xdr:twoCellAnchor editAs="oneCell">
    <xdr:from>
      <xdr:col>4</xdr:col>
      <xdr:colOff>387350</xdr:colOff>
      <xdr:row>214</xdr:row>
      <xdr:rowOff>19050</xdr:rowOff>
    </xdr:from>
    <xdr:to>
      <xdr:col>4</xdr:col>
      <xdr:colOff>764540</xdr:colOff>
      <xdr:row>215</xdr:row>
      <xdr:rowOff>39370</xdr:rowOff>
    </xdr:to>
    <xdr:pic>
      <xdr:nvPicPr>
        <xdr:cNvPr id="38" name="Picture 37"/>
        <xdr:cNvPicPr>
          <a:picLocks noChangeAspect="1"/>
        </xdr:cNvPicPr>
      </xdr:nvPicPr>
      <xdr:blipFill>
        <a:blip r:embed="rId36">
          <a:clrChange>
            <a:clrFrom>
              <a:srgbClr val="FFFFFF">
                <a:alpha val="100000"/>
              </a:srgbClr>
            </a:clrFrom>
            <a:clrTo>
              <a:srgbClr val="FFFFFF">
                <a:alpha val="100000"/>
                <a:alpha val="0"/>
              </a:srgbClr>
            </a:clrTo>
          </a:clrChange>
        </a:blip>
        <a:srcRect l="9636" t="12293" r="17559" b="18760"/>
        <a:stretch>
          <a:fillRect/>
        </a:stretch>
      </xdr:blipFill>
      <xdr:spPr>
        <a:xfrm>
          <a:off x="6584315" y="44916725"/>
          <a:ext cx="377190" cy="477520"/>
        </a:xfrm>
        <a:prstGeom prst="rect">
          <a:avLst/>
        </a:prstGeom>
        <a:noFill/>
        <a:ln w="9525">
          <a:noFill/>
        </a:ln>
      </xdr:spPr>
    </xdr:pic>
    <xdr:clientData/>
  </xdr:twoCellAnchor>
  <xdr:twoCellAnchor editAs="oneCell">
    <xdr:from>
      <xdr:col>4</xdr:col>
      <xdr:colOff>392430</xdr:colOff>
      <xdr:row>215</xdr:row>
      <xdr:rowOff>87630</xdr:rowOff>
    </xdr:from>
    <xdr:to>
      <xdr:col>4</xdr:col>
      <xdr:colOff>758190</xdr:colOff>
      <xdr:row>215</xdr:row>
      <xdr:rowOff>485775</xdr:rowOff>
    </xdr:to>
    <xdr:pic>
      <xdr:nvPicPr>
        <xdr:cNvPr id="39" name="Picture 38"/>
        <xdr:cNvPicPr>
          <a:picLocks noChangeAspect="1"/>
        </xdr:cNvPicPr>
      </xdr:nvPicPr>
      <xdr:blipFill>
        <a:blip r:embed="rId37">
          <a:clrChange>
            <a:clrFrom>
              <a:srgbClr val="FFFFFF">
                <a:alpha val="100000"/>
              </a:srgbClr>
            </a:clrFrom>
            <a:clrTo>
              <a:srgbClr val="FFFFFF">
                <a:alpha val="100000"/>
                <a:alpha val="0"/>
              </a:srgbClr>
            </a:clrTo>
          </a:clrChange>
        </a:blip>
        <a:srcRect l="13485" t="10114" r="16393" b="12240"/>
        <a:stretch>
          <a:fillRect/>
        </a:stretch>
      </xdr:blipFill>
      <xdr:spPr>
        <a:xfrm>
          <a:off x="6589395" y="45442505"/>
          <a:ext cx="365760" cy="398145"/>
        </a:xfrm>
        <a:prstGeom prst="rect">
          <a:avLst/>
        </a:prstGeom>
        <a:noFill/>
        <a:ln w="9525">
          <a:noFill/>
        </a:ln>
      </xdr:spPr>
    </xdr:pic>
    <xdr:clientData/>
  </xdr:twoCellAnchor>
  <xdr:twoCellAnchor editAs="oneCell">
    <xdr:from>
      <xdr:col>4</xdr:col>
      <xdr:colOff>204470</xdr:colOff>
      <xdr:row>126</xdr:row>
      <xdr:rowOff>8255</xdr:rowOff>
    </xdr:from>
    <xdr:to>
      <xdr:col>4</xdr:col>
      <xdr:colOff>895985</xdr:colOff>
      <xdr:row>129</xdr:row>
      <xdr:rowOff>227330</xdr:rowOff>
    </xdr:to>
    <xdr:pic>
      <xdr:nvPicPr>
        <xdr:cNvPr id="40" name="Picture 39"/>
        <xdr:cNvPicPr>
          <a:picLocks noChangeAspect="1"/>
        </xdr:cNvPicPr>
      </xdr:nvPicPr>
      <xdr:blipFill>
        <a:blip r:embed="rId38"/>
        <a:stretch>
          <a:fillRect/>
        </a:stretch>
      </xdr:blipFill>
      <xdr:spPr>
        <a:xfrm>
          <a:off x="6401435" y="20293330"/>
          <a:ext cx="691515" cy="647700"/>
        </a:xfrm>
        <a:prstGeom prst="rect">
          <a:avLst/>
        </a:prstGeom>
        <a:noFill/>
        <a:ln w="9525">
          <a:noFill/>
        </a:ln>
      </xdr:spPr>
    </xdr:pic>
    <xdr:clientData/>
  </xdr:twoCellAnchor>
  <xdr:twoCellAnchor editAs="oneCell">
    <xdr:from>
      <xdr:col>4</xdr:col>
      <xdr:colOff>54610</xdr:colOff>
      <xdr:row>129</xdr:row>
      <xdr:rowOff>36195</xdr:rowOff>
    </xdr:from>
    <xdr:to>
      <xdr:col>4</xdr:col>
      <xdr:colOff>1019175</xdr:colOff>
      <xdr:row>129</xdr:row>
      <xdr:rowOff>419735</xdr:rowOff>
    </xdr:to>
    <xdr:pic>
      <xdr:nvPicPr>
        <xdr:cNvPr id="41" name="Picture 40"/>
        <xdr:cNvPicPr>
          <a:picLocks noChangeAspect="1"/>
        </xdr:cNvPicPr>
      </xdr:nvPicPr>
      <xdr:blipFill>
        <a:blip r:embed="rId39"/>
        <a:srcRect t="17737" r="-3520" b="27337"/>
        <a:stretch>
          <a:fillRect/>
        </a:stretch>
      </xdr:blipFill>
      <xdr:spPr>
        <a:xfrm>
          <a:off x="6251575" y="20749895"/>
          <a:ext cx="964565" cy="383540"/>
        </a:xfrm>
        <a:prstGeom prst="rect">
          <a:avLst/>
        </a:prstGeom>
        <a:noFill/>
        <a:ln w="9525">
          <a:noFill/>
        </a:ln>
      </xdr:spPr>
    </xdr:pic>
    <xdr:clientData/>
  </xdr:twoCellAnchor>
  <xdr:twoCellAnchor editAs="oneCell">
    <xdr:from>
      <xdr:col>4</xdr:col>
      <xdr:colOff>216535</xdr:colOff>
      <xdr:row>130</xdr:row>
      <xdr:rowOff>3175</xdr:rowOff>
    </xdr:from>
    <xdr:to>
      <xdr:col>4</xdr:col>
      <xdr:colOff>549275</xdr:colOff>
      <xdr:row>130</xdr:row>
      <xdr:rowOff>464185</xdr:rowOff>
    </xdr:to>
    <xdr:pic>
      <xdr:nvPicPr>
        <xdr:cNvPr id="42" name="Picture 41"/>
        <xdr:cNvPicPr>
          <a:picLocks noChangeAspect="1"/>
        </xdr:cNvPicPr>
      </xdr:nvPicPr>
      <xdr:blipFill>
        <a:blip r:embed="rId40"/>
        <a:srcRect t="21910"/>
        <a:stretch>
          <a:fillRect/>
        </a:stretch>
      </xdr:blipFill>
      <xdr:spPr>
        <a:xfrm flipH="1">
          <a:off x="6413500" y="21288375"/>
          <a:ext cx="332740" cy="461010"/>
        </a:xfrm>
        <a:prstGeom prst="rect">
          <a:avLst/>
        </a:prstGeom>
        <a:noFill/>
        <a:ln w="9525">
          <a:noFill/>
        </a:ln>
      </xdr:spPr>
    </xdr:pic>
    <xdr:clientData/>
  </xdr:twoCellAnchor>
  <xdr:twoCellAnchor editAs="oneCell">
    <xdr:from>
      <xdr:col>4</xdr:col>
      <xdr:colOff>216535</xdr:colOff>
      <xdr:row>131</xdr:row>
      <xdr:rowOff>26035</xdr:rowOff>
    </xdr:from>
    <xdr:to>
      <xdr:col>4</xdr:col>
      <xdr:colOff>534670</xdr:colOff>
      <xdr:row>131</xdr:row>
      <xdr:rowOff>429260</xdr:rowOff>
    </xdr:to>
    <xdr:pic>
      <xdr:nvPicPr>
        <xdr:cNvPr id="43" name="Picture 42"/>
        <xdr:cNvPicPr>
          <a:picLocks noChangeAspect="1"/>
        </xdr:cNvPicPr>
      </xdr:nvPicPr>
      <xdr:blipFill>
        <a:blip r:embed="rId41"/>
        <a:stretch>
          <a:fillRect/>
        </a:stretch>
      </xdr:blipFill>
      <xdr:spPr>
        <a:xfrm>
          <a:off x="6413500" y="21882735"/>
          <a:ext cx="318135" cy="403225"/>
        </a:xfrm>
        <a:prstGeom prst="rect">
          <a:avLst/>
        </a:prstGeom>
        <a:noFill/>
        <a:ln w="9525">
          <a:noFill/>
        </a:ln>
      </xdr:spPr>
    </xdr:pic>
    <xdr:clientData/>
  </xdr:twoCellAnchor>
  <xdr:twoCellAnchor editAs="oneCell">
    <xdr:from>
      <xdr:col>4</xdr:col>
      <xdr:colOff>319405</xdr:colOff>
      <xdr:row>73</xdr:row>
      <xdr:rowOff>95885</xdr:rowOff>
    </xdr:from>
    <xdr:to>
      <xdr:col>4</xdr:col>
      <xdr:colOff>799465</xdr:colOff>
      <xdr:row>74</xdr:row>
      <xdr:rowOff>147320</xdr:rowOff>
    </xdr:to>
    <xdr:pic>
      <xdr:nvPicPr>
        <xdr:cNvPr id="44" name="Picture 43" descr="Wholesale freezer in taiwan to Offer A Cool Space for Storing - Alibaba.com"/>
        <xdr:cNvPicPr>
          <a:picLocks noChangeAspect="1"/>
        </xdr:cNvPicPr>
      </xdr:nvPicPr>
      <xdr:blipFill>
        <a:blip r:embed="rId42" r:link="rId43"/>
        <a:srcRect l="25514" t="26072" r="21295"/>
        <a:stretch>
          <a:fillRect/>
        </a:stretch>
      </xdr:blipFill>
      <xdr:spPr>
        <a:xfrm>
          <a:off x="6516370" y="11808460"/>
          <a:ext cx="480060" cy="394335"/>
        </a:xfrm>
        <a:prstGeom prst="rect">
          <a:avLst/>
        </a:prstGeom>
        <a:noFill/>
        <a:ln>
          <a:noFill/>
        </a:ln>
      </xdr:spPr>
    </xdr:pic>
    <xdr:clientData/>
  </xdr:twoCellAnchor>
  <xdr:twoCellAnchor editAs="oneCell">
    <xdr:from>
      <xdr:col>4</xdr:col>
      <xdr:colOff>324485</xdr:colOff>
      <xdr:row>75</xdr:row>
      <xdr:rowOff>26670</xdr:rowOff>
    </xdr:from>
    <xdr:to>
      <xdr:col>4</xdr:col>
      <xdr:colOff>635635</xdr:colOff>
      <xdr:row>76</xdr:row>
      <xdr:rowOff>34925</xdr:rowOff>
    </xdr:to>
    <xdr:pic>
      <xdr:nvPicPr>
        <xdr:cNvPr id="45" name="Picture 44" descr="Pilaster Clip / Shelving Clip for Commercial Refrigerator / Chiller /  Freezer / Peti Ais Rack"/>
        <xdr:cNvPicPr>
          <a:picLocks noChangeAspect="1"/>
        </xdr:cNvPicPr>
      </xdr:nvPicPr>
      <xdr:blipFill>
        <a:blip r:embed="rId44" r:link="rId43"/>
        <a:srcRect l="22171" t="30641" r="20265" b="28802"/>
        <a:stretch>
          <a:fillRect/>
        </a:stretch>
      </xdr:blipFill>
      <xdr:spPr>
        <a:xfrm>
          <a:off x="6521450" y="12425045"/>
          <a:ext cx="311150" cy="351155"/>
        </a:xfrm>
        <a:prstGeom prst="rect">
          <a:avLst/>
        </a:prstGeom>
        <a:noFill/>
        <a:ln>
          <a:noFill/>
        </a:ln>
      </xdr:spPr>
    </xdr:pic>
    <xdr:clientData/>
  </xdr:twoCellAnchor>
  <xdr:twoCellAnchor editAs="oneCell">
    <xdr:from>
      <xdr:col>4</xdr:col>
      <xdr:colOff>97155</xdr:colOff>
      <xdr:row>88</xdr:row>
      <xdr:rowOff>138430</xdr:rowOff>
    </xdr:from>
    <xdr:to>
      <xdr:col>4</xdr:col>
      <xdr:colOff>814070</xdr:colOff>
      <xdr:row>92</xdr:row>
      <xdr:rowOff>135890</xdr:rowOff>
    </xdr:to>
    <xdr:pic>
      <xdr:nvPicPr>
        <xdr:cNvPr id="46" name="Picture 45" descr="Extra Shelf for PeakCold Commercial Refrigerator or Freezer"/>
        <xdr:cNvPicPr>
          <a:picLocks noChangeAspect="1"/>
        </xdr:cNvPicPr>
      </xdr:nvPicPr>
      <xdr:blipFill>
        <a:blip r:embed="rId45" r:link="rId43"/>
        <a:srcRect t="9580" b="10580"/>
        <a:stretch>
          <a:fillRect/>
        </a:stretch>
      </xdr:blipFill>
      <xdr:spPr>
        <a:xfrm>
          <a:off x="6294120" y="14994255"/>
          <a:ext cx="716915" cy="568960"/>
        </a:xfrm>
        <a:prstGeom prst="rect">
          <a:avLst/>
        </a:prstGeom>
        <a:noFill/>
        <a:ln>
          <a:noFill/>
        </a:ln>
      </xdr:spPr>
    </xdr:pic>
    <xdr:clientData/>
  </xdr:twoCellAnchor>
  <xdr:twoCellAnchor editAs="oneCell">
    <xdr:from>
      <xdr:col>4</xdr:col>
      <xdr:colOff>156845</xdr:colOff>
      <xdr:row>153</xdr:row>
      <xdr:rowOff>59690</xdr:rowOff>
    </xdr:from>
    <xdr:to>
      <xdr:col>5</xdr:col>
      <xdr:colOff>85090</xdr:colOff>
      <xdr:row>156</xdr:row>
      <xdr:rowOff>15875</xdr:rowOff>
    </xdr:to>
    <xdr:pic>
      <xdr:nvPicPr>
        <xdr:cNvPr id="47" name="Picture 46" descr="Display / Drinks Fridge 2 Door 1000 Litre Black LG-1000BG"/>
        <xdr:cNvPicPr>
          <a:picLocks noChangeAspect="1"/>
        </xdr:cNvPicPr>
      </xdr:nvPicPr>
      <xdr:blipFill>
        <a:blip r:embed="rId46" r:link="rId43"/>
        <a:srcRect l="25980" t="8338" r="20378" b="70435"/>
        <a:stretch>
          <a:fillRect/>
        </a:stretch>
      </xdr:blipFill>
      <xdr:spPr>
        <a:xfrm>
          <a:off x="6353810" y="26805890"/>
          <a:ext cx="971550" cy="384810"/>
        </a:xfrm>
        <a:prstGeom prst="rect">
          <a:avLst/>
        </a:prstGeom>
        <a:noFill/>
        <a:ln>
          <a:noFill/>
        </a:ln>
      </xdr:spPr>
    </xdr:pic>
    <xdr:clientData/>
  </xdr:twoCellAnchor>
  <xdr:twoCellAnchor editAs="oneCell">
    <xdr:from>
      <xdr:col>4</xdr:col>
      <xdr:colOff>210185</xdr:colOff>
      <xdr:row>155</xdr:row>
      <xdr:rowOff>34925</xdr:rowOff>
    </xdr:from>
    <xdr:to>
      <xdr:col>4</xdr:col>
      <xdr:colOff>969010</xdr:colOff>
      <xdr:row>158</xdr:row>
      <xdr:rowOff>41275</xdr:rowOff>
    </xdr:to>
    <xdr:pic>
      <xdr:nvPicPr>
        <xdr:cNvPr id="48" name="Picture 47" descr="led lights for refrigerators, led lights for refrigerators Suppliers and  Manufacturers at Alibaba.com"/>
        <xdr:cNvPicPr>
          <a:picLocks noChangeAspect="1"/>
        </xdr:cNvPicPr>
      </xdr:nvPicPr>
      <xdr:blipFill>
        <a:blip r:embed="rId47" r:link="rId43"/>
        <a:stretch>
          <a:fillRect/>
        </a:stretch>
      </xdr:blipFill>
      <xdr:spPr>
        <a:xfrm>
          <a:off x="6407150" y="27066875"/>
          <a:ext cx="758825" cy="434975"/>
        </a:xfrm>
        <a:prstGeom prst="rect">
          <a:avLst/>
        </a:prstGeom>
        <a:noFill/>
        <a:ln>
          <a:noFill/>
        </a:ln>
      </xdr:spPr>
    </xdr:pic>
    <xdr:clientData/>
  </xdr:twoCellAnchor>
  <xdr:twoCellAnchor editAs="oneCell">
    <xdr:from>
      <xdr:col>4</xdr:col>
      <xdr:colOff>281305</xdr:colOff>
      <xdr:row>132</xdr:row>
      <xdr:rowOff>71120</xdr:rowOff>
    </xdr:from>
    <xdr:to>
      <xdr:col>4</xdr:col>
      <xdr:colOff>685800</xdr:colOff>
      <xdr:row>133</xdr:row>
      <xdr:rowOff>31115</xdr:rowOff>
    </xdr:to>
    <xdr:pic>
      <xdr:nvPicPr>
        <xdr:cNvPr id="49" name="Picture 48" descr="超市冰箱饮料冰柜价格标签牌展示牌塑料透明防水价签条牌卡条挂条Supermarket refrigerator, beverage freezer,  price tag display njnc115325.my20241013 | Shopee Malaysia"/>
        <xdr:cNvPicPr>
          <a:picLocks noChangeAspect="1"/>
        </xdr:cNvPicPr>
      </xdr:nvPicPr>
      <xdr:blipFill>
        <a:blip r:embed="rId48" r:link="rId43"/>
        <a:srcRect r="9469" b="21803"/>
        <a:stretch>
          <a:fillRect/>
        </a:stretch>
      </xdr:blipFill>
      <xdr:spPr>
        <a:xfrm>
          <a:off x="6478270" y="22499320"/>
          <a:ext cx="404495" cy="328295"/>
        </a:xfrm>
        <a:prstGeom prst="rect">
          <a:avLst/>
        </a:prstGeom>
        <a:noFill/>
        <a:ln>
          <a:noFill/>
        </a:ln>
      </xdr:spPr>
    </xdr:pic>
    <xdr:clientData/>
  </xdr:twoCellAnchor>
  <xdr:twoCellAnchor editAs="oneCell">
    <xdr:from>
      <xdr:col>4</xdr:col>
      <xdr:colOff>121602</xdr:colOff>
      <xdr:row>174</xdr:row>
      <xdr:rowOff>141922</xdr:rowOff>
    </xdr:from>
    <xdr:to>
      <xdr:col>4</xdr:col>
      <xdr:colOff>1042352</xdr:colOff>
      <xdr:row>178</xdr:row>
      <xdr:rowOff>140017</xdr:rowOff>
    </xdr:to>
    <xdr:pic>
      <xdr:nvPicPr>
        <xdr:cNvPr id="50" name="Picture 49"/>
        <xdr:cNvPicPr>
          <a:picLocks noChangeAspect="1" noChangeArrowheads="1"/>
        </xdr:cNvPicPr>
      </xdr:nvPicPr>
      <xdr:blipFill>
        <a:blip r:embed="rId49" cstate="print">
          <a:extLst>
            <a:ext uri="{28A0092B-C50C-407E-A947-70E740481C1C}">
              <a14:useLocalDpi xmlns:a14="http://schemas.microsoft.com/office/drawing/2010/main" val="0"/>
            </a:ext>
          </a:extLst>
        </a:blip>
        <a:srcRect/>
        <a:stretch>
          <a:fillRect/>
        </a:stretch>
      </xdr:blipFill>
      <xdr:spPr>
        <a:xfrm rot="5400000">
          <a:off x="6493510" y="29721810"/>
          <a:ext cx="569595" cy="920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241300</xdr:colOff>
      <xdr:row>196</xdr:row>
      <xdr:rowOff>39370</xdr:rowOff>
    </xdr:from>
    <xdr:to>
      <xdr:col>4</xdr:col>
      <xdr:colOff>792480</xdr:colOff>
      <xdr:row>197</xdr:row>
      <xdr:rowOff>121920</xdr:rowOff>
    </xdr:to>
    <xdr:pic>
      <xdr:nvPicPr>
        <xdr:cNvPr id="51" name="Picture 50" descr="3&quot; /4&quot; /6&quot; VIDEO FAN GUARD STAINLESS STEEL COOLER COOLING FAN GUARD 3INCH /  4INCH / 6INCH FAN WIRE GUARD FANS &amp; VENTILATION Johor Bahru (JB), Malaysia  Supplier, Dealer, Provider | T.E."/>
        <xdr:cNvPicPr>
          <a:picLocks noChangeAspect="1"/>
        </xdr:cNvPicPr>
      </xdr:nvPicPr>
      <xdr:blipFill>
        <a:blip r:embed="rId50" r:link="rId43"/>
        <a:srcRect t="20767" b="5511"/>
        <a:stretch>
          <a:fillRect/>
        </a:stretch>
      </xdr:blipFill>
      <xdr:spPr>
        <a:xfrm>
          <a:off x="6438265" y="35767645"/>
          <a:ext cx="551180" cy="539750"/>
        </a:xfrm>
        <a:prstGeom prst="rect">
          <a:avLst/>
        </a:prstGeom>
        <a:noFill/>
        <a:ln>
          <a:noFill/>
        </a:ln>
      </xdr:spPr>
    </xdr:pic>
    <xdr:clientData/>
  </xdr:twoCellAnchor>
  <xdr:twoCellAnchor editAs="oneCell">
    <xdr:from>
      <xdr:col>4</xdr:col>
      <xdr:colOff>112712</xdr:colOff>
      <xdr:row>216</xdr:row>
      <xdr:rowOff>317</xdr:rowOff>
    </xdr:from>
    <xdr:to>
      <xdr:col>4</xdr:col>
      <xdr:colOff>865822</xdr:colOff>
      <xdr:row>216</xdr:row>
      <xdr:rowOff>397192</xdr:rowOff>
    </xdr:to>
    <xdr:pic>
      <xdr:nvPicPr>
        <xdr:cNvPr id="52" name="Picture 51"/>
        <xdr:cNvPicPr>
          <a:picLocks noChangeAspect="1" noChangeArrowheads="1"/>
        </xdr:cNvPicPr>
      </xdr:nvPicPr>
      <xdr:blipFill>
        <a:blip r:embed="rId51" cstate="print">
          <a:extLst>
            <a:ext uri="{28A0092B-C50C-407E-A947-70E740481C1C}">
              <a14:useLocalDpi xmlns:a14="http://schemas.microsoft.com/office/drawing/2010/main" val="0"/>
            </a:ext>
          </a:extLst>
        </a:blip>
        <a:srcRect/>
        <a:stretch>
          <a:fillRect/>
        </a:stretch>
      </xdr:blipFill>
      <xdr:spPr>
        <a:xfrm rot="5400000">
          <a:off x="6487160" y="45773340"/>
          <a:ext cx="396875" cy="7531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151130</xdr:colOff>
      <xdr:row>217</xdr:row>
      <xdr:rowOff>32385</xdr:rowOff>
    </xdr:from>
    <xdr:to>
      <xdr:col>4</xdr:col>
      <xdr:colOff>807720</xdr:colOff>
      <xdr:row>217</xdr:row>
      <xdr:rowOff>685800</xdr:rowOff>
    </xdr:to>
    <xdr:pic>
      <xdr:nvPicPr>
        <xdr:cNvPr id="2" name="Picture 1" descr="Buy In Bulk Adjustable Bullet Feet Adjustable Range: 10-15mm | Alibaba.com"/>
        <xdr:cNvPicPr>
          <a:picLocks noChangeAspect="1"/>
        </xdr:cNvPicPr>
      </xdr:nvPicPr>
      <xdr:blipFill>
        <a:blip r:embed="rId52" r:link="rId43"/>
        <a:stretch>
          <a:fillRect/>
        </a:stretch>
      </xdr:blipFill>
      <xdr:spPr>
        <a:xfrm>
          <a:off x="6348095" y="46390560"/>
          <a:ext cx="656590" cy="653415"/>
        </a:xfrm>
        <a:prstGeom prst="rect">
          <a:avLst/>
        </a:prstGeom>
        <a:noFill/>
        <a:ln>
          <a:noFill/>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76200</xdr:colOff>
      <xdr:row>164</xdr:row>
      <xdr:rowOff>96905</xdr:rowOff>
    </xdr:from>
    <xdr:to>
      <xdr:col>1</xdr:col>
      <xdr:colOff>341310</xdr:colOff>
      <xdr:row>177</xdr:row>
      <xdr:rowOff>113886</xdr:rowOff>
    </xdr:to>
    <xdr:pic>
      <xdr:nvPicPr>
        <xdr:cNvPr id="5" name="Picture 2" descr="http://aa.mg60.mail.yahoo.com/ya/download?mid=1%5f75016%5fAHJ7bHwAAXqjTDvDAAJHgy9UZtU&amp;pid=2&amp;fid=Inbox&amp;inline=1"/>
        <xdr:cNvPicPr>
          <a:picLocks noChangeAspect="1" noChangeArrowheads="1"/>
        </xdr:cNvPicPr>
      </xdr:nvPicPr>
      <xdr:blipFill>
        <a:blip r:embed="rId1" cstate="print"/>
        <a:srcRect b="16489"/>
        <a:stretch>
          <a:fillRect/>
        </a:stretch>
      </xdr:blipFill>
      <xdr:spPr>
        <a:xfrm>
          <a:off x="76200" y="29900245"/>
          <a:ext cx="1407795" cy="1874520"/>
        </a:xfrm>
        <a:prstGeom prst="rect">
          <a:avLst/>
        </a:prstGeom>
        <a:ln>
          <a:noFill/>
        </a:ln>
        <a:effectLst>
          <a:softEdge rad="112500"/>
        </a:effectLst>
      </xdr:spPr>
    </xdr:pic>
    <xdr:clientData/>
  </xdr:twoCellAnchor>
  <xdr:twoCellAnchor editAs="oneCell">
    <xdr:from>
      <xdr:col>2</xdr:col>
      <xdr:colOff>233979</xdr:colOff>
      <xdr:row>35</xdr:row>
      <xdr:rowOff>180144</xdr:rowOff>
    </xdr:from>
    <xdr:to>
      <xdr:col>2</xdr:col>
      <xdr:colOff>1525656</xdr:colOff>
      <xdr:row>42</xdr:row>
      <xdr:rowOff>203572</xdr:rowOff>
    </xdr:to>
    <xdr:pic>
      <xdr:nvPicPr>
        <xdr:cNvPr id="6" name="Picture 10" descr="http://www.bd-heatech.com/brazed_PHE2.jpg"/>
        <xdr:cNvPicPr>
          <a:picLocks noChangeAspect="1" noChangeArrowheads="1"/>
        </xdr:cNvPicPr>
      </xdr:nvPicPr>
      <xdr:blipFill>
        <a:blip r:embed="rId2" cstate="print"/>
        <a:srcRect/>
        <a:stretch>
          <a:fillRect/>
        </a:stretch>
      </xdr:blipFill>
      <xdr:spPr>
        <a:xfrm rot="10800000" flipV="1">
          <a:off x="3386455" y="5734050"/>
          <a:ext cx="1291590" cy="1203325"/>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2</xdr:col>
      <xdr:colOff>326335</xdr:colOff>
      <xdr:row>11</xdr:row>
      <xdr:rowOff>114897</xdr:rowOff>
    </xdr:from>
    <xdr:to>
      <xdr:col>2</xdr:col>
      <xdr:colOff>985630</xdr:colOff>
      <xdr:row>18</xdr:row>
      <xdr:rowOff>53956</xdr:rowOff>
    </xdr:to>
    <xdr:pic>
      <xdr:nvPicPr>
        <xdr:cNvPr id="7" name="Picture 11" descr="http://www.bd-heatech.com/Evaporator_flow.jpg"/>
        <xdr:cNvPicPr>
          <a:picLocks noChangeAspect="1" noChangeArrowheads="1"/>
        </xdr:cNvPicPr>
      </xdr:nvPicPr>
      <xdr:blipFill>
        <a:blip r:embed="rId3" cstate="print"/>
        <a:srcRect/>
        <a:stretch>
          <a:fillRect/>
        </a:stretch>
      </xdr:blipFill>
      <xdr:spPr>
        <a:xfrm>
          <a:off x="3478530" y="1295400"/>
          <a:ext cx="659765" cy="1062990"/>
        </a:xfrm>
        <a:prstGeom prst="rect">
          <a:avLst/>
        </a:prstGeom>
        <a:ln>
          <a:noFill/>
        </a:ln>
        <a:effectLst>
          <a:softEdge rad="112500"/>
        </a:effectLst>
      </xdr:spPr>
    </xdr:pic>
    <xdr:clientData/>
  </xdr:twoCellAnchor>
  <xdr:twoCellAnchor editAs="oneCell">
    <xdr:from>
      <xdr:col>2</xdr:col>
      <xdr:colOff>121756</xdr:colOff>
      <xdr:row>60</xdr:row>
      <xdr:rowOff>66262</xdr:rowOff>
    </xdr:from>
    <xdr:to>
      <xdr:col>2</xdr:col>
      <xdr:colOff>1581977</xdr:colOff>
      <xdr:row>68</xdr:row>
      <xdr:rowOff>132403</xdr:rowOff>
    </xdr:to>
    <xdr:pic>
      <xdr:nvPicPr>
        <xdr:cNvPr id="1026" name="Picture 2"/>
        <xdr:cNvPicPr>
          <a:picLocks noChangeAspect="1" noChangeArrowheads="1"/>
        </xdr:cNvPicPr>
      </xdr:nvPicPr>
      <xdr:blipFill>
        <a:blip r:embed="rId4" cstate="print"/>
        <a:srcRect/>
        <a:stretch>
          <a:fillRect/>
        </a:stretch>
      </xdr:blipFill>
      <xdr:spPr>
        <a:xfrm>
          <a:off x="3274060" y="9981565"/>
          <a:ext cx="1460500" cy="1209040"/>
        </a:xfrm>
        <a:prstGeom prst="rect">
          <a:avLst/>
        </a:prstGeom>
        <a:noFill/>
      </xdr:spPr>
    </xdr:pic>
    <xdr:clientData/>
  </xdr:twoCellAnchor>
  <xdr:twoCellAnchor editAs="oneCell">
    <xdr:from>
      <xdr:col>2</xdr:col>
      <xdr:colOff>1446143</xdr:colOff>
      <xdr:row>165</xdr:row>
      <xdr:rowOff>60877</xdr:rowOff>
    </xdr:from>
    <xdr:to>
      <xdr:col>4</xdr:col>
      <xdr:colOff>6267</xdr:colOff>
      <xdr:row>174</xdr:row>
      <xdr:rowOff>0</xdr:rowOff>
    </xdr:to>
    <xdr:pic>
      <xdr:nvPicPr>
        <xdr:cNvPr id="8" name="Picture 1870"/>
        <xdr:cNvPicPr>
          <a:picLocks noChangeAspect="1" noChangeArrowheads="1"/>
        </xdr:cNvPicPr>
      </xdr:nvPicPr>
      <xdr:blipFill>
        <a:blip r:embed="rId5" cstate="print"/>
        <a:srcRect/>
        <a:stretch>
          <a:fillRect/>
        </a:stretch>
      </xdr:blipFill>
      <xdr:spPr>
        <a:xfrm>
          <a:off x="4598670" y="30006925"/>
          <a:ext cx="1445895" cy="1225550"/>
        </a:xfrm>
        <a:prstGeom prst="rect">
          <a:avLst/>
        </a:prstGeom>
        <a:noFill/>
        <a:ln w="9525">
          <a:noFill/>
          <a:miter lim="800000"/>
          <a:headEnd/>
          <a:tailEnd/>
        </a:ln>
      </xdr:spPr>
    </xdr:pic>
    <xdr:clientData/>
  </xdr:twoCellAnchor>
  <xdr:twoCellAnchor editAs="oneCell">
    <xdr:from>
      <xdr:col>2</xdr:col>
      <xdr:colOff>124235</xdr:colOff>
      <xdr:row>74</xdr:row>
      <xdr:rowOff>46798</xdr:rowOff>
    </xdr:from>
    <xdr:to>
      <xdr:col>2</xdr:col>
      <xdr:colOff>1043608</xdr:colOff>
      <xdr:row>79</xdr:row>
      <xdr:rowOff>16564</xdr:rowOff>
    </xdr:to>
    <xdr:pic>
      <xdr:nvPicPr>
        <xdr:cNvPr id="9" name="Picture 10695"/>
        <xdr:cNvPicPr>
          <a:picLocks noChangeAspect="1" noChangeArrowheads="1"/>
        </xdr:cNvPicPr>
      </xdr:nvPicPr>
      <xdr:blipFill>
        <a:blip r:embed="rId6" cstate="print"/>
        <a:srcRect/>
        <a:stretch>
          <a:fillRect/>
        </a:stretch>
      </xdr:blipFill>
      <xdr:spPr>
        <a:xfrm>
          <a:off x="3276600" y="11962130"/>
          <a:ext cx="919480" cy="808355"/>
        </a:xfrm>
        <a:prstGeom prst="rect">
          <a:avLst/>
        </a:prstGeom>
        <a:noFill/>
        <a:ln w="9525">
          <a:noFill/>
          <a:miter lim="800000"/>
          <a:headEnd/>
          <a:tailEnd/>
        </a:ln>
      </xdr:spPr>
    </xdr:pic>
    <xdr:clientData/>
  </xdr:twoCellAnchor>
  <xdr:twoCellAnchor>
    <xdr:from>
      <xdr:col>3</xdr:col>
      <xdr:colOff>0</xdr:colOff>
      <xdr:row>129</xdr:row>
      <xdr:rowOff>0</xdr:rowOff>
    </xdr:from>
    <xdr:to>
      <xdr:col>3</xdr:col>
      <xdr:colOff>0</xdr:colOff>
      <xdr:row>129</xdr:row>
      <xdr:rowOff>0</xdr:rowOff>
    </xdr:to>
    <xdr:pic>
      <xdr:nvPicPr>
        <xdr:cNvPr id="10" name="Picture 33" descr="NS01-RC"/>
        <xdr:cNvPicPr>
          <a:picLocks noChangeAspect="1" noChangeArrowheads="1"/>
        </xdr:cNvPicPr>
      </xdr:nvPicPr>
      <xdr:blipFill>
        <a:blip r:embed="rId7"/>
        <a:srcRect/>
        <a:stretch>
          <a:fillRect/>
        </a:stretch>
      </xdr:blipFill>
      <xdr:spPr>
        <a:xfrm>
          <a:off x="4895850" y="19992975"/>
          <a:ext cx="0" cy="0"/>
        </a:xfrm>
        <a:prstGeom prst="rect">
          <a:avLst/>
        </a:prstGeom>
        <a:noFill/>
        <a:ln w="9525">
          <a:noFill/>
          <a:miter lim="800000"/>
          <a:headEnd/>
          <a:tailEnd/>
        </a:ln>
      </xdr:spPr>
    </xdr:pic>
    <xdr:clientData/>
  </xdr:twoCellAnchor>
  <xdr:twoCellAnchor>
    <xdr:from>
      <xdr:col>3</xdr:col>
      <xdr:colOff>0</xdr:colOff>
      <xdr:row>129</xdr:row>
      <xdr:rowOff>0</xdr:rowOff>
    </xdr:from>
    <xdr:to>
      <xdr:col>3</xdr:col>
      <xdr:colOff>0</xdr:colOff>
      <xdr:row>129</xdr:row>
      <xdr:rowOff>0</xdr:rowOff>
    </xdr:to>
    <xdr:pic>
      <xdr:nvPicPr>
        <xdr:cNvPr id="11" name="Picture 36" descr="NS07"/>
        <xdr:cNvPicPr>
          <a:picLocks noChangeAspect="1" noChangeArrowheads="1"/>
        </xdr:cNvPicPr>
      </xdr:nvPicPr>
      <xdr:blipFill>
        <a:blip r:embed="rId8"/>
        <a:srcRect/>
        <a:stretch>
          <a:fillRect/>
        </a:stretch>
      </xdr:blipFill>
      <xdr:spPr>
        <a:xfrm>
          <a:off x="4895850" y="19992975"/>
          <a:ext cx="0" cy="0"/>
        </a:xfrm>
        <a:prstGeom prst="rect">
          <a:avLst/>
        </a:prstGeom>
        <a:noFill/>
        <a:ln w="9525">
          <a:noFill/>
          <a:miter lim="800000"/>
          <a:headEnd/>
          <a:tailEnd/>
        </a:ln>
      </xdr:spPr>
    </xdr:pic>
    <xdr:clientData/>
  </xdr:twoCellAnchor>
  <xdr:twoCellAnchor>
    <xdr:from>
      <xdr:col>3</xdr:col>
      <xdr:colOff>0</xdr:colOff>
      <xdr:row>129</xdr:row>
      <xdr:rowOff>0</xdr:rowOff>
    </xdr:from>
    <xdr:to>
      <xdr:col>3</xdr:col>
      <xdr:colOff>0</xdr:colOff>
      <xdr:row>129</xdr:row>
      <xdr:rowOff>0</xdr:rowOff>
    </xdr:to>
    <xdr:pic>
      <xdr:nvPicPr>
        <xdr:cNvPr id="12" name="Picture 37" descr="NS09"/>
        <xdr:cNvPicPr>
          <a:picLocks noChangeAspect="1" noChangeArrowheads="1"/>
        </xdr:cNvPicPr>
      </xdr:nvPicPr>
      <xdr:blipFill>
        <a:blip r:embed="rId9"/>
        <a:srcRect/>
        <a:stretch>
          <a:fillRect/>
        </a:stretch>
      </xdr:blipFill>
      <xdr:spPr>
        <a:xfrm>
          <a:off x="4895850" y="19992975"/>
          <a:ext cx="0" cy="0"/>
        </a:xfrm>
        <a:prstGeom prst="rect">
          <a:avLst/>
        </a:prstGeom>
        <a:noFill/>
        <a:ln w="9525">
          <a:noFill/>
          <a:miter lim="800000"/>
          <a:headEnd/>
          <a:tailEnd/>
        </a:ln>
      </xdr:spPr>
    </xdr:pic>
    <xdr:clientData/>
  </xdr:twoCellAnchor>
  <xdr:twoCellAnchor>
    <xdr:from>
      <xdr:col>2</xdr:col>
      <xdr:colOff>790575</xdr:colOff>
      <xdr:row>129</xdr:row>
      <xdr:rowOff>0</xdr:rowOff>
    </xdr:from>
    <xdr:to>
      <xdr:col>8</xdr:col>
      <xdr:colOff>0</xdr:colOff>
      <xdr:row>129</xdr:row>
      <xdr:rowOff>0</xdr:rowOff>
    </xdr:to>
    <xdr:sp>
      <xdr:nvSpPr>
        <xdr:cNvPr id="13" name="Line 213"/>
        <xdr:cNvSpPr>
          <a:spLocks noChangeShapeType="1"/>
        </xdr:cNvSpPr>
      </xdr:nvSpPr>
      <xdr:spPr>
        <a:xfrm>
          <a:off x="3943350" y="19992975"/>
          <a:ext cx="6905625" cy="0"/>
        </a:xfrm>
        <a:prstGeom prst="line">
          <a:avLst/>
        </a:prstGeom>
        <a:noFill/>
        <a:ln w="9525">
          <a:solidFill>
            <a:srgbClr val="000000"/>
          </a:solidFill>
          <a:round/>
        </a:ln>
      </xdr:spPr>
    </xdr:sp>
    <xdr:clientData/>
  </xdr:twoCellAnchor>
  <xdr:twoCellAnchor editAs="oneCell">
    <xdr:from>
      <xdr:col>10</xdr:col>
      <xdr:colOff>151985</xdr:colOff>
      <xdr:row>129</xdr:row>
      <xdr:rowOff>12010</xdr:rowOff>
    </xdr:from>
    <xdr:to>
      <xdr:col>10</xdr:col>
      <xdr:colOff>906719</xdr:colOff>
      <xdr:row>130</xdr:row>
      <xdr:rowOff>278945</xdr:rowOff>
    </xdr:to>
    <xdr:pic>
      <xdr:nvPicPr>
        <xdr:cNvPr id="14" name="图片 6" descr="HCPF.jpg"/>
        <xdr:cNvPicPr>
          <a:picLocks noChangeAspect="1"/>
        </xdr:cNvPicPr>
      </xdr:nvPicPr>
      <xdr:blipFill>
        <a:blip r:embed="rId10" cstate="print"/>
        <a:stretch>
          <a:fillRect/>
        </a:stretch>
      </xdr:blipFill>
      <xdr:spPr>
        <a:xfrm>
          <a:off x="13048615" y="20004405"/>
          <a:ext cx="754380" cy="553085"/>
        </a:xfrm>
        <a:prstGeom prst="rect">
          <a:avLst/>
        </a:prstGeom>
      </xdr:spPr>
    </xdr:pic>
    <xdr:clientData/>
  </xdr:twoCellAnchor>
  <xdr:twoCellAnchor editAs="oneCell">
    <xdr:from>
      <xdr:col>10</xdr:col>
      <xdr:colOff>229430</xdr:colOff>
      <xdr:row>132</xdr:row>
      <xdr:rowOff>34788</xdr:rowOff>
    </xdr:from>
    <xdr:to>
      <xdr:col>10</xdr:col>
      <xdr:colOff>894522</xdr:colOff>
      <xdr:row>133</xdr:row>
      <xdr:rowOff>261721</xdr:rowOff>
    </xdr:to>
    <xdr:pic>
      <xdr:nvPicPr>
        <xdr:cNvPr id="15" name="图片 8" descr="HGAM.jpg"/>
        <xdr:cNvPicPr>
          <a:picLocks noChangeAspect="1"/>
        </xdr:cNvPicPr>
      </xdr:nvPicPr>
      <xdr:blipFill>
        <a:blip r:embed="rId11" cstate="print"/>
        <a:stretch>
          <a:fillRect/>
        </a:stretch>
      </xdr:blipFill>
      <xdr:spPr>
        <a:xfrm>
          <a:off x="13126085" y="20884515"/>
          <a:ext cx="664845" cy="513080"/>
        </a:xfrm>
        <a:prstGeom prst="rect">
          <a:avLst/>
        </a:prstGeom>
      </xdr:spPr>
    </xdr:pic>
    <xdr:clientData/>
  </xdr:twoCellAnchor>
  <xdr:twoCellAnchor editAs="oneCell">
    <xdr:from>
      <xdr:col>10</xdr:col>
      <xdr:colOff>181803</xdr:colOff>
      <xdr:row>135</xdr:row>
      <xdr:rowOff>41413</xdr:rowOff>
    </xdr:from>
    <xdr:to>
      <xdr:col>10</xdr:col>
      <xdr:colOff>894048</xdr:colOff>
      <xdr:row>136</xdr:row>
      <xdr:rowOff>226414</xdr:rowOff>
    </xdr:to>
    <xdr:pic>
      <xdr:nvPicPr>
        <xdr:cNvPr id="16" name="图片 7" descr="HCT-S.jpg"/>
        <xdr:cNvPicPr>
          <a:picLocks noChangeAspect="1"/>
        </xdr:cNvPicPr>
      </xdr:nvPicPr>
      <xdr:blipFill>
        <a:blip r:embed="rId12" cstate="print"/>
        <a:stretch>
          <a:fillRect/>
        </a:stretch>
      </xdr:blipFill>
      <xdr:spPr>
        <a:xfrm>
          <a:off x="13078460" y="21748750"/>
          <a:ext cx="711835" cy="470535"/>
        </a:xfrm>
        <a:prstGeom prst="rect">
          <a:avLst/>
        </a:prstGeom>
      </xdr:spPr>
    </xdr:pic>
    <xdr:clientData/>
  </xdr:twoCellAnchor>
  <xdr:twoCellAnchor editAs="oneCell">
    <xdr:from>
      <xdr:col>10</xdr:col>
      <xdr:colOff>188192</xdr:colOff>
      <xdr:row>138</xdr:row>
      <xdr:rowOff>215347</xdr:rowOff>
    </xdr:from>
    <xdr:to>
      <xdr:col>10</xdr:col>
      <xdr:colOff>1054301</xdr:colOff>
      <xdr:row>138</xdr:row>
      <xdr:rowOff>886238</xdr:rowOff>
    </xdr:to>
    <xdr:pic>
      <xdr:nvPicPr>
        <xdr:cNvPr id="20" name="图片 9" descr="PC-10.jpg"/>
        <xdr:cNvPicPr>
          <a:picLocks noChangeAspect="1"/>
        </xdr:cNvPicPr>
      </xdr:nvPicPr>
      <xdr:blipFill>
        <a:blip r:embed="rId13" cstate="print"/>
        <a:stretch>
          <a:fillRect/>
        </a:stretch>
      </xdr:blipFill>
      <xdr:spPr>
        <a:xfrm>
          <a:off x="13084810" y="22779990"/>
          <a:ext cx="866140" cy="670560"/>
        </a:xfrm>
        <a:prstGeom prst="rect">
          <a:avLst/>
        </a:prstGeom>
      </xdr:spPr>
    </xdr:pic>
    <xdr:clientData/>
  </xdr:twoCellAnchor>
  <xdr:twoCellAnchor>
    <xdr:from>
      <xdr:col>3</xdr:col>
      <xdr:colOff>0</xdr:colOff>
      <xdr:row>140</xdr:row>
      <xdr:rowOff>0</xdr:rowOff>
    </xdr:from>
    <xdr:to>
      <xdr:col>3</xdr:col>
      <xdr:colOff>0</xdr:colOff>
      <xdr:row>140</xdr:row>
      <xdr:rowOff>0</xdr:rowOff>
    </xdr:to>
    <xdr:pic>
      <xdr:nvPicPr>
        <xdr:cNvPr id="23" name="Picture 33" descr="NS01-RC"/>
        <xdr:cNvPicPr>
          <a:picLocks noChangeAspect="1" noChangeArrowheads="1"/>
        </xdr:cNvPicPr>
      </xdr:nvPicPr>
      <xdr:blipFill>
        <a:blip r:embed="rId7"/>
        <a:srcRect/>
        <a:stretch>
          <a:fillRect/>
        </a:stretch>
      </xdr:blipFill>
      <xdr:spPr>
        <a:xfrm>
          <a:off x="4895850" y="24155400"/>
          <a:ext cx="0" cy="0"/>
        </a:xfrm>
        <a:prstGeom prst="rect">
          <a:avLst/>
        </a:prstGeom>
        <a:noFill/>
        <a:ln w="9525">
          <a:noFill/>
          <a:miter lim="800000"/>
          <a:headEnd/>
          <a:tailEnd/>
        </a:ln>
      </xdr:spPr>
    </xdr:pic>
    <xdr:clientData/>
  </xdr:twoCellAnchor>
  <xdr:twoCellAnchor>
    <xdr:from>
      <xdr:col>3</xdr:col>
      <xdr:colOff>0</xdr:colOff>
      <xdr:row>140</xdr:row>
      <xdr:rowOff>0</xdr:rowOff>
    </xdr:from>
    <xdr:to>
      <xdr:col>3</xdr:col>
      <xdr:colOff>0</xdr:colOff>
      <xdr:row>140</xdr:row>
      <xdr:rowOff>0</xdr:rowOff>
    </xdr:to>
    <xdr:pic>
      <xdr:nvPicPr>
        <xdr:cNvPr id="24" name="Picture 36" descr="NS07"/>
        <xdr:cNvPicPr>
          <a:picLocks noChangeAspect="1" noChangeArrowheads="1"/>
        </xdr:cNvPicPr>
      </xdr:nvPicPr>
      <xdr:blipFill>
        <a:blip r:embed="rId8"/>
        <a:srcRect/>
        <a:stretch>
          <a:fillRect/>
        </a:stretch>
      </xdr:blipFill>
      <xdr:spPr>
        <a:xfrm>
          <a:off x="4895850" y="24155400"/>
          <a:ext cx="0" cy="0"/>
        </a:xfrm>
        <a:prstGeom prst="rect">
          <a:avLst/>
        </a:prstGeom>
        <a:noFill/>
        <a:ln w="9525">
          <a:noFill/>
          <a:miter lim="800000"/>
          <a:headEnd/>
          <a:tailEnd/>
        </a:ln>
      </xdr:spPr>
    </xdr:pic>
    <xdr:clientData/>
  </xdr:twoCellAnchor>
  <xdr:twoCellAnchor>
    <xdr:from>
      <xdr:col>3</xdr:col>
      <xdr:colOff>0</xdr:colOff>
      <xdr:row>140</xdr:row>
      <xdr:rowOff>0</xdr:rowOff>
    </xdr:from>
    <xdr:to>
      <xdr:col>3</xdr:col>
      <xdr:colOff>0</xdr:colOff>
      <xdr:row>140</xdr:row>
      <xdr:rowOff>0</xdr:rowOff>
    </xdr:to>
    <xdr:pic>
      <xdr:nvPicPr>
        <xdr:cNvPr id="25" name="Picture 37" descr="NS09"/>
        <xdr:cNvPicPr>
          <a:picLocks noChangeAspect="1" noChangeArrowheads="1"/>
        </xdr:cNvPicPr>
      </xdr:nvPicPr>
      <xdr:blipFill>
        <a:blip r:embed="rId9"/>
        <a:srcRect/>
        <a:stretch>
          <a:fillRect/>
        </a:stretch>
      </xdr:blipFill>
      <xdr:spPr>
        <a:xfrm>
          <a:off x="4895850" y="24155400"/>
          <a:ext cx="0" cy="0"/>
        </a:xfrm>
        <a:prstGeom prst="rect">
          <a:avLst/>
        </a:prstGeom>
        <a:noFill/>
        <a:ln w="9525">
          <a:noFill/>
          <a:miter lim="800000"/>
          <a:headEnd/>
          <a:tailEnd/>
        </a:ln>
      </xdr:spPr>
    </xdr:pic>
    <xdr:clientData/>
  </xdr:twoCellAnchor>
  <xdr:twoCellAnchor editAs="oneCell">
    <xdr:from>
      <xdr:col>10</xdr:col>
      <xdr:colOff>214934</xdr:colOff>
      <xdr:row>145</xdr:row>
      <xdr:rowOff>82826</xdr:rowOff>
    </xdr:from>
    <xdr:to>
      <xdr:col>10</xdr:col>
      <xdr:colOff>927179</xdr:colOff>
      <xdr:row>146</xdr:row>
      <xdr:rowOff>251257</xdr:rowOff>
    </xdr:to>
    <xdr:pic>
      <xdr:nvPicPr>
        <xdr:cNvPr id="29" name="图片 7" descr="HCT-S.jpg"/>
        <xdr:cNvPicPr>
          <a:picLocks noChangeAspect="1"/>
        </xdr:cNvPicPr>
      </xdr:nvPicPr>
      <xdr:blipFill>
        <a:blip r:embed="rId14" cstate="print"/>
        <a:stretch>
          <a:fillRect/>
        </a:stretch>
      </xdr:blipFill>
      <xdr:spPr>
        <a:xfrm>
          <a:off x="13111480" y="25666700"/>
          <a:ext cx="712470" cy="454025"/>
        </a:xfrm>
        <a:prstGeom prst="rect">
          <a:avLst/>
        </a:prstGeom>
      </xdr:spPr>
    </xdr:pic>
    <xdr:clientData/>
  </xdr:twoCellAnchor>
  <xdr:twoCellAnchor editAs="oneCell">
    <xdr:from>
      <xdr:col>10</xdr:col>
      <xdr:colOff>160268</xdr:colOff>
      <xdr:row>139</xdr:row>
      <xdr:rowOff>12011</xdr:rowOff>
    </xdr:from>
    <xdr:to>
      <xdr:col>10</xdr:col>
      <xdr:colOff>869674</xdr:colOff>
      <xdr:row>140</xdr:row>
      <xdr:rowOff>250217</xdr:rowOff>
    </xdr:to>
    <xdr:pic>
      <xdr:nvPicPr>
        <xdr:cNvPr id="30" name="图片 6" descr="HCPF.jpg"/>
        <xdr:cNvPicPr>
          <a:picLocks noChangeAspect="1"/>
        </xdr:cNvPicPr>
      </xdr:nvPicPr>
      <xdr:blipFill>
        <a:blip r:embed="rId15" cstate="print"/>
        <a:stretch>
          <a:fillRect/>
        </a:stretch>
      </xdr:blipFill>
      <xdr:spPr>
        <a:xfrm>
          <a:off x="13056870" y="23881080"/>
          <a:ext cx="709295" cy="524510"/>
        </a:xfrm>
        <a:prstGeom prst="rect">
          <a:avLst/>
        </a:prstGeom>
      </xdr:spPr>
    </xdr:pic>
    <xdr:clientData/>
  </xdr:twoCellAnchor>
  <xdr:twoCellAnchor editAs="oneCell">
    <xdr:from>
      <xdr:col>10</xdr:col>
      <xdr:colOff>196299</xdr:colOff>
      <xdr:row>142</xdr:row>
      <xdr:rowOff>26508</xdr:rowOff>
    </xdr:from>
    <xdr:to>
      <xdr:col>10</xdr:col>
      <xdr:colOff>861391</xdr:colOff>
      <xdr:row>143</xdr:row>
      <xdr:rowOff>253441</xdr:rowOff>
    </xdr:to>
    <xdr:pic>
      <xdr:nvPicPr>
        <xdr:cNvPr id="31" name="图片 8" descr="HGAM.jpg"/>
        <xdr:cNvPicPr>
          <a:picLocks noChangeAspect="1"/>
        </xdr:cNvPicPr>
      </xdr:nvPicPr>
      <xdr:blipFill>
        <a:blip r:embed="rId16" cstate="print"/>
        <a:stretch>
          <a:fillRect/>
        </a:stretch>
      </xdr:blipFill>
      <xdr:spPr>
        <a:xfrm>
          <a:off x="13093065" y="24752935"/>
          <a:ext cx="664845" cy="513080"/>
        </a:xfrm>
        <a:prstGeom prst="rect">
          <a:avLst/>
        </a:prstGeom>
      </xdr:spPr>
    </xdr:pic>
    <xdr:clientData/>
  </xdr:twoCellAnchor>
  <xdr:twoCellAnchor editAs="oneCell">
    <xdr:from>
      <xdr:col>5</xdr:col>
      <xdr:colOff>274982</xdr:colOff>
      <xdr:row>151</xdr:row>
      <xdr:rowOff>12838</xdr:rowOff>
    </xdr:from>
    <xdr:to>
      <xdr:col>6</xdr:col>
      <xdr:colOff>88942</xdr:colOff>
      <xdr:row>153</xdr:row>
      <xdr:rowOff>131975</xdr:rowOff>
    </xdr:to>
    <xdr:pic>
      <xdr:nvPicPr>
        <xdr:cNvPr id="22" name="Picture 1" descr="4"/>
        <xdr:cNvPicPr>
          <a:picLocks noChangeAspect="1" noChangeArrowheads="1"/>
        </xdr:cNvPicPr>
      </xdr:nvPicPr>
      <xdr:blipFill>
        <a:blip r:embed="rId17" cstate="print"/>
        <a:srcRect l="3840" t="8108" r="4686" b="12162"/>
        <a:stretch>
          <a:fillRect/>
        </a:stretch>
      </xdr:blipFill>
      <xdr:spPr>
        <a:xfrm>
          <a:off x="7456805" y="27863800"/>
          <a:ext cx="956945" cy="452120"/>
        </a:xfrm>
        <a:prstGeom prst="rect">
          <a:avLst/>
        </a:prstGeom>
        <a:noFill/>
        <a:ln w="9525">
          <a:noFill/>
          <a:miter lim="800000"/>
          <a:headEnd/>
          <a:tailEnd/>
        </a:ln>
      </xdr:spPr>
    </xdr:pic>
    <xdr:clientData/>
  </xdr:twoCellAnchor>
  <xdr:twoCellAnchor editAs="oneCell">
    <xdr:from>
      <xdr:col>5</xdr:col>
      <xdr:colOff>171450</xdr:colOff>
      <xdr:row>155</xdr:row>
      <xdr:rowOff>103947</xdr:rowOff>
    </xdr:from>
    <xdr:to>
      <xdr:col>6</xdr:col>
      <xdr:colOff>252937</xdr:colOff>
      <xdr:row>159</xdr:row>
      <xdr:rowOff>72235</xdr:rowOff>
    </xdr:to>
    <xdr:pic>
      <xdr:nvPicPr>
        <xdr:cNvPr id="26" name="Picture 2" descr="4"/>
        <xdr:cNvPicPr>
          <a:picLocks noChangeAspect="1" noChangeArrowheads="1"/>
        </xdr:cNvPicPr>
      </xdr:nvPicPr>
      <xdr:blipFill>
        <a:blip r:embed="rId18" cstate="print"/>
        <a:srcRect l="3727" t="6716" r="4348" b="10455"/>
        <a:stretch>
          <a:fillRect/>
        </a:stretch>
      </xdr:blipFill>
      <xdr:spPr>
        <a:xfrm>
          <a:off x="7353300" y="28573730"/>
          <a:ext cx="1224280" cy="587375"/>
        </a:xfrm>
        <a:prstGeom prst="rect">
          <a:avLst/>
        </a:prstGeom>
        <a:noFill/>
        <a:ln w="9525">
          <a:noFill/>
          <a:miter lim="800000"/>
          <a:headEnd/>
          <a:tailEnd/>
        </a:ln>
      </xdr:spPr>
    </xdr:pic>
    <xdr:clientData/>
  </xdr:twoCellAnchor>
  <xdr:twoCellAnchor editAs="oneCell">
    <xdr:from>
      <xdr:col>2</xdr:col>
      <xdr:colOff>192986</xdr:colOff>
      <xdr:row>94</xdr:row>
      <xdr:rowOff>46796</xdr:rowOff>
    </xdr:from>
    <xdr:to>
      <xdr:col>2</xdr:col>
      <xdr:colOff>1606421</xdr:colOff>
      <xdr:row>97</xdr:row>
      <xdr:rowOff>99918</xdr:rowOff>
    </xdr:to>
    <xdr:pic>
      <xdr:nvPicPr>
        <xdr:cNvPr id="2" name="Picture 2"/>
        <xdr:cNvPicPr>
          <a:picLocks noChangeAspect="1" noChangeArrowheads="1"/>
        </xdr:cNvPicPr>
      </xdr:nvPicPr>
      <xdr:blipFill>
        <a:blip r:embed="rId19" cstate="print"/>
        <a:srcRect/>
        <a:stretch>
          <a:fillRect/>
        </a:stretch>
      </xdr:blipFill>
      <xdr:spPr>
        <a:xfrm>
          <a:off x="3345180" y="14943455"/>
          <a:ext cx="1413510" cy="529590"/>
        </a:xfrm>
        <a:prstGeom prst="rect">
          <a:avLst/>
        </a:prstGeom>
        <a:noFill/>
      </xdr:spPr>
    </xdr:pic>
    <xdr:clientData/>
  </xdr:twoCellAnchor>
  <xdr:twoCellAnchor editAs="oneCell">
    <xdr:from>
      <xdr:col>2</xdr:col>
      <xdr:colOff>82828</xdr:colOff>
      <xdr:row>80</xdr:row>
      <xdr:rowOff>16565</xdr:rowOff>
    </xdr:from>
    <xdr:to>
      <xdr:col>2</xdr:col>
      <xdr:colOff>1568529</xdr:colOff>
      <xdr:row>85</xdr:row>
      <xdr:rowOff>82943</xdr:rowOff>
    </xdr:to>
    <xdr:pic>
      <xdr:nvPicPr>
        <xdr:cNvPr id="27" name="Picture 2"/>
        <xdr:cNvPicPr>
          <a:picLocks noChangeAspect="1" noChangeArrowheads="1"/>
        </xdr:cNvPicPr>
      </xdr:nvPicPr>
      <xdr:blipFill>
        <a:blip r:embed="rId20"/>
        <a:srcRect/>
        <a:stretch>
          <a:fillRect/>
        </a:stretch>
      </xdr:blipFill>
      <xdr:spPr>
        <a:xfrm>
          <a:off x="3235325" y="12913360"/>
          <a:ext cx="1485900" cy="780415"/>
        </a:xfrm>
        <a:prstGeom prst="rect">
          <a:avLst/>
        </a:prstGeom>
        <a:noFill/>
      </xdr:spPr>
    </xdr:pic>
    <xdr:clientData/>
  </xdr:twoCellAnchor>
  <xdr:twoCellAnchor>
    <xdr:from>
      <xdr:col>3</xdr:col>
      <xdr:colOff>0</xdr:colOff>
      <xdr:row>129</xdr:row>
      <xdr:rowOff>0</xdr:rowOff>
    </xdr:from>
    <xdr:to>
      <xdr:col>3</xdr:col>
      <xdr:colOff>0</xdr:colOff>
      <xdr:row>129</xdr:row>
      <xdr:rowOff>0</xdr:rowOff>
    </xdr:to>
    <xdr:pic>
      <xdr:nvPicPr>
        <xdr:cNvPr id="121" name="Picture 33" descr="NS01-RC"/>
        <xdr:cNvPicPr>
          <a:picLocks noChangeAspect="1" noChangeArrowheads="1"/>
        </xdr:cNvPicPr>
      </xdr:nvPicPr>
      <xdr:blipFill>
        <a:blip r:embed="rId7"/>
        <a:srcRect/>
        <a:stretch>
          <a:fillRect/>
        </a:stretch>
      </xdr:blipFill>
      <xdr:spPr>
        <a:xfrm>
          <a:off x="4895850" y="19992975"/>
          <a:ext cx="0" cy="0"/>
        </a:xfrm>
        <a:prstGeom prst="rect">
          <a:avLst/>
        </a:prstGeom>
        <a:noFill/>
        <a:ln w="9525">
          <a:noFill/>
          <a:miter lim="800000"/>
          <a:headEnd/>
          <a:tailEnd/>
        </a:ln>
      </xdr:spPr>
    </xdr:pic>
    <xdr:clientData/>
  </xdr:twoCellAnchor>
  <xdr:twoCellAnchor>
    <xdr:from>
      <xdr:col>3</xdr:col>
      <xdr:colOff>0</xdr:colOff>
      <xdr:row>129</xdr:row>
      <xdr:rowOff>0</xdr:rowOff>
    </xdr:from>
    <xdr:to>
      <xdr:col>3</xdr:col>
      <xdr:colOff>0</xdr:colOff>
      <xdr:row>129</xdr:row>
      <xdr:rowOff>0</xdr:rowOff>
    </xdr:to>
    <xdr:pic>
      <xdr:nvPicPr>
        <xdr:cNvPr id="122" name="Picture 36" descr="NS07"/>
        <xdr:cNvPicPr>
          <a:picLocks noChangeAspect="1" noChangeArrowheads="1"/>
        </xdr:cNvPicPr>
      </xdr:nvPicPr>
      <xdr:blipFill>
        <a:blip r:embed="rId8"/>
        <a:srcRect/>
        <a:stretch>
          <a:fillRect/>
        </a:stretch>
      </xdr:blipFill>
      <xdr:spPr>
        <a:xfrm>
          <a:off x="4895850" y="19992975"/>
          <a:ext cx="0" cy="0"/>
        </a:xfrm>
        <a:prstGeom prst="rect">
          <a:avLst/>
        </a:prstGeom>
        <a:noFill/>
        <a:ln w="9525">
          <a:noFill/>
          <a:miter lim="800000"/>
          <a:headEnd/>
          <a:tailEnd/>
        </a:ln>
      </xdr:spPr>
    </xdr:pic>
    <xdr:clientData/>
  </xdr:twoCellAnchor>
  <xdr:twoCellAnchor>
    <xdr:from>
      <xdr:col>3</xdr:col>
      <xdr:colOff>0</xdr:colOff>
      <xdr:row>129</xdr:row>
      <xdr:rowOff>0</xdr:rowOff>
    </xdr:from>
    <xdr:to>
      <xdr:col>3</xdr:col>
      <xdr:colOff>0</xdr:colOff>
      <xdr:row>129</xdr:row>
      <xdr:rowOff>0</xdr:rowOff>
    </xdr:to>
    <xdr:pic>
      <xdr:nvPicPr>
        <xdr:cNvPr id="123" name="Picture 37" descr="NS09"/>
        <xdr:cNvPicPr>
          <a:picLocks noChangeAspect="1" noChangeArrowheads="1"/>
        </xdr:cNvPicPr>
      </xdr:nvPicPr>
      <xdr:blipFill>
        <a:blip r:embed="rId9"/>
        <a:srcRect/>
        <a:stretch>
          <a:fillRect/>
        </a:stretch>
      </xdr:blipFill>
      <xdr:spPr>
        <a:xfrm>
          <a:off x="4895850" y="19992975"/>
          <a:ext cx="0" cy="0"/>
        </a:xfrm>
        <a:prstGeom prst="rect">
          <a:avLst/>
        </a:prstGeom>
        <a:noFill/>
        <a:ln w="9525">
          <a:noFill/>
          <a:miter lim="800000"/>
          <a:headEnd/>
          <a:tailEnd/>
        </a:ln>
      </xdr:spPr>
    </xdr:pic>
    <xdr:clientData/>
  </xdr:twoCellAnchor>
  <xdr:twoCellAnchor>
    <xdr:from>
      <xdr:col>3</xdr:col>
      <xdr:colOff>0</xdr:colOff>
      <xdr:row>140</xdr:row>
      <xdr:rowOff>0</xdr:rowOff>
    </xdr:from>
    <xdr:to>
      <xdr:col>3</xdr:col>
      <xdr:colOff>0</xdr:colOff>
      <xdr:row>140</xdr:row>
      <xdr:rowOff>0</xdr:rowOff>
    </xdr:to>
    <xdr:pic>
      <xdr:nvPicPr>
        <xdr:cNvPr id="124" name="Picture 33" descr="NS01-RC"/>
        <xdr:cNvPicPr>
          <a:picLocks noChangeAspect="1" noChangeArrowheads="1"/>
        </xdr:cNvPicPr>
      </xdr:nvPicPr>
      <xdr:blipFill>
        <a:blip r:embed="rId7"/>
        <a:srcRect/>
        <a:stretch>
          <a:fillRect/>
        </a:stretch>
      </xdr:blipFill>
      <xdr:spPr>
        <a:xfrm>
          <a:off x="4895850" y="24155400"/>
          <a:ext cx="0" cy="0"/>
        </a:xfrm>
        <a:prstGeom prst="rect">
          <a:avLst/>
        </a:prstGeom>
        <a:noFill/>
        <a:ln w="9525">
          <a:noFill/>
          <a:miter lim="800000"/>
          <a:headEnd/>
          <a:tailEnd/>
        </a:ln>
      </xdr:spPr>
    </xdr:pic>
    <xdr:clientData/>
  </xdr:twoCellAnchor>
  <xdr:twoCellAnchor>
    <xdr:from>
      <xdr:col>3</xdr:col>
      <xdr:colOff>0</xdr:colOff>
      <xdr:row>140</xdr:row>
      <xdr:rowOff>0</xdr:rowOff>
    </xdr:from>
    <xdr:to>
      <xdr:col>3</xdr:col>
      <xdr:colOff>0</xdr:colOff>
      <xdr:row>140</xdr:row>
      <xdr:rowOff>0</xdr:rowOff>
    </xdr:to>
    <xdr:pic>
      <xdr:nvPicPr>
        <xdr:cNvPr id="125" name="Picture 36" descr="NS07"/>
        <xdr:cNvPicPr>
          <a:picLocks noChangeAspect="1" noChangeArrowheads="1"/>
        </xdr:cNvPicPr>
      </xdr:nvPicPr>
      <xdr:blipFill>
        <a:blip r:embed="rId8"/>
        <a:srcRect/>
        <a:stretch>
          <a:fillRect/>
        </a:stretch>
      </xdr:blipFill>
      <xdr:spPr>
        <a:xfrm>
          <a:off x="4895850" y="24155400"/>
          <a:ext cx="0" cy="0"/>
        </a:xfrm>
        <a:prstGeom prst="rect">
          <a:avLst/>
        </a:prstGeom>
        <a:noFill/>
        <a:ln w="9525">
          <a:noFill/>
          <a:miter lim="800000"/>
          <a:headEnd/>
          <a:tailEnd/>
        </a:ln>
      </xdr:spPr>
    </xdr:pic>
    <xdr:clientData/>
  </xdr:twoCellAnchor>
  <xdr:twoCellAnchor>
    <xdr:from>
      <xdr:col>3</xdr:col>
      <xdr:colOff>0</xdr:colOff>
      <xdr:row>140</xdr:row>
      <xdr:rowOff>0</xdr:rowOff>
    </xdr:from>
    <xdr:to>
      <xdr:col>3</xdr:col>
      <xdr:colOff>0</xdr:colOff>
      <xdr:row>140</xdr:row>
      <xdr:rowOff>0</xdr:rowOff>
    </xdr:to>
    <xdr:pic>
      <xdr:nvPicPr>
        <xdr:cNvPr id="126" name="Picture 37" descr="NS09"/>
        <xdr:cNvPicPr>
          <a:picLocks noChangeAspect="1" noChangeArrowheads="1"/>
        </xdr:cNvPicPr>
      </xdr:nvPicPr>
      <xdr:blipFill>
        <a:blip r:embed="rId9"/>
        <a:srcRect/>
        <a:stretch>
          <a:fillRect/>
        </a:stretch>
      </xdr:blipFill>
      <xdr:spPr>
        <a:xfrm>
          <a:off x="4895850" y="24155400"/>
          <a:ext cx="0" cy="0"/>
        </a:xfrm>
        <a:prstGeom prst="rect">
          <a:avLst/>
        </a:prstGeom>
        <a:noFill/>
        <a:ln w="9525">
          <a:noFill/>
          <a:miter lim="800000"/>
          <a:headEnd/>
          <a:tailEnd/>
        </a:ln>
      </xdr:spPr>
    </xdr:pic>
    <xdr:clientData/>
  </xdr:twoCellAnchor>
  <xdr:twoCellAnchor editAs="oneCell">
    <xdr:from>
      <xdr:col>2</xdr:col>
      <xdr:colOff>636935</xdr:colOff>
      <xdr:row>88</xdr:row>
      <xdr:rowOff>24847</xdr:rowOff>
    </xdr:from>
    <xdr:to>
      <xdr:col>2</xdr:col>
      <xdr:colOff>968952</xdr:colOff>
      <xdr:row>91</xdr:row>
      <xdr:rowOff>96078</xdr:rowOff>
    </xdr:to>
    <xdr:pic>
      <xdr:nvPicPr>
        <xdr:cNvPr id="38" name="Picture 4"/>
        <xdr:cNvPicPr>
          <a:picLocks noChangeAspect="1" noChangeArrowheads="1"/>
        </xdr:cNvPicPr>
      </xdr:nvPicPr>
      <xdr:blipFill>
        <a:blip r:embed="rId21" cstate="print"/>
        <a:srcRect/>
        <a:stretch>
          <a:fillRect/>
        </a:stretch>
      </xdr:blipFill>
      <xdr:spPr>
        <a:xfrm>
          <a:off x="3789680" y="14064615"/>
          <a:ext cx="331470" cy="499745"/>
        </a:xfrm>
        <a:prstGeom prst="rect">
          <a:avLst/>
        </a:prstGeom>
        <a:noFill/>
      </xdr:spPr>
    </xdr:pic>
    <xdr:clientData/>
  </xdr:twoCellAnchor>
  <xdr:twoCellAnchor editAs="oneCell">
    <xdr:from>
      <xdr:col>10</xdr:col>
      <xdr:colOff>333375</xdr:colOff>
      <xdr:row>147</xdr:row>
      <xdr:rowOff>276225</xdr:rowOff>
    </xdr:from>
    <xdr:to>
      <xdr:col>11</xdr:col>
      <xdr:colOff>19503</xdr:colOff>
      <xdr:row>148</xdr:row>
      <xdr:rowOff>776928</xdr:rowOff>
    </xdr:to>
    <xdr:pic>
      <xdr:nvPicPr>
        <xdr:cNvPr id="3" name="Picture 2"/>
        <xdr:cNvPicPr>
          <a:picLocks noChangeAspect="1"/>
        </xdr:cNvPicPr>
      </xdr:nvPicPr>
      <xdr:blipFill>
        <a:blip r:embed="rId22"/>
        <a:stretch>
          <a:fillRect/>
        </a:stretch>
      </xdr:blipFill>
      <xdr:spPr>
        <a:xfrm>
          <a:off x="13230225" y="26431875"/>
          <a:ext cx="828675" cy="786130"/>
        </a:xfrm>
        <a:prstGeom prst="rect">
          <a:avLst/>
        </a:prstGeom>
      </xdr:spPr>
    </xdr:pic>
    <xdr:clientData/>
  </xdr:twoCellAnchor>
  <xdr:twoCellAnchor editAs="oneCell">
    <xdr:from>
      <xdr:col>2</xdr:col>
      <xdr:colOff>1075912</xdr:colOff>
      <xdr:row>74</xdr:row>
      <xdr:rowOff>88118</xdr:rowOff>
    </xdr:from>
    <xdr:to>
      <xdr:col>3</xdr:col>
      <xdr:colOff>8282</xdr:colOff>
      <xdr:row>79</xdr:row>
      <xdr:rowOff>1657</xdr:rowOff>
    </xdr:to>
    <xdr:pic>
      <xdr:nvPicPr>
        <xdr:cNvPr id="4" name="Picture 3"/>
        <xdr:cNvPicPr>
          <a:picLocks noChangeAspect="1"/>
        </xdr:cNvPicPr>
      </xdr:nvPicPr>
      <xdr:blipFill>
        <a:blip r:embed="rId23"/>
        <a:stretch>
          <a:fillRect/>
        </a:stretch>
      </xdr:blipFill>
      <xdr:spPr>
        <a:xfrm>
          <a:off x="4228465" y="12003405"/>
          <a:ext cx="675640" cy="751840"/>
        </a:xfrm>
        <a:prstGeom prst="rect">
          <a:avLst/>
        </a:prstGeom>
      </xdr:spPr>
    </xdr:pic>
    <xdr:clientData/>
  </xdr:twoCellAnchor>
  <xdr:twoCellAnchor editAs="oneCell">
    <xdr:from>
      <xdr:col>2</xdr:col>
      <xdr:colOff>85725</xdr:colOff>
      <xdr:row>100</xdr:row>
      <xdr:rowOff>142875</xdr:rowOff>
    </xdr:from>
    <xdr:to>
      <xdr:col>2</xdr:col>
      <xdr:colOff>1457444</xdr:colOff>
      <xdr:row>107</xdr:row>
      <xdr:rowOff>57955</xdr:rowOff>
    </xdr:to>
    <xdr:pic>
      <xdr:nvPicPr>
        <xdr:cNvPr id="17" name="Picture 16"/>
        <xdr:cNvPicPr>
          <a:picLocks noChangeAspect="1"/>
        </xdr:cNvPicPr>
      </xdr:nvPicPr>
      <xdr:blipFill>
        <a:blip r:embed="rId24"/>
        <a:stretch>
          <a:fillRect/>
        </a:stretch>
      </xdr:blipFill>
      <xdr:spPr>
        <a:xfrm>
          <a:off x="3238500" y="15944850"/>
          <a:ext cx="1371600" cy="915035"/>
        </a:xfrm>
        <a:prstGeom prst="rect">
          <a:avLst/>
        </a:prstGeom>
      </xdr:spPr>
    </xdr:pic>
    <xdr:clientData/>
  </xdr:twoCellAnchor>
  <xdr:twoCellAnchor editAs="oneCell">
    <xdr:from>
      <xdr:col>2</xdr:col>
      <xdr:colOff>104776</xdr:colOff>
      <xdr:row>111</xdr:row>
      <xdr:rowOff>104775</xdr:rowOff>
    </xdr:from>
    <xdr:to>
      <xdr:col>2</xdr:col>
      <xdr:colOff>1483712</xdr:colOff>
      <xdr:row>119</xdr:row>
      <xdr:rowOff>13666</xdr:rowOff>
    </xdr:to>
    <xdr:pic>
      <xdr:nvPicPr>
        <xdr:cNvPr id="18" name="Picture 17"/>
        <xdr:cNvPicPr>
          <a:picLocks noChangeAspect="1"/>
        </xdr:cNvPicPr>
      </xdr:nvPicPr>
      <xdr:blipFill>
        <a:blip r:embed="rId25"/>
        <a:stretch>
          <a:fillRect/>
        </a:stretch>
      </xdr:blipFill>
      <xdr:spPr>
        <a:xfrm>
          <a:off x="3257550" y="17478375"/>
          <a:ext cx="1378585" cy="1099185"/>
        </a:xfrm>
        <a:prstGeom prst="rect">
          <a:avLst/>
        </a:prstGeom>
      </xdr:spPr>
    </xdr:pic>
    <xdr:clientData/>
  </xdr:twoCellAnchor>
  <xdr:twoCellAnchor editAs="oneCell">
    <xdr:from>
      <xdr:col>2</xdr:col>
      <xdr:colOff>595630</xdr:colOff>
      <xdr:row>121</xdr:row>
      <xdr:rowOff>98425</xdr:rowOff>
    </xdr:from>
    <xdr:to>
      <xdr:col>2</xdr:col>
      <xdr:colOff>1128236</xdr:colOff>
      <xdr:row>125</xdr:row>
      <xdr:rowOff>59912</xdr:rowOff>
    </xdr:to>
    <xdr:pic>
      <xdr:nvPicPr>
        <xdr:cNvPr id="28" name="Picture 27" descr="8db041ab15a69de3b5c22d8adedd95e.jpg"/>
        <xdr:cNvPicPr>
          <a:picLocks noChangeAspect="1"/>
        </xdr:cNvPicPr>
      </xdr:nvPicPr>
      <xdr:blipFill>
        <a:blip r:embed="rId26" cstate="print"/>
        <a:stretch>
          <a:fillRect/>
        </a:stretch>
      </xdr:blipFill>
      <xdr:spPr>
        <a:xfrm>
          <a:off x="3748405" y="18948400"/>
          <a:ext cx="532130" cy="532765"/>
        </a:xfrm>
        <a:prstGeom prst="rect">
          <a:avLst/>
        </a:prstGeom>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3</xdr:col>
      <xdr:colOff>1</xdr:colOff>
      <xdr:row>20</xdr:row>
      <xdr:rowOff>129623</xdr:rowOff>
    </xdr:from>
    <xdr:to>
      <xdr:col>4</xdr:col>
      <xdr:colOff>9525</xdr:colOff>
      <xdr:row>22</xdr:row>
      <xdr:rowOff>59773</xdr:rowOff>
    </xdr:to>
    <xdr:pic>
      <xdr:nvPicPr>
        <xdr:cNvPr id="2" name="Picture 1" descr="剪辑0000"/>
        <xdr:cNvPicPr>
          <a:picLocks noChangeAspect="1" noChangeArrowheads="1"/>
        </xdr:cNvPicPr>
      </xdr:nvPicPr>
      <xdr:blipFill>
        <a:blip r:embed="rId1" cstate="print"/>
        <a:srcRect/>
        <a:stretch>
          <a:fillRect/>
        </a:stretch>
      </xdr:blipFill>
      <xdr:spPr>
        <a:xfrm>
          <a:off x="3162300" y="2901315"/>
          <a:ext cx="914400" cy="234950"/>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13</xdr:col>
      <xdr:colOff>0</xdr:colOff>
      <xdr:row>45</xdr:row>
      <xdr:rowOff>66675</xdr:rowOff>
    </xdr:from>
    <xdr:to>
      <xdr:col>15</xdr:col>
      <xdr:colOff>656231</xdr:colOff>
      <xdr:row>55</xdr:row>
      <xdr:rowOff>47340</xdr:rowOff>
    </xdr:to>
    <xdr:pic>
      <xdr:nvPicPr>
        <xdr:cNvPr id="3" name="Picture 4"/>
        <xdr:cNvPicPr>
          <a:picLocks noChangeAspect="1" noChangeArrowheads="1"/>
        </xdr:cNvPicPr>
      </xdr:nvPicPr>
      <xdr:blipFill>
        <a:blip r:embed="rId1" cstate="print"/>
        <a:srcRect/>
        <a:stretch>
          <a:fillRect/>
        </a:stretch>
      </xdr:blipFill>
      <xdr:spPr>
        <a:xfrm>
          <a:off x="11473815" y="6115050"/>
          <a:ext cx="2611755" cy="1409065"/>
        </a:xfrm>
        <a:prstGeom prst="rect">
          <a:avLst/>
        </a:prstGeom>
        <a:noFill/>
      </xdr:spPr>
    </xdr:pic>
    <xdr:clientData/>
  </xdr:twoCellAnchor>
  <xdr:twoCellAnchor editAs="oneCell">
    <xdr:from>
      <xdr:col>13</xdr:col>
      <xdr:colOff>0</xdr:colOff>
      <xdr:row>56</xdr:row>
      <xdr:rowOff>76200</xdr:rowOff>
    </xdr:from>
    <xdr:to>
      <xdr:col>15</xdr:col>
      <xdr:colOff>713774</xdr:colOff>
      <xdr:row>63</xdr:row>
      <xdr:rowOff>52755</xdr:rowOff>
    </xdr:to>
    <xdr:pic>
      <xdr:nvPicPr>
        <xdr:cNvPr id="4" name="Picture 2"/>
        <xdr:cNvPicPr>
          <a:picLocks noChangeAspect="1" noChangeArrowheads="1"/>
        </xdr:cNvPicPr>
      </xdr:nvPicPr>
      <xdr:blipFill>
        <a:blip r:embed="rId2" cstate="print"/>
        <a:srcRect/>
        <a:stretch>
          <a:fillRect/>
        </a:stretch>
      </xdr:blipFill>
      <xdr:spPr>
        <a:xfrm>
          <a:off x="11473815" y="7696200"/>
          <a:ext cx="2669540" cy="976630"/>
        </a:xfrm>
        <a:prstGeom prst="rect">
          <a:avLst/>
        </a:prstGeom>
        <a:noFill/>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editAs="oneCell">
    <xdr:from>
      <xdr:col>9</xdr:col>
      <xdr:colOff>257175</xdr:colOff>
      <xdr:row>7</xdr:row>
      <xdr:rowOff>533400</xdr:rowOff>
    </xdr:from>
    <xdr:to>
      <xdr:col>9</xdr:col>
      <xdr:colOff>1657350</xdr:colOff>
      <xdr:row>14</xdr:row>
      <xdr:rowOff>70827</xdr:rowOff>
    </xdr:to>
    <xdr:pic>
      <xdr:nvPicPr>
        <xdr:cNvPr id="2" name="Picture 97"/>
        <xdr:cNvPicPr>
          <a:picLocks noChangeAspect="1" noChangeArrowheads="1"/>
        </xdr:cNvPicPr>
      </xdr:nvPicPr>
      <xdr:blipFill>
        <a:blip r:embed="rId1" cstate="print"/>
        <a:srcRect/>
        <a:stretch>
          <a:fillRect/>
        </a:stretch>
      </xdr:blipFill>
      <xdr:spPr>
        <a:xfrm>
          <a:off x="9201150" y="1047750"/>
          <a:ext cx="1400175" cy="994410"/>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9</xdr:col>
      <xdr:colOff>114299</xdr:colOff>
      <xdr:row>57</xdr:row>
      <xdr:rowOff>38100</xdr:rowOff>
    </xdr:from>
    <xdr:to>
      <xdr:col>9</xdr:col>
      <xdr:colOff>1816757</xdr:colOff>
      <xdr:row>64</xdr:row>
      <xdr:rowOff>66675</xdr:rowOff>
    </xdr:to>
    <xdr:pic>
      <xdr:nvPicPr>
        <xdr:cNvPr id="3" name="Picture 4"/>
        <xdr:cNvPicPr>
          <a:picLocks noChangeAspect="1" noChangeArrowheads="1"/>
        </xdr:cNvPicPr>
      </xdr:nvPicPr>
      <xdr:blipFill>
        <a:blip r:embed="rId2" cstate="print"/>
        <a:srcRect/>
        <a:stretch>
          <a:fillRect/>
        </a:stretch>
      </xdr:blipFill>
      <xdr:spPr>
        <a:xfrm>
          <a:off x="9057640" y="8562975"/>
          <a:ext cx="1703070" cy="1095375"/>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9</xdr:col>
      <xdr:colOff>133351</xdr:colOff>
      <xdr:row>17</xdr:row>
      <xdr:rowOff>0</xdr:rowOff>
    </xdr:from>
    <xdr:to>
      <xdr:col>9</xdr:col>
      <xdr:colOff>1708299</xdr:colOff>
      <xdr:row>24</xdr:row>
      <xdr:rowOff>28575</xdr:rowOff>
    </xdr:to>
    <xdr:pic>
      <xdr:nvPicPr>
        <xdr:cNvPr id="4" name="Picture 2"/>
        <xdr:cNvPicPr>
          <a:picLocks noChangeAspect="1" noChangeArrowheads="1"/>
        </xdr:cNvPicPr>
      </xdr:nvPicPr>
      <xdr:blipFill>
        <a:blip r:embed="rId3" cstate="print"/>
        <a:srcRect/>
        <a:stretch>
          <a:fillRect/>
        </a:stretch>
      </xdr:blipFill>
      <xdr:spPr>
        <a:xfrm>
          <a:off x="9077325" y="2428875"/>
          <a:ext cx="1574800" cy="1095375"/>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9</xdr:col>
      <xdr:colOff>190500</xdr:colOff>
      <xdr:row>36</xdr:row>
      <xdr:rowOff>57150</xdr:rowOff>
    </xdr:from>
    <xdr:to>
      <xdr:col>9</xdr:col>
      <xdr:colOff>1830263</xdr:colOff>
      <xdr:row>44</xdr:row>
      <xdr:rowOff>28575</xdr:rowOff>
    </xdr:to>
    <xdr:pic>
      <xdr:nvPicPr>
        <xdr:cNvPr id="9" name="Picture 81"/>
        <xdr:cNvPicPr>
          <a:picLocks noChangeAspect="1" noChangeArrowheads="1"/>
        </xdr:cNvPicPr>
      </xdr:nvPicPr>
      <xdr:blipFill>
        <a:blip r:embed="rId4" cstate="print"/>
        <a:srcRect/>
        <a:stretch>
          <a:fillRect/>
        </a:stretch>
      </xdr:blipFill>
      <xdr:spPr>
        <a:xfrm>
          <a:off x="9134475" y="5381625"/>
          <a:ext cx="1639570" cy="1190625"/>
        </a:xfrm>
        <a:prstGeom prst="rect">
          <a:avLst/>
        </a:prstGeom>
        <a:ln>
          <a:noFill/>
        </a:ln>
        <a:effectLst>
          <a:outerShdw blurRad="292100" dist="139700" dir="2700000" algn="tl" rotWithShape="0">
            <a:srgbClr val="333333">
              <a:alpha val="65000"/>
            </a:srgbClr>
          </a:outerShdw>
        </a:effectLst>
      </xdr:spPr>
    </xdr:pic>
    <xdr:clientData/>
  </xdr:twoCellAnchor>
</xdr:wsDr>
</file>

<file path=xl/drawings/drawing13.xml><?xml version="1.0" encoding="utf-8"?>
<xdr:wsDr xmlns:xdr="http://schemas.openxmlformats.org/drawingml/2006/spreadsheetDrawing" xmlns:r="http://schemas.openxmlformats.org/officeDocument/2006/relationships" xmlns:a="http://schemas.openxmlformats.org/drawingml/2006/main">
  <xdr:oneCellAnchor>
    <xdr:from>
      <xdr:col>19</xdr:col>
      <xdr:colOff>31750</xdr:colOff>
      <xdr:row>84</xdr:row>
      <xdr:rowOff>121285</xdr:rowOff>
    </xdr:from>
    <xdr:ext cx="1468857" cy="1184094"/>
    <xdr:pic>
      <xdr:nvPicPr>
        <xdr:cNvPr id="2" name="ctl00_ContentPlaceHolder1_ippDataList_ctl04_ippItem_ippImg" descr="http://www.ra.danfoss.com/TechnicalInfo/Approvals/Files/RAPIDFiles/17/Photo/CC01-0006/S125-160-185-c.jpg"/>
        <xdr:cNvPicPr>
          <a:picLocks noChangeAspect="1" noChangeArrowheads="1"/>
        </xdr:cNvPicPr>
      </xdr:nvPicPr>
      <xdr:blipFill>
        <a:blip r:embed="rId1" cstate="print"/>
        <a:srcRect t="4140"/>
        <a:stretch>
          <a:fillRect/>
        </a:stretch>
      </xdr:blipFill>
      <xdr:spPr>
        <a:xfrm>
          <a:off x="18267045" y="15189835"/>
          <a:ext cx="1468755" cy="1183640"/>
        </a:xfrm>
        <a:prstGeom prst="rect">
          <a:avLst/>
        </a:prstGeom>
        <a:noFill/>
      </xdr:spPr>
    </xdr:pic>
    <xdr:clientData/>
  </xdr:oneCellAnchor>
  <xdr:oneCellAnchor>
    <xdr:from>
      <xdr:col>19</xdr:col>
      <xdr:colOff>492180</xdr:colOff>
      <xdr:row>187</xdr:row>
      <xdr:rowOff>91426</xdr:rowOff>
    </xdr:from>
    <xdr:ext cx="530085" cy="1008090"/>
    <xdr:pic>
      <xdr:nvPicPr>
        <xdr:cNvPr id="3076" name="Picture 4"/>
        <xdr:cNvPicPr>
          <a:picLocks noChangeAspect="1" noChangeArrowheads="1"/>
        </xdr:cNvPicPr>
      </xdr:nvPicPr>
      <xdr:blipFill>
        <a:blip r:embed="rId2"/>
        <a:srcRect l="10092" r="7339" b="3363"/>
        <a:stretch>
          <a:fillRect/>
        </a:stretch>
      </xdr:blipFill>
      <xdr:spPr>
        <a:xfrm>
          <a:off x="18727420" y="37666930"/>
          <a:ext cx="529590" cy="1008380"/>
        </a:xfrm>
        <a:prstGeom prst="rect">
          <a:avLst/>
        </a:prstGeom>
        <a:noFill/>
      </xdr:spPr>
    </xdr:pic>
    <xdr:clientData/>
  </xdr:oneCellAnchor>
  <xdr:oneCellAnchor>
    <xdr:from>
      <xdr:col>19</xdr:col>
      <xdr:colOff>432616</xdr:colOff>
      <xdr:row>94</xdr:row>
      <xdr:rowOff>132522</xdr:rowOff>
    </xdr:from>
    <xdr:ext cx="737217" cy="1315563"/>
    <xdr:pic>
      <xdr:nvPicPr>
        <xdr:cNvPr id="3078" name="Picture 6"/>
        <xdr:cNvPicPr>
          <a:picLocks noChangeAspect="1" noChangeArrowheads="1"/>
        </xdr:cNvPicPr>
      </xdr:nvPicPr>
      <xdr:blipFill>
        <a:blip r:embed="rId3" cstate="print"/>
        <a:srcRect/>
        <a:stretch>
          <a:fillRect/>
        </a:stretch>
      </xdr:blipFill>
      <xdr:spPr>
        <a:xfrm>
          <a:off x="18667730" y="17629505"/>
          <a:ext cx="737235" cy="1315720"/>
        </a:xfrm>
        <a:prstGeom prst="rect">
          <a:avLst/>
        </a:prstGeom>
        <a:noFill/>
      </xdr:spPr>
    </xdr:pic>
    <xdr:clientData/>
  </xdr:oneCellAnchor>
  <xdr:oneCellAnchor>
    <xdr:from>
      <xdr:col>19</xdr:col>
      <xdr:colOff>34328</xdr:colOff>
      <xdr:row>159</xdr:row>
      <xdr:rowOff>0</xdr:rowOff>
    </xdr:from>
    <xdr:ext cx="564608" cy="924660"/>
    <xdr:pic>
      <xdr:nvPicPr>
        <xdr:cNvPr id="3080" name="Picture 8"/>
        <xdr:cNvPicPr>
          <a:picLocks noChangeAspect="1" noChangeArrowheads="1"/>
        </xdr:cNvPicPr>
      </xdr:nvPicPr>
      <xdr:blipFill>
        <a:blip r:embed="rId4" cstate="print"/>
        <a:srcRect/>
        <a:stretch>
          <a:fillRect/>
        </a:stretch>
      </xdr:blipFill>
      <xdr:spPr>
        <a:xfrm>
          <a:off x="18269585" y="31242000"/>
          <a:ext cx="564515" cy="924560"/>
        </a:xfrm>
        <a:prstGeom prst="rect">
          <a:avLst/>
        </a:prstGeom>
        <a:noFill/>
      </xdr:spPr>
    </xdr:pic>
    <xdr:clientData/>
  </xdr:oneCellAnchor>
  <xdr:oneCellAnchor>
    <xdr:from>
      <xdr:col>19</xdr:col>
      <xdr:colOff>755312</xdr:colOff>
      <xdr:row>159</xdr:row>
      <xdr:rowOff>0</xdr:rowOff>
    </xdr:from>
    <xdr:ext cx="629478" cy="1009749"/>
    <xdr:pic>
      <xdr:nvPicPr>
        <xdr:cNvPr id="3081" name="Picture 9" descr="Sanyo  Conditioning on Scroll Compressors For Air Conditioning  Heat Pumps And Refrigeration"/>
        <xdr:cNvPicPr>
          <a:picLocks noChangeAspect="1" noChangeArrowheads="1"/>
        </xdr:cNvPicPr>
      </xdr:nvPicPr>
      <xdr:blipFill>
        <a:blip r:embed="rId5"/>
        <a:srcRect l="8265" r="63676" b="3438"/>
        <a:stretch>
          <a:fillRect/>
        </a:stretch>
      </xdr:blipFill>
      <xdr:spPr>
        <a:xfrm>
          <a:off x="18990310" y="31242000"/>
          <a:ext cx="629285" cy="1009650"/>
        </a:xfrm>
        <a:prstGeom prst="rect">
          <a:avLst/>
        </a:prstGeom>
        <a:noFill/>
      </xdr:spPr>
    </xdr:pic>
    <xdr:clientData/>
  </xdr:oneCellAnchor>
  <xdr:oneCellAnchor>
    <xdr:from>
      <xdr:col>19</xdr:col>
      <xdr:colOff>34213</xdr:colOff>
      <xdr:row>11</xdr:row>
      <xdr:rowOff>295780</xdr:rowOff>
    </xdr:from>
    <xdr:ext cx="1382113" cy="741619"/>
    <xdr:pic>
      <xdr:nvPicPr>
        <xdr:cNvPr id="1026" name="Picture 2"/>
        <xdr:cNvPicPr>
          <a:picLocks noChangeAspect="1" noChangeArrowheads="1"/>
        </xdr:cNvPicPr>
      </xdr:nvPicPr>
      <xdr:blipFill>
        <a:blip r:embed="rId6" cstate="print"/>
        <a:srcRect/>
        <a:stretch>
          <a:fillRect/>
        </a:stretch>
      </xdr:blipFill>
      <xdr:spPr>
        <a:xfrm>
          <a:off x="18268950" y="2371725"/>
          <a:ext cx="1382395" cy="741045"/>
        </a:xfrm>
        <a:prstGeom prst="rect">
          <a:avLst/>
        </a:prstGeom>
        <a:noFill/>
      </xdr:spPr>
    </xdr:pic>
    <xdr:clientData/>
  </xdr:oneCellAnchor>
  <xdr:oneCellAnchor>
    <xdr:from>
      <xdr:col>19</xdr:col>
      <xdr:colOff>82826</xdr:colOff>
      <xdr:row>26</xdr:row>
      <xdr:rowOff>189393</xdr:rowOff>
    </xdr:from>
    <xdr:ext cx="1507435" cy="1029901"/>
    <xdr:pic>
      <xdr:nvPicPr>
        <xdr:cNvPr id="6" name="Picture 4"/>
        <xdr:cNvPicPr>
          <a:picLocks noChangeAspect="1" noChangeArrowheads="1"/>
        </xdr:cNvPicPr>
      </xdr:nvPicPr>
      <xdr:blipFill>
        <a:blip r:embed="rId7" cstate="print"/>
        <a:srcRect/>
        <a:stretch>
          <a:fillRect/>
        </a:stretch>
      </xdr:blipFill>
      <xdr:spPr>
        <a:xfrm>
          <a:off x="18317845" y="4514850"/>
          <a:ext cx="1507490" cy="1029335"/>
        </a:xfrm>
        <a:prstGeom prst="rect">
          <a:avLst/>
        </a:prstGeom>
        <a:noFill/>
      </xdr:spPr>
    </xdr:pic>
    <xdr:clientData/>
  </xdr:oneCellAnchor>
  <xdr:oneCellAnchor>
    <xdr:from>
      <xdr:col>19</xdr:col>
      <xdr:colOff>190500</xdr:colOff>
      <xdr:row>20</xdr:row>
      <xdr:rowOff>91135</xdr:rowOff>
    </xdr:from>
    <xdr:ext cx="1319722" cy="877419"/>
    <xdr:pic>
      <xdr:nvPicPr>
        <xdr:cNvPr id="7" name="Picture 6"/>
        <xdr:cNvPicPr>
          <a:picLocks noChangeAspect="1" noChangeArrowheads="1"/>
        </xdr:cNvPicPr>
      </xdr:nvPicPr>
      <xdr:blipFill>
        <a:blip r:embed="rId8" cstate="print"/>
        <a:srcRect/>
        <a:stretch>
          <a:fillRect/>
        </a:stretch>
      </xdr:blipFill>
      <xdr:spPr>
        <a:xfrm>
          <a:off x="18425795" y="3605530"/>
          <a:ext cx="1319530" cy="877570"/>
        </a:xfrm>
        <a:prstGeom prst="rect">
          <a:avLst/>
        </a:prstGeom>
        <a:noFill/>
      </xdr:spPr>
    </xdr:pic>
    <xdr:clientData/>
  </xdr:oneCellAnchor>
  <xdr:oneCellAnchor>
    <xdr:from>
      <xdr:col>19</xdr:col>
      <xdr:colOff>157690</xdr:colOff>
      <xdr:row>39</xdr:row>
      <xdr:rowOff>41414</xdr:rowOff>
    </xdr:from>
    <xdr:ext cx="784280" cy="3008657"/>
    <xdr:pic>
      <xdr:nvPicPr>
        <xdr:cNvPr id="5" name="Picture 4"/>
        <xdr:cNvPicPr>
          <a:picLocks noChangeAspect="1"/>
        </xdr:cNvPicPr>
      </xdr:nvPicPr>
      <xdr:blipFill>
        <a:blip r:embed="rId9"/>
        <a:stretch>
          <a:fillRect/>
        </a:stretch>
      </xdr:blipFill>
      <xdr:spPr>
        <a:xfrm>
          <a:off x="18392775" y="6461125"/>
          <a:ext cx="784225" cy="3008630"/>
        </a:xfrm>
        <a:prstGeom prst="rect">
          <a:avLst/>
        </a:prstGeom>
      </xdr:spPr>
    </xdr:pic>
    <xdr:clientData/>
  </xdr:oneCellAnchor>
  <xdr:twoCellAnchor editAs="oneCell">
    <xdr:from>
      <xdr:col>19</xdr:col>
      <xdr:colOff>90805</xdr:colOff>
      <xdr:row>78</xdr:row>
      <xdr:rowOff>67945</xdr:rowOff>
    </xdr:from>
    <xdr:to>
      <xdr:col>19</xdr:col>
      <xdr:colOff>1454150</xdr:colOff>
      <xdr:row>83</xdr:row>
      <xdr:rowOff>67310</xdr:rowOff>
    </xdr:to>
    <xdr:pic>
      <xdr:nvPicPr>
        <xdr:cNvPr id="17" name="Picture 16"/>
        <xdr:cNvPicPr>
          <a:picLocks noChangeAspect="1"/>
        </xdr:cNvPicPr>
      </xdr:nvPicPr>
      <xdr:blipFill>
        <a:blip r:embed="rId10"/>
        <a:srcRect l="7193" t="9325" r="7582" b="5467"/>
        <a:stretch>
          <a:fillRect/>
        </a:stretch>
      </xdr:blipFill>
      <xdr:spPr>
        <a:xfrm>
          <a:off x="18326100" y="13564870"/>
          <a:ext cx="1363345" cy="1285240"/>
        </a:xfrm>
        <a:prstGeom prst="rect">
          <a:avLst/>
        </a:prstGeom>
      </xdr:spPr>
    </xdr:pic>
    <xdr:clientData/>
  </xdr:twoCellAnchor>
  <xdr:twoCellAnchor editAs="oneCell">
    <xdr:from>
      <xdr:col>19</xdr:col>
      <xdr:colOff>265043</xdr:colOff>
      <xdr:row>164</xdr:row>
      <xdr:rowOff>74543</xdr:rowOff>
    </xdr:from>
    <xdr:to>
      <xdr:col>19</xdr:col>
      <xdr:colOff>1250174</xdr:colOff>
      <xdr:row>167</xdr:row>
      <xdr:rowOff>107673</xdr:rowOff>
    </xdr:to>
    <xdr:pic>
      <xdr:nvPicPr>
        <xdr:cNvPr id="18" name="Picture 17"/>
        <xdr:cNvPicPr>
          <a:picLocks noChangeAspect="1" noChangeArrowheads="1"/>
        </xdr:cNvPicPr>
      </xdr:nvPicPr>
      <xdr:blipFill>
        <a:blip r:embed="rId11" cstate="print">
          <a:extLst>
            <a:ext uri="{28A0092B-C50C-407E-A947-70E740481C1C}">
              <a14:useLocalDpi xmlns:a14="http://schemas.microsoft.com/office/drawing/2010/main" val="0"/>
            </a:ext>
          </a:extLst>
        </a:blip>
        <a:srcRect/>
        <a:stretch>
          <a:fillRect/>
        </a:stretch>
      </xdr:blipFill>
      <xdr:spPr>
        <a:xfrm>
          <a:off x="18500090" y="32068770"/>
          <a:ext cx="984885" cy="7473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356152</xdr:colOff>
      <xdr:row>169</xdr:row>
      <xdr:rowOff>124659</xdr:rowOff>
    </xdr:from>
    <xdr:to>
      <xdr:col>19</xdr:col>
      <xdr:colOff>1323153</xdr:colOff>
      <xdr:row>176</xdr:row>
      <xdr:rowOff>44253</xdr:rowOff>
    </xdr:to>
    <xdr:pic>
      <xdr:nvPicPr>
        <xdr:cNvPr id="19" name="Picture 18"/>
        <xdr:cNvPicPr>
          <a:picLocks noChangeAspect="1" noChangeArrowheads="1"/>
        </xdr:cNvPicPr>
      </xdr:nvPicPr>
      <xdr:blipFill>
        <a:blip r:embed="rId12" cstate="print">
          <a:extLst>
            <a:ext uri="{28A0092B-C50C-407E-A947-70E740481C1C}">
              <a14:useLocalDpi xmlns:a14="http://schemas.microsoft.com/office/drawing/2010/main" val="0"/>
            </a:ext>
          </a:extLst>
        </a:blip>
        <a:srcRect/>
        <a:stretch>
          <a:fillRect/>
        </a:stretch>
      </xdr:blipFill>
      <xdr:spPr>
        <a:xfrm>
          <a:off x="18590895" y="33404810"/>
          <a:ext cx="967105" cy="13576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182217</xdr:colOff>
      <xdr:row>108</xdr:row>
      <xdr:rowOff>99393</xdr:rowOff>
    </xdr:from>
    <xdr:to>
      <xdr:col>19</xdr:col>
      <xdr:colOff>1392853</xdr:colOff>
      <xdr:row>117</xdr:row>
      <xdr:rowOff>5799</xdr:rowOff>
    </xdr:to>
    <xdr:pic>
      <xdr:nvPicPr>
        <xdr:cNvPr id="20" name="Picture 19"/>
        <xdr:cNvPicPr>
          <a:picLocks noChangeAspect="1" noChangeArrowheads="1"/>
        </xdr:cNvPicPr>
      </xdr:nvPicPr>
      <xdr:blipFill>
        <a:blip r:embed="rId13" cstate="print">
          <a:extLst>
            <a:ext uri="{28A0092B-C50C-407E-A947-70E740481C1C}">
              <a14:useLocalDpi xmlns:a14="http://schemas.microsoft.com/office/drawing/2010/main" val="0"/>
            </a:ext>
          </a:extLst>
        </a:blip>
        <a:srcRect/>
        <a:stretch>
          <a:fillRect/>
        </a:stretch>
      </xdr:blipFill>
      <xdr:spPr>
        <a:xfrm>
          <a:off x="18416905" y="19739610"/>
          <a:ext cx="1210945" cy="20593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19</xdr:col>
      <xdr:colOff>429260</xdr:colOff>
      <xdr:row>124</xdr:row>
      <xdr:rowOff>6985</xdr:rowOff>
    </xdr:from>
    <xdr:to>
      <xdr:col>19</xdr:col>
      <xdr:colOff>1101725</xdr:colOff>
      <xdr:row>127</xdr:row>
      <xdr:rowOff>6985</xdr:rowOff>
    </xdr:to>
    <xdr:pic>
      <xdr:nvPicPr>
        <xdr:cNvPr id="3" name="Picture 2" descr=" "/>
        <xdr:cNvPicPr/>
      </xdr:nvPicPr>
      <xdr:blipFill>
        <a:blip r:embed="rId14"/>
        <a:srcRect/>
        <a:stretch>
          <a:fillRect/>
        </a:stretch>
      </xdr:blipFill>
      <xdr:spPr>
        <a:xfrm>
          <a:off x="18664555" y="22962235"/>
          <a:ext cx="672465" cy="571500"/>
        </a:xfrm>
        <a:prstGeom prst="rect">
          <a:avLst/>
        </a:prstGeom>
        <a:noFill/>
        <a:ln>
          <a:noFill/>
        </a:ln>
        <a:effectLst/>
      </xdr:spPr>
    </xdr:pic>
    <xdr:clientData/>
  </xdr:twoCellAnchor>
  <xdr:twoCellAnchor editAs="oneCell">
    <xdr:from>
      <xdr:col>19</xdr:col>
      <xdr:colOff>324485</xdr:colOff>
      <xdr:row>128</xdr:row>
      <xdr:rowOff>23495</xdr:rowOff>
    </xdr:from>
    <xdr:to>
      <xdr:col>19</xdr:col>
      <xdr:colOff>748665</xdr:colOff>
      <xdr:row>129</xdr:row>
      <xdr:rowOff>138430</xdr:rowOff>
    </xdr:to>
    <xdr:pic>
      <xdr:nvPicPr>
        <xdr:cNvPr id="4" name="Picture 3" descr="WhatsApp Image 2024-12-13 at 1.23.15 PM (2)"/>
        <xdr:cNvPicPr>
          <a:picLocks noChangeAspect="1"/>
        </xdr:cNvPicPr>
      </xdr:nvPicPr>
      <xdr:blipFill>
        <a:blip r:embed="rId15"/>
        <a:stretch>
          <a:fillRect/>
        </a:stretch>
      </xdr:blipFill>
      <xdr:spPr>
        <a:xfrm>
          <a:off x="18559780" y="23835995"/>
          <a:ext cx="424180" cy="400685"/>
        </a:xfrm>
        <a:prstGeom prst="rect">
          <a:avLst/>
        </a:prstGeom>
      </xdr:spPr>
    </xdr:pic>
    <xdr:clientData/>
  </xdr:twoCellAnchor>
  <xdr:twoCellAnchor editAs="oneCell">
    <xdr:from>
      <xdr:col>19</xdr:col>
      <xdr:colOff>880110</xdr:colOff>
      <xdr:row>127</xdr:row>
      <xdr:rowOff>53975</xdr:rowOff>
    </xdr:from>
    <xdr:to>
      <xdr:col>19</xdr:col>
      <xdr:colOff>1399540</xdr:colOff>
      <xdr:row>129</xdr:row>
      <xdr:rowOff>98425</xdr:rowOff>
    </xdr:to>
    <xdr:pic>
      <xdr:nvPicPr>
        <xdr:cNvPr id="8" name="Picture 7" descr="WhatsApp Image 2024-12-13 at 1.23.15 PM (1)"/>
        <xdr:cNvPicPr>
          <a:picLocks noChangeAspect="1"/>
        </xdr:cNvPicPr>
      </xdr:nvPicPr>
      <xdr:blipFill>
        <a:blip r:embed="rId16"/>
        <a:stretch>
          <a:fillRect/>
        </a:stretch>
      </xdr:blipFill>
      <xdr:spPr>
        <a:xfrm>
          <a:off x="19115405" y="23580725"/>
          <a:ext cx="519430" cy="615950"/>
        </a:xfrm>
        <a:prstGeom prst="rect">
          <a:avLst/>
        </a:prstGeom>
      </xdr:spPr>
    </xdr:pic>
    <xdr:clientData/>
  </xdr:twoCellAnchor>
</xdr:wsDr>
</file>

<file path=xl/drawings/drawing14.xml><?xml version="1.0" encoding="utf-8"?>
<xdr:wsDr xmlns:xdr="http://schemas.openxmlformats.org/drawingml/2006/spreadsheetDrawing" xmlns:r="http://schemas.openxmlformats.org/officeDocument/2006/relationships" xmlns:a="http://schemas.openxmlformats.org/drawingml/2006/main">
  <xdr:twoCellAnchor editAs="oneCell">
    <xdr:from>
      <xdr:col>13</xdr:col>
      <xdr:colOff>200025</xdr:colOff>
      <xdr:row>13</xdr:row>
      <xdr:rowOff>0</xdr:rowOff>
    </xdr:from>
    <xdr:to>
      <xdr:col>13</xdr:col>
      <xdr:colOff>1276350</xdr:colOff>
      <xdr:row>15</xdr:row>
      <xdr:rowOff>51626</xdr:rowOff>
    </xdr:to>
    <xdr:pic>
      <xdr:nvPicPr>
        <xdr:cNvPr id="2" name="Picture 1"/>
        <xdr:cNvPicPr>
          <a:picLocks noChangeAspect="1"/>
        </xdr:cNvPicPr>
      </xdr:nvPicPr>
      <xdr:blipFill>
        <a:blip r:embed="rId1"/>
        <a:stretch>
          <a:fillRect/>
        </a:stretch>
      </xdr:blipFill>
      <xdr:spPr>
        <a:xfrm>
          <a:off x="16282035" y="1730375"/>
          <a:ext cx="1076325" cy="540385"/>
        </a:xfrm>
        <a:prstGeom prst="rect">
          <a:avLst/>
        </a:prstGeom>
      </xdr:spPr>
    </xdr:pic>
    <xdr:clientData/>
  </xdr:twoCellAnchor>
  <xdr:twoCellAnchor editAs="oneCell">
    <xdr:from>
      <xdr:col>13</xdr:col>
      <xdr:colOff>323851</xdr:colOff>
      <xdr:row>93</xdr:row>
      <xdr:rowOff>133350</xdr:rowOff>
    </xdr:from>
    <xdr:to>
      <xdr:col>13</xdr:col>
      <xdr:colOff>1223427</xdr:colOff>
      <xdr:row>103</xdr:row>
      <xdr:rowOff>59577</xdr:rowOff>
    </xdr:to>
    <xdr:pic>
      <xdr:nvPicPr>
        <xdr:cNvPr id="5" name="Picture 4"/>
        <xdr:cNvPicPr>
          <a:picLocks noChangeAspect="1"/>
        </xdr:cNvPicPr>
      </xdr:nvPicPr>
      <xdr:blipFill>
        <a:blip r:embed="rId2"/>
        <a:stretch>
          <a:fillRect/>
        </a:stretch>
      </xdr:blipFill>
      <xdr:spPr>
        <a:xfrm>
          <a:off x="16405860" y="15709900"/>
          <a:ext cx="899160" cy="1449705"/>
        </a:xfrm>
        <a:prstGeom prst="rect">
          <a:avLst/>
        </a:prstGeom>
      </xdr:spPr>
    </xdr:pic>
    <xdr:clientData/>
  </xdr:twoCellAnchor>
  <xdr:twoCellAnchor editAs="oneCell">
    <xdr:from>
      <xdr:col>13</xdr:col>
      <xdr:colOff>341840</xdr:colOff>
      <xdr:row>80</xdr:row>
      <xdr:rowOff>65388</xdr:rowOff>
    </xdr:from>
    <xdr:to>
      <xdr:col>13</xdr:col>
      <xdr:colOff>1219200</xdr:colOff>
      <xdr:row>89</xdr:row>
      <xdr:rowOff>107706</xdr:rowOff>
    </xdr:to>
    <xdr:pic>
      <xdr:nvPicPr>
        <xdr:cNvPr id="7" name="Picture 6"/>
        <xdr:cNvPicPr>
          <a:picLocks noChangeAspect="1"/>
        </xdr:cNvPicPr>
      </xdr:nvPicPr>
      <xdr:blipFill>
        <a:blip r:embed="rId3"/>
        <a:stretch>
          <a:fillRect/>
        </a:stretch>
      </xdr:blipFill>
      <xdr:spPr>
        <a:xfrm>
          <a:off x="16423640" y="13431520"/>
          <a:ext cx="877570" cy="1547495"/>
        </a:xfrm>
        <a:prstGeom prst="rect">
          <a:avLst/>
        </a:prstGeom>
      </xdr:spPr>
    </xdr:pic>
    <xdr:clientData/>
  </xdr:twoCellAnchor>
  <xdr:twoCellAnchor editAs="oneCell">
    <xdr:from>
      <xdr:col>13</xdr:col>
      <xdr:colOff>161924</xdr:colOff>
      <xdr:row>72</xdr:row>
      <xdr:rowOff>56086</xdr:rowOff>
    </xdr:from>
    <xdr:to>
      <xdr:col>13</xdr:col>
      <xdr:colOff>1285875</xdr:colOff>
      <xdr:row>75</xdr:row>
      <xdr:rowOff>104775</xdr:rowOff>
    </xdr:to>
    <xdr:pic>
      <xdr:nvPicPr>
        <xdr:cNvPr id="19" name="Picture 18"/>
        <xdr:cNvPicPr>
          <a:picLocks noChangeAspect="1"/>
        </xdr:cNvPicPr>
      </xdr:nvPicPr>
      <xdr:blipFill>
        <a:blip r:embed="rId4"/>
        <a:stretch>
          <a:fillRect/>
        </a:stretch>
      </xdr:blipFill>
      <xdr:spPr>
        <a:xfrm>
          <a:off x="16243300" y="11965305"/>
          <a:ext cx="1124585" cy="639445"/>
        </a:xfrm>
        <a:prstGeom prst="rect">
          <a:avLst/>
        </a:prstGeom>
      </xdr:spPr>
    </xdr:pic>
    <xdr:clientData/>
  </xdr:twoCellAnchor>
  <xdr:twoCellAnchor editAs="oneCell">
    <xdr:from>
      <xdr:col>13</xdr:col>
      <xdr:colOff>266700</xdr:colOff>
      <xdr:row>10</xdr:row>
      <xdr:rowOff>9525</xdr:rowOff>
    </xdr:from>
    <xdr:to>
      <xdr:col>13</xdr:col>
      <xdr:colOff>1022670</xdr:colOff>
      <xdr:row>11</xdr:row>
      <xdr:rowOff>264458</xdr:rowOff>
    </xdr:to>
    <xdr:pic>
      <xdr:nvPicPr>
        <xdr:cNvPr id="8" name="Picture 7"/>
        <xdr:cNvPicPr>
          <a:picLocks noChangeAspect="1"/>
        </xdr:cNvPicPr>
      </xdr:nvPicPr>
      <xdr:blipFill>
        <a:blip r:embed="rId5"/>
        <a:stretch>
          <a:fillRect/>
        </a:stretch>
      </xdr:blipFill>
      <xdr:spPr>
        <a:xfrm>
          <a:off x="16348710" y="758825"/>
          <a:ext cx="755650" cy="511810"/>
        </a:xfrm>
        <a:prstGeom prst="rect">
          <a:avLst/>
        </a:prstGeom>
      </xdr:spPr>
    </xdr:pic>
    <xdr:clientData/>
  </xdr:twoCellAnchor>
  <xdr:twoCellAnchor editAs="oneCell">
    <xdr:from>
      <xdr:col>13</xdr:col>
      <xdr:colOff>200026</xdr:colOff>
      <xdr:row>14</xdr:row>
      <xdr:rowOff>74580</xdr:rowOff>
    </xdr:from>
    <xdr:to>
      <xdr:col>13</xdr:col>
      <xdr:colOff>1114426</xdr:colOff>
      <xdr:row>18</xdr:row>
      <xdr:rowOff>14033</xdr:rowOff>
    </xdr:to>
    <xdr:pic>
      <xdr:nvPicPr>
        <xdr:cNvPr id="9" name="Picture 8"/>
        <xdr:cNvPicPr>
          <a:picLocks noChangeAspect="1"/>
        </xdr:cNvPicPr>
      </xdr:nvPicPr>
      <xdr:blipFill>
        <a:blip r:embed="rId6"/>
        <a:stretch>
          <a:fillRect/>
        </a:stretch>
      </xdr:blipFill>
      <xdr:spPr>
        <a:xfrm>
          <a:off x="16282035" y="2090420"/>
          <a:ext cx="914400" cy="638175"/>
        </a:xfrm>
        <a:prstGeom prst="rect">
          <a:avLst/>
        </a:prstGeom>
      </xdr:spPr>
    </xdr:pic>
    <xdr:clientData/>
  </xdr:twoCellAnchor>
  <xdr:twoCellAnchor editAs="oneCell">
    <xdr:from>
      <xdr:col>13</xdr:col>
      <xdr:colOff>319887</xdr:colOff>
      <xdr:row>15</xdr:row>
      <xdr:rowOff>114300</xdr:rowOff>
    </xdr:from>
    <xdr:to>
      <xdr:col>13</xdr:col>
      <xdr:colOff>1153820</xdr:colOff>
      <xdr:row>20</xdr:row>
      <xdr:rowOff>38100</xdr:rowOff>
    </xdr:to>
    <xdr:pic>
      <xdr:nvPicPr>
        <xdr:cNvPr id="10" name="Picture 9"/>
        <xdr:cNvPicPr>
          <a:picLocks noChangeAspect="1"/>
        </xdr:cNvPicPr>
      </xdr:nvPicPr>
      <xdr:blipFill>
        <a:blip r:embed="rId7"/>
        <a:srcRect l="13502" t="9002" r="14489" b="7655"/>
        <a:stretch>
          <a:fillRect/>
        </a:stretch>
      </xdr:blipFill>
      <xdr:spPr>
        <a:xfrm>
          <a:off x="16401415" y="2333625"/>
          <a:ext cx="834390" cy="723900"/>
        </a:xfrm>
        <a:prstGeom prst="rect">
          <a:avLst/>
        </a:prstGeom>
      </xdr:spPr>
    </xdr:pic>
    <xdr:clientData/>
  </xdr:twoCellAnchor>
</xdr:wsDr>
</file>

<file path=xl/drawings/drawing15.xml><?xml version="1.0" encoding="utf-8"?>
<xdr:wsDr xmlns:xdr="http://schemas.openxmlformats.org/drawingml/2006/spreadsheetDrawing" xmlns:r="http://schemas.openxmlformats.org/officeDocument/2006/relationships" xmlns:a="http://schemas.openxmlformats.org/drawingml/2006/main">
  <xdr:twoCellAnchor editAs="oneCell">
    <xdr:from>
      <xdr:col>15</xdr:col>
      <xdr:colOff>138733</xdr:colOff>
      <xdr:row>31</xdr:row>
      <xdr:rowOff>48453</xdr:rowOff>
    </xdr:from>
    <xdr:to>
      <xdr:col>15</xdr:col>
      <xdr:colOff>1253984</xdr:colOff>
      <xdr:row>34</xdr:row>
      <xdr:rowOff>74088</xdr:rowOff>
    </xdr:to>
    <xdr:pic>
      <xdr:nvPicPr>
        <xdr:cNvPr id="1026" name="Picture 2"/>
        <xdr:cNvPicPr>
          <a:picLocks noChangeAspect="1" noChangeArrowheads="1"/>
        </xdr:cNvPicPr>
      </xdr:nvPicPr>
      <xdr:blipFill>
        <a:blip r:embed="rId1" cstate="print"/>
        <a:srcRect/>
        <a:stretch>
          <a:fillRect/>
        </a:stretch>
      </xdr:blipFill>
      <xdr:spPr>
        <a:xfrm>
          <a:off x="17921605" y="4620260"/>
          <a:ext cx="1115060" cy="635000"/>
        </a:xfrm>
        <a:prstGeom prst="rect">
          <a:avLst/>
        </a:prstGeom>
        <a:noFill/>
      </xdr:spPr>
    </xdr:pic>
    <xdr:clientData/>
  </xdr:twoCellAnchor>
  <xdr:twoCellAnchor editAs="oneCell">
    <xdr:from>
      <xdr:col>15</xdr:col>
      <xdr:colOff>1407214</xdr:colOff>
      <xdr:row>31</xdr:row>
      <xdr:rowOff>28091</xdr:rowOff>
    </xdr:from>
    <xdr:to>
      <xdr:col>15</xdr:col>
      <xdr:colOff>2440488</xdr:colOff>
      <xdr:row>34</xdr:row>
      <xdr:rowOff>9507</xdr:rowOff>
    </xdr:to>
    <xdr:pic>
      <xdr:nvPicPr>
        <xdr:cNvPr id="1028" name="Picture 4"/>
        <xdr:cNvPicPr>
          <a:picLocks noChangeAspect="1" noChangeArrowheads="1"/>
        </xdr:cNvPicPr>
      </xdr:nvPicPr>
      <xdr:blipFill>
        <a:blip r:embed="rId2" cstate="print"/>
        <a:srcRect/>
        <a:stretch>
          <a:fillRect/>
        </a:stretch>
      </xdr:blipFill>
      <xdr:spPr>
        <a:xfrm>
          <a:off x="19190335" y="4599940"/>
          <a:ext cx="1033145" cy="590550"/>
        </a:xfrm>
        <a:prstGeom prst="rect">
          <a:avLst/>
        </a:prstGeom>
        <a:noFill/>
      </xdr:spPr>
    </xdr:pic>
    <xdr:clientData/>
  </xdr:twoCellAnchor>
  <xdr:twoCellAnchor editAs="oneCell">
    <xdr:from>
      <xdr:col>15</xdr:col>
      <xdr:colOff>480391</xdr:colOff>
      <xdr:row>35</xdr:row>
      <xdr:rowOff>18188</xdr:rowOff>
    </xdr:from>
    <xdr:to>
      <xdr:col>15</xdr:col>
      <xdr:colOff>1847850</xdr:colOff>
      <xdr:row>38</xdr:row>
      <xdr:rowOff>238125</xdr:rowOff>
    </xdr:to>
    <xdr:pic>
      <xdr:nvPicPr>
        <xdr:cNvPr id="1034" name="Picture 10"/>
        <xdr:cNvPicPr>
          <a:picLocks noChangeAspect="1" noChangeArrowheads="1"/>
        </xdr:cNvPicPr>
      </xdr:nvPicPr>
      <xdr:blipFill>
        <a:blip r:embed="rId3" cstate="print"/>
        <a:srcRect/>
        <a:stretch>
          <a:fillRect/>
        </a:stretch>
      </xdr:blipFill>
      <xdr:spPr>
        <a:xfrm>
          <a:off x="18263235" y="5589905"/>
          <a:ext cx="1367790" cy="1391920"/>
        </a:xfrm>
        <a:prstGeom prst="rect">
          <a:avLst/>
        </a:prstGeom>
        <a:noFill/>
      </xdr:spPr>
    </xdr:pic>
    <xdr:clientData/>
  </xdr:twoCellAnchor>
  <xdr:twoCellAnchor editAs="oneCell">
    <xdr:from>
      <xdr:col>15</xdr:col>
      <xdr:colOff>502610</xdr:colOff>
      <xdr:row>50</xdr:row>
      <xdr:rowOff>117051</xdr:rowOff>
    </xdr:from>
    <xdr:to>
      <xdr:col>15</xdr:col>
      <xdr:colOff>1046630</xdr:colOff>
      <xdr:row>51</xdr:row>
      <xdr:rowOff>112106</xdr:rowOff>
    </xdr:to>
    <xdr:pic>
      <xdr:nvPicPr>
        <xdr:cNvPr id="1036" name="Picture 12"/>
        <xdr:cNvPicPr>
          <a:picLocks noChangeAspect="1" noChangeArrowheads="1"/>
        </xdr:cNvPicPr>
      </xdr:nvPicPr>
      <xdr:blipFill>
        <a:blip r:embed="rId4" cstate="print"/>
        <a:srcRect/>
        <a:stretch>
          <a:fillRect/>
        </a:stretch>
      </xdr:blipFill>
      <xdr:spPr>
        <a:xfrm>
          <a:off x="18285460" y="11518265"/>
          <a:ext cx="544195" cy="956945"/>
        </a:xfrm>
        <a:prstGeom prst="rect">
          <a:avLst/>
        </a:prstGeom>
        <a:noFill/>
      </xdr:spPr>
    </xdr:pic>
    <xdr:clientData/>
  </xdr:twoCellAnchor>
  <xdr:twoCellAnchor editAs="oneCell">
    <xdr:from>
      <xdr:col>15</xdr:col>
      <xdr:colOff>176005</xdr:colOff>
      <xdr:row>55</xdr:row>
      <xdr:rowOff>37816</xdr:rowOff>
    </xdr:from>
    <xdr:to>
      <xdr:col>15</xdr:col>
      <xdr:colOff>676841</xdr:colOff>
      <xdr:row>57</xdr:row>
      <xdr:rowOff>285750</xdr:rowOff>
    </xdr:to>
    <xdr:pic>
      <xdr:nvPicPr>
        <xdr:cNvPr id="1038" name="Picture 14"/>
        <xdr:cNvPicPr>
          <a:picLocks noChangeAspect="1" noChangeArrowheads="1"/>
        </xdr:cNvPicPr>
      </xdr:nvPicPr>
      <xdr:blipFill>
        <a:blip r:embed="rId5" cstate="print"/>
        <a:srcRect/>
        <a:stretch>
          <a:fillRect/>
        </a:stretch>
      </xdr:blipFill>
      <xdr:spPr>
        <a:xfrm>
          <a:off x="17959070" y="15725140"/>
          <a:ext cx="500380" cy="1029335"/>
        </a:xfrm>
        <a:prstGeom prst="rect">
          <a:avLst/>
        </a:prstGeom>
        <a:noFill/>
      </xdr:spPr>
    </xdr:pic>
    <xdr:clientData/>
  </xdr:twoCellAnchor>
  <xdr:twoCellAnchor editAs="oneCell">
    <xdr:from>
      <xdr:col>15</xdr:col>
      <xdr:colOff>1125607</xdr:colOff>
      <xdr:row>54</xdr:row>
      <xdr:rowOff>655941</xdr:rowOff>
    </xdr:from>
    <xdr:to>
      <xdr:col>15</xdr:col>
      <xdr:colOff>1657350</xdr:colOff>
      <xdr:row>57</xdr:row>
      <xdr:rowOff>304412</xdr:rowOff>
    </xdr:to>
    <xdr:pic>
      <xdr:nvPicPr>
        <xdr:cNvPr id="2051" name="Picture 3"/>
        <xdr:cNvPicPr>
          <a:picLocks noChangeAspect="1" noChangeArrowheads="1"/>
        </xdr:cNvPicPr>
      </xdr:nvPicPr>
      <xdr:blipFill>
        <a:blip r:embed="rId6" cstate="print"/>
        <a:srcRect/>
        <a:stretch>
          <a:fillRect/>
        </a:stretch>
      </xdr:blipFill>
      <xdr:spPr>
        <a:xfrm rot="5400000">
          <a:off x="18626455" y="15958820"/>
          <a:ext cx="1096010" cy="531495"/>
        </a:xfrm>
        <a:prstGeom prst="rect">
          <a:avLst/>
        </a:prstGeom>
        <a:noFill/>
      </xdr:spPr>
    </xdr:pic>
    <xdr:clientData/>
  </xdr:twoCellAnchor>
  <xdr:twoCellAnchor editAs="oneCell">
    <xdr:from>
      <xdr:col>15</xdr:col>
      <xdr:colOff>453058</xdr:colOff>
      <xdr:row>54</xdr:row>
      <xdr:rowOff>15736</xdr:rowOff>
    </xdr:from>
    <xdr:to>
      <xdr:col>15</xdr:col>
      <xdr:colOff>1688493</xdr:colOff>
      <xdr:row>54</xdr:row>
      <xdr:rowOff>593173</xdr:rowOff>
    </xdr:to>
    <xdr:pic>
      <xdr:nvPicPr>
        <xdr:cNvPr id="2053" name="Picture 5"/>
        <xdr:cNvPicPr>
          <a:picLocks noChangeAspect="1" noChangeArrowheads="1"/>
        </xdr:cNvPicPr>
      </xdr:nvPicPr>
      <xdr:blipFill>
        <a:blip r:embed="rId7" cstate="print"/>
        <a:srcRect/>
        <a:stretch>
          <a:fillRect/>
        </a:stretch>
      </xdr:blipFill>
      <xdr:spPr>
        <a:xfrm>
          <a:off x="18235930" y="15036165"/>
          <a:ext cx="1235710" cy="577850"/>
        </a:xfrm>
        <a:prstGeom prst="rect">
          <a:avLst/>
        </a:prstGeom>
        <a:noFill/>
      </xdr:spPr>
    </xdr:pic>
    <xdr:clientData/>
  </xdr:twoCellAnchor>
  <xdr:twoCellAnchor editAs="oneCell">
    <xdr:from>
      <xdr:col>15</xdr:col>
      <xdr:colOff>801598</xdr:colOff>
      <xdr:row>71</xdr:row>
      <xdr:rowOff>99219</xdr:rowOff>
    </xdr:from>
    <xdr:to>
      <xdr:col>15</xdr:col>
      <xdr:colOff>2026789</xdr:colOff>
      <xdr:row>73</xdr:row>
      <xdr:rowOff>365045</xdr:rowOff>
    </xdr:to>
    <xdr:pic>
      <xdr:nvPicPr>
        <xdr:cNvPr id="2055" name="Picture 7"/>
        <xdr:cNvPicPr>
          <a:picLocks noChangeAspect="1" noChangeArrowheads="1"/>
        </xdr:cNvPicPr>
      </xdr:nvPicPr>
      <xdr:blipFill>
        <a:blip r:embed="rId8" cstate="print"/>
        <a:srcRect/>
        <a:stretch>
          <a:fillRect/>
        </a:stretch>
      </xdr:blipFill>
      <xdr:spPr>
        <a:xfrm>
          <a:off x="18584545" y="28169235"/>
          <a:ext cx="1224915" cy="1046480"/>
        </a:xfrm>
        <a:prstGeom prst="rect">
          <a:avLst/>
        </a:prstGeom>
        <a:noFill/>
      </xdr:spPr>
    </xdr:pic>
    <xdr:clientData/>
  </xdr:twoCellAnchor>
  <xdr:twoCellAnchor editAs="oneCell">
    <xdr:from>
      <xdr:col>2</xdr:col>
      <xdr:colOff>1345511</xdr:colOff>
      <xdr:row>124</xdr:row>
      <xdr:rowOff>11031</xdr:rowOff>
    </xdr:from>
    <xdr:to>
      <xdr:col>4</xdr:col>
      <xdr:colOff>654740</xdr:colOff>
      <xdr:row>138</xdr:row>
      <xdr:rowOff>56323</xdr:rowOff>
    </xdr:to>
    <xdr:pic>
      <xdr:nvPicPr>
        <xdr:cNvPr id="2050" name="Picture 2"/>
        <xdr:cNvPicPr>
          <a:picLocks noChangeAspect="1" noChangeArrowheads="1"/>
        </xdr:cNvPicPr>
      </xdr:nvPicPr>
      <xdr:blipFill>
        <a:blip r:embed="rId9" cstate="print"/>
        <a:srcRect/>
        <a:stretch>
          <a:fillRect/>
        </a:stretch>
      </xdr:blipFill>
      <xdr:spPr>
        <a:xfrm>
          <a:off x="4316730" y="39063295"/>
          <a:ext cx="2367280" cy="2178685"/>
        </a:xfrm>
        <a:prstGeom prst="rect">
          <a:avLst/>
        </a:prstGeom>
        <a:noFill/>
      </xdr:spPr>
    </xdr:pic>
    <xdr:clientData/>
  </xdr:twoCellAnchor>
  <xdr:twoCellAnchor editAs="oneCell">
    <xdr:from>
      <xdr:col>15</xdr:col>
      <xdr:colOff>793012</xdr:colOff>
      <xdr:row>81</xdr:row>
      <xdr:rowOff>48455</xdr:rowOff>
    </xdr:from>
    <xdr:to>
      <xdr:col>15</xdr:col>
      <xdr:colOff>1949617</xdr:colOff>
      <xdr:row>86</xdr:row>
      <xdr:rowOff>108246</xdr:rowOff>
    </xdr:to>
    <xdr:pic>
      <xdr:nvPicPr>
        <xdr:cNvPr id="3" name="Picture 2"/>
        <xdr:cNvPicPr>
          <a:picLocks noChangeAspect="1" noChangeArrowheads="1"/>
        </xdr:cNvPicPr>
      </xdr:nvPicPr>
      <xdr:blipFill>
        <a:blip r:embed="rId10" cstate="print"/>
        <a:srcRect/>
        <a:stretch>
          <a:fillRect/>
        </a:stretch>
      </xdr:blipFill>
      <xdr:spPr>
        <a:xfrm rot="5400000">
          <a:off x="18743295" y="31770320"/>
          <a:ext cx="821690" cy="1156970"/>
        </a:xfrm>
        <a:prstGeom prst="rect">
          <a:avLst/>
        </a:prstGeom>
        <a:noFill/>
      </xdr:spPr>
    </xdr:pic>
    <xdr:clientData/>
  </xdr:twoCellAnchor>
  <xdr:twoCellAnchor editAs="oneCell">
    <xdr:from>
      <xdr:col>15</xdr:col>
      <xdr:colOff>1380711</xdr:colOff>
      <xdr:row>50</xdr:row>
      <xdr:rowOff>64191</xdr:rowOff>
    </xdr:from>
    <xdr:to>
      <xdr:col>15</xdr:col>
      <xdr:colOff>2085146</xdr:colOff>
      <xdr:row>51</xdr:row>
      <xdr:rowOff>95250</xdr:rowOff>
    </xdr:to>
    <xdr:pic>
      <xdr:nvPicPr>
        <xdr:cNvPr id="18" name="Picture 2"/>
        <xdr:cNvPicPr>
          <a:picLocks noChangeAspect="1" noChangeArrowheads="1"/>
        </xdr:cNvPicPr>
      </xdr:nvPicPr>
      <xdr:blipFill>
        <a:blip r:embed="rId11" cstate="print"/>
        <a:srcRect/>
        <a:stretch>
          <a:fillRect/>
        </a:stretch>
      </xdr:blipFill>
      <xdr:spPr>
        <a:xfrm>
          <a:off x="19163665" y="11465560"/>
          <a:ext cx="704215" cy="993140"/>
        </a:xfrm>
        <a:prstGeom prst="rect">
          <a:avLst/>
        </a:prstGeom>
        <a:noFill/>
      </xdr:spPr>
    </xdr:pic>
    <xdr:clientData/>
  </xdr:twoCellAnchor>
  <xdr:twoCellAnchor editAs="oneCell">
    <xdr:from>
      <xdr:col>15</xdr:col>
      <xdr:colOff>497426</xdr:colOff>
      <xdr:row>65</xdr:row>
      <xdr:rowOff>172277</xdr:rowOff>
    </xdr:from>
    <xdr:to>
      <xdr:col>15</xdr:col>
      <xdr:colOff>1246117</xdr:colOff>
      <xdr:row>65</xdr:row>
      <xdr:rowOff>859735</xdr:rowOff>
    </xdr:to>
    <xdr:pic>
      <xdr:nvPicPr>
        <xdr:cNvPr id="4" name="Picture 2"/>
        <xdr:cNvPicPr>
          <a:picLocks noChangeAspect="1" noChangeArrowheads="1"/>
        </xdr:cNvPicPr>
      </xdr:nvPicPr>
      <xdr:blipFill>
        <a:blip r:embed="rId12" cstate="print"/>
        <a:srcRect/>
        <a:stretch>
          <a:fillRect/>
        </a:stretch>
      </xdr:blipFill>
      <xdr:spPr>
        <a:xfrm>
          <a:off x="18280380" y="24384635"/>
          <a:ext cx="748665" cy="687070"/>
        </a:xfrm>
        <a:prstGeom prst="rect">
          <a:avLst/>
        </a:prstGeom>
        <a:noFill/>
      </xdr:spPr>
    </xdr:pic>
    <xdr:clientData/>
  </xdr:twoCellAnchor>
  <xdr:twoCellAnchor editAs="oneCell">
    <xdr:from>
      <xdr:col>15</xdr:col>
      <xdr:colOff>428211</xdr:colOff>
      <xdr:row>67</xdr:row>
      <xdr:rowOff>235226</xdr:rowOff>
    </xdr:from>
    <xdr:to>
      <xdr:col>15</xdr:col>
      <xdr:colOff>1256472</xdr:colOff>
      <xdr:row>67</xdr:row>
      <xdr:rowOff>715597</xdr:rowOff>
    </xdr:to>
    <xdr:pic>
      <xdr:nvPicPr>
        <xdr:cNvPr id="20" name="Picture 2"/>
        <xdr:cNvPicPr>
          <a:picLocks noChangeAspect="1" noChangeArrowheads="1"/>
        </xdr:cNvPicPr>
      </xdr:nvPicPr>
      <xdr:blipFill>
        <a:blip r:embed="rId13" cstate="print"/>
        <a:srcRect/>
        <a:stretch>
          <a:fillRect/>
        </a:stretch>
      </xdr:blipFill>
      <xdr:spPr>
        <a:xfrm>
          <a:off x="18211165" y="26238200"/>
          <a:ext cx="828040" cy="480060"/>
        </a:xfrm>
        <a:prstGeom prst="rect">
          <a:avLst/>
        </a:prstGeom>
        <a:noFill/>
      </xdr:spPr>
    </xdr:pic>
    <xdr:clientData/>
  </xdr:twoCellAnchor>
  <xdr:twoCellAnchor>
    <xdr:from>
      <xdr:col>15</xdr:col>
      <xdr:colOff>276224</xdr:colOff>
      <xdr:row>62</xdr:row>
      <xdr:rowOff>152399</xdr:rowOff>
    </xdr:from>
    <xdr:to>
      <xdr:col>15</xdr:col>
      <xdr:colOff>1712100</xdr:colOff>
      <xdr:row>62</xdr:row>
      <xdr:rowOff>1019174</xdr:rowOff>
    </xdr:to>
    <xdr:pic>
      <xdr:nvPicPr>
        <xdr:cNvPr id="23" name="Picture 2"/>
        <xdr:cNvPicPr>
          <a:picLocks noChangeAspect="1" noChangeArrowheads="1"/>
        </xdr:cNvPicPr>
      </xdr:nvPicPr>
      <xdr:blipFill>
        <a:blip r:embed="rId14" cstate="print"/>
        <a:srcRect l="11111" t="9436" r="13132"/>
        <a:stretch>
          <a:fillRect/>
        </a:stretch>
      </xdr:blipFill>
      <xdr:spPr>
        <a:xfrm flipH="1">
          <a:off x="18058765" y="21773515"/>
          <a:ext cx="1436370" cy="866775"/>
        </a:xfrm>
        <a:prstGeom prst="rect">
          <a:avLst/>
        </a:prstGeom>
        <a:noFill/>
        <a:ln w="9525">
          <a:noFill/>
          <a:miter lim="800000"/>
          <a:headEnd/>
          <a:tailEnd/>
        </a:ln>
      </xdr:spPr>
    </xdr:pic>
    <xdr:clientData/>
  </xdr:twoCellAnchor>
  <xdr:twoCellAnchor editAs="oneCell">
    <xdr:from>
      <xdr:col>15</xdr:col>
      <xdr:colOff>466725</xdr:colOff>
      <xdr:row>58</xdr:row>
      <xdr:rowOff>123825</xdr:rowOff>
    </xdr:from>
    <xdr:to>
      <xdr:col>15</xdr:col>
      <xdr:colOff>1087092</xdr:colOff>
      <xdr:row>58</xdr:row>
      <xdr:rowOff>860977</xdr:rowOff>
    </xdr:to>
    <xdr:pic>
      <xdr:nvPicPr>
        <xdr:cNvPr id="24" name="Picture 23" descr="Image result for IWAKI  PUMP ES-B11VC-230N1"/>
        <xdr:cNvPicPr>
          <a:picLocks noChangeAspect="1" noChangeArrowheads="1"/>
        </xdr:cNvPicPr>
      </xdr:nvPicPr>
      <xdr:blipFill>
        <a:blip r:embed="rId15" cstate="print">
          <a:extLst>
            <a:ext uri="{28A0092B-C50C-407E-A947-70E740481C1C}">
              <a14:useLocalDpi xmlns:a14="http://schemas.microsoft.com/office/drawing/2010/main" val="0"/>
            </a:ext>
          </a:extLst>
        </a:blip>
        <a:srcRect/>
        <a:stretch>
          <a:fillRect/>
        </a:stretch>
      </xdr:blipFill>
      <xdr:spPr>
        <a:xfrm>
          <a:off x="18249900" y="16983075"/>
          <a:ext cx="619760" cy="736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361950</xdr:colOff>
      <xdr:row>59</xdr:row>
      <xdr:rowOff>295275</xdr:rowOff>
    </xdr:from>
    <xdr:to>
      <xdr:col>15</xdr:col>
      <xdr:colOff>1493445</xdr:colOff>
      <xdr:row>59</xdr:row>
      <xdr:rowOff>875636</xdr:rowOff>
    </xdr:to>
    <xdr:pic>
      <xdr:nvPicPr>
        <xdr:cNvPr id="25" name="Picture 24"/>
        <xdr:cNvPicPr>
          <a:picLocks noChangeAspect="1"/>
        </xdr:cNvPicPr>
      </xdr:nvPicPr>
      <xdr:blipFill>
        <a:blip r:embed="rId16"/>
        <a:stretch>
          <a:fillRect/>
        </a:stretch>
      </xdr:blipFill>
      <xdr:spPr>
        <a:xfrm>
          <a:off x="18145125" y="18345150"/>
          <a:ext cx="1130935" cy="579755"/>
        </a:xfrm>
        <a:prstGeom prst="rect">
          <a:avLst/>
        </a:prstGeom>
      </xdr:spPr>
    </xdr:pic>
    <xdr:clientData/>
  </xdr:twoCellAnchor>
  <xdr:twoCellAnchor editAs="oneCell">
    <xdr:from>
      <xdr:col>15</xdr:col>
      <xdr:colOff>247650</xdr:colOff>
      <xdr:row>9</xdr:row>
      <xdr:rowOff>19050</xdr:rowOff>
    </xdr:from>
    <xdr:to>
      <xdr:col>15</xdr:col>
      <xdr:colOff>2276219</xdr:colOff>
      <xdr:row>17</xdr:row>
      <xdr:rowOff>148005</xdr:rowOff>
    </xdr:to>
    <xdr:pic>
      <xdr:nvPicPr>
        <xdr:cNvPr id="35" name="Picture 34" descr="Image result for ice flake scraper"/>
        <xdr:cNvPicPr>
          <a:picLocks noChangeAspect="1" noChangeArrowheads="1"/>
        </xdr:cNvPicPr>
      </xdr:nvPicPr>
      <xdr:blipFill>
        <a:blip r:embed="rId17" cstate="print">
          <a:extLst>
            <a:ext uri="{28A0092B-C50C-407E-A947-70E740481C1C}">
              <a14:useLocalDpi xmlns:a14="http://schemas.microsoft.com/office/drawing/2010/main" val="0"/>
            </a:ext>
          </a:extLst>
        </a:blip>
        <a:srcRect l="3080" t="8899" r="3515" b="11629"/>
        <a:stretch>
          <a:fillRect/>
        </a:stretch>
      </xdr:blipFill>
      <xdr:spPr>
        <a:xfrm>
          <a:off x="18030825" y="1143000"/>
          <a:ext cx="2028190" cy="14433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514350</xdr:colOff>
      <xdr:row>45</xdr:row>
      <xdr:rowOff>180975</xdr:rowOff>
    </xdr:from>
    <xdr:to>
      <xdr:col>15</xdr:col>
      <xdr:colOff>1681621</xdr:colOff>
      <xdr:row>47</xdr:row>
      <xdr:rowOff>123860</xdr:rowOff>
    </xdr:to>
    <xdr:pic>
      <xdr:nvPicPr>
        <xdr:cNvPr id="37" name="Picture 36"/>
        <xdr:cNvPicPr>
          <a:picLocks noChangeAspect="1"/>
        </xdr:cNvPicPr>
      </xdr:nvPicPr>
      <xdr:blipFill>
        <a:blip r:embed="rId18"/>
        <a:stretch>
          <a:fillRect/>
        </a:stretch>
      </xdr:blipFill>
      <xdr:spPr>
        <a:xfrm rot="16200000" flipH="1">
          <a:off x="18742660" y="9184005"/>
          <a:ext cx="276225" cy="1167130"/>
        </a:xfrm>
        <a:prstGeom prst="rect">
          <a:avLst/>
        </a:prstGeom>
      </xdr:spPr>
    </xdr:pic>
    <xdr:clientData/>
  </xdr:twoCellAnchor>
  <xdr:twoCellAnchor editAs="oneCell">
    <xdr:from>
      <xdr:col>15</xdr:col>
      <xdr:colOff>444504</xdr:colOff>
      <xdr:row>63</xdr:row>
      <xdr:rowOff>161925</xdr:rowOff>
    </xdr:from>
    <xdr:to>
      <xdr:col>15</xdr:col>
      <xdr:colOff>1725013</xdr:colOff>
      <xdr:row>63</xdr:row>
      <xdr:rowOff>682136</xdr:rowOff>
    </xdr:to>
    <xdr:pic>
      <xdr:nvPicPr>
        <xdr:cNvPr id="40" name="Picture 39" descr="Image result for float valve"/>
        <xdr:cNvPicPr>
          <a:picLocks noChangeAspect="1" noChangeArrowheads="1"/>
        </xdr:cNvPicPr>
      </xdr:nvPicPr>
      <xdr:blipFill>
        <a:blip r:embed="rId19" cstate="print">
          <a:extLst>
            <a:ext uri="{28A0092B-C50C-407E-A947-70E740481C1C}">
              <a14:useLocalDpi xmlns:a14="http://schemas.microsoft.com/office/drawing/2010/main" val="0"/>
            </a:ext>
          </a:extLst>
        </a:blip>
        <a:srcRect t="19633" b="25212"/>
        <a:stretch>
          <a:fillRect/>
        </a:stretch>
      </xdr:blipFill>
      <xdr:spPr>
        <a:xfrm>
          <a:off x="18227675" y="22860000"/>
          <a:ext cx="1280160" cy="5200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314325</xdr:colOff>
      <xdr:row>64</xdr:row>
      <xdr:rowOff>70211</xdr:rowOff>
    </xdr:from>
    <xdr:to>
      <xdr:col>15</xdr:col>
      <xdr:colOff>1863174</xdr:colOff>
      <xdr:row>64</xdr:row>
      <xdr:rowOff>691146</xdr:rowOff>
    </xdr:to>
    <xdr:pic>
      <xdr:nvPicPr>
        <xdr:cNvPr id="41" name="Picture 40" descr="Image result for float valve"/>
        <xdr:cNvPicPr>
          <a:picLocks noChangeAspect="1" noChangeArrowheads="1"/>
        </xdr:cNvPicPr>
      </xdr:nvPicPr>
      <xdr:blipFill>
        <a:blip r:embed="rId20" cstate="print">
          <a:extLst>
            <a:ext uri="{28A0092B-C50C-407E-A947-70E740481C1C}">
              <a14:useLocalDpi xmlns:a14="http://schemas.microsoft.com/office/drawing/2010/main" val="0"/>
            </a:ext>
          </a:extLst>
        </a:blip>
        <a:srcRect l="1303" t="30756" r="2237" b="30141"/>
        <a:stretch>
          <a:fillRect/>
        </a:stretch>
      </xdr:blipFill>
      <xdr:spPr>
        <a:xfrm>
          <a:off x="18097500" y="23539450"/>
          <a:ext cx="1548765" cy="6210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428625</xdr:colOff>
      <xdr:row>90</xdr:row>
      <xdr:rowOff>57150</xdr:rowOff>
    </xdr:from>
    <xdr:to>
      <xdr:col>15</xdr:col>
      <xdr:colOff>2245390</xdr:colOff>
      <xdr:row>98</xdr:row>
      <xdr:rowOff>69449</xdr:rowOff>
    </xdr:to>
    <xdr:pic>
      <xdr:nvPicPr>
        <xdr:cNvPr id="2" name="Picture 1"/>
        <xdr:cNvPicPr>
          <a:picLocks noChangeAspect="1"/>
        </xdr:cNvPicPr>
      </xdr:nvPicPr>
      <xdr:blipFill>
        <a:blip r:embed="rId21"/>
        <a:stretch>
          <a:fillRect/>
        </a:stretch>
      </xdr:blipFill>
      <xdr:spPr>
        <a:xfrm>
          <a:off x="18211800" y="33318450"/>
          <a:ext cx="1816735" cy="1231265"/>
        </a:xfrm>
        <a:prstGeom prst="rect">
          <a:avLst/>
        </a:prstGeom>
      </xdr:spPr>
    </xdr:pic>
    <xdr:clientData/>
  </xdr:twoCellAnchor>
  <xdr:twoCellAnchor editAs="oneCell">
    <xdr:from>
      <xdr:col>15</xdr:col>
      <xdr:colOff>523875</xdr:colOff>
      <xdr:row>60</xdr:row>
      <xdr:rowOff>190500</xdr:rowOff>
    </xdr:from>
    <xdr:to>
      <xdr:col>15</xdr:col>
      <xdr:colOff>1487126</xdr:colOff>
      <xdr:row>60</xdr:row>
      <xdr:rowOff>909890</xdr:rowOff>
    </xdr:to>
    <xdr:pic>
      <xdr:nvPicPr>
        <xdr:cNvPr id="6" name="Picture 5"/>
        <xdr:cNvPicPr>
          <a:picLocks noChangeAspect="1"/>
        </xdr:cNvPicPr>
      </xdr:nvPicPr>
      <xdr:blipFill>
        <a:blip r:embed="rId22"/>
        <a:stretch>
          <a:fillRect/>
        </a:stretch>
      </xdr:blipFill>
      <xdr:spPr>
        <a:xfrm>
          <a:off x="18307050" y="19431000"/>
          <a:ext cx="962660" cy="718820"/>
        </a:xfrm>
        <a:prstGeom prst="rect">
          <a:avLst/>
        </a:prstGeom>
      </xdr:spPr>
    </xdr:pic>
    <xdr:clientData/>
  </xdr:twoCellAnchor>
  <xdr:twoCellAnchor editAs="oneCell">
    <xdr:from>
      <xdr:col>5</xdr:col>
      <xdr:colOff>123825</xdr:colOff>
      <xdr:row>120</xdr:row>
      <xdr:rowOff>28575</xdr:rowOff>
    </xdr:from>
    <xdr:to>
      <xdr:col>8</xdr:col>
      <xdr:colOff>1060326</xdr:colOff>
      <xdr:row>141</xdr:row>
      <xdr:rowOff>16659</xdr:rowOff>
    </xdr:to>
    <xdr:pic>
      <xdr:nvPicPr>
        <xdr:cNvPr id="7" name="Picture 6"/>
        <xdr:cNvPicPr>
          <a:picLocks noChangeAspect="1"/>
        </xdr:cNvPicPr>
      </xdr:nvPicPr>
      <xdr:blipFill>
        <a:blip r:embed="rId23"/>
        <a:stretch>
          <a:fillRect/>
        </a:stretch>
      </xdr:blipFill>
      <xdr:spPr>
        <a:xfrm>
          <a:off x="7981950" y="38471475"/>
          <a:ext cx="4431665" cy="3188335"/>
        </a:xfrm>
        <a:prstGeom prst="rect">
          <a:avLst/>
        </a:prstGeom>
      </xdr:spPr>
    </xdr:pic>
    <xdr:clientData/>
  </xdr:twoCellAnchor>
  <xdr:twoCellAnchor editAs="oneCell">
    <xdr:from>
      <xdr:col>15</xdr:col>
      <xdr:colOff>163195</xdr:colOff>
      <xdr:row>104</xdr:row>
      <xdr:rowOff>122555</xdr:rowOff>
    </xdr:from>
    <xdr:to>
      <xdr:col>15</xdr:col>
      <xdr:colOff>2200910</xdr:colOff>
      <xdr:row>112</xdr:row>
      <xdr:rowOff>67310</xdr:rowOff>
    </xdr:to>
    <xdr:pic>
      <xdr:nvPicPr>
        <xdr:cNvPr id="5" name="Picture 4"/>
        <xdr:cNvPicPr>
          <a:picLocks noChangeAspect="1"/>
        </xdr:cNvPicPr>
      </xdr:nvPicPr>
      <xdr:blipFill>
        <a:blip r:embed="rId24"/>
        <a:srcRect/>
        <a:stretch>
          <a:fillRect/>
        </a:stretch>
      </xdr:blipFill>
      <xdr:spPr>
        <a:xfrm rot="5400000">
          <a:off x="18383250" y="35080575"/>
          <a:ext cx="1163955" cy="2037715"/>
        </a:xfrm>
        <a:prstGeom prst="rect">
          <a:avLst/>
        </a:prstGeom>
      </xdr:spPr>
    </xdr:pic>
    <xdr:clientData/>
  </xdr:twoCellAnchor>
</xdr:wsDr>
</file>

<file path=xl/drawings/drawing16.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1933575</xdr:colOff>
      <xdr:row>7</xdr:row>
      <xdr:rowOff>9525</xdr:rowOff>
    </xdr:from>
    <xdr:to>
      <xdr:col>1</xdr:col>
      <xdr:colOff>1933575</xdr:colOff>
      <xdr:row>9</xdr:row>
      <xdr:rowOff>23191</xdr:rowOff>
    </xdr:to>
    <xdr:pic>
      <xdr:nvPicPr>
        <xdr:cNvPr id="2" name="ctl00_logoimage" descr="Danfoss Logo"/>
        <xdr:cNvPicPr>
          <a:picLocks noChangeAspect="1" noChangeArrowheads="1"/>
        </xdr:cNvPicPr>
      </xdr:nvPicPr>
      <xdr:blipFill>
        <a:blip r:embed="rId1"/>
        <a:srcRect/>
        <a:stretch>
          <a:fillRect/>
        </a:stretch>
      </xdr:blipFill>
      <xdr:spPr>
        <a:xfrm>
          <a:off x="2619375" y="466725"/>
          <a:ext cx="0" cy="441960"/>
        </a:xfrm>
        <a:prstGeom prst="rect">
          <a:avLst/>
        </a:prstGeom>
        <a:noFill/>
        <a:ln w="9525">
          <a:noFill/>
          <a:miter lim="800000"/>
          <a:headEnd/>
          <a:tailEnd/>
        </a:ln>
      </xdr:spPr>
    </xdr:pic>
    <xdr:clientData/>
  </xdr:twoCellAnchor>
  <xdr:twoCellAnchor editAs="oneCell">
    <xdr:from>
      <xdr:col>5</xdr:col>
      <xdr:colOff>494986</xdr:colOff>
      <xdr:row>99</xdr:row>
      <xdr:rowOff>32519</xdr:rowOff>
    </xdr:from>
    <xdr:to>
      <xdr:col>5</xdr:col>
      <xdr:colOff>1084356</xdr:colOff>
      <xdr:row>99</xdr:row>
      <xdr:rowOff>525781</xdr:rowOff>
    </xdr:to>
    <xdr:pic>
      <xdr:nvPicPr>
        <xdr:cNvPr id="12" name="Picture 11" descr="danfoss_oil_pressure_control.jpg"/>
        <xdr:cNvPicPr>
          <a:picLocks noChangeAspect="1"/>
        </xdr:cNvPicPr>
      </xdr:nvPicPr>
      <xdr:blipFill>
        <a:blip r:embed="rId2" cstate="print"/>
        <a:stretch>
          <a:fillRect/>
        </a:stretch>
      </xdr:blipFill>
      <xdr:spPr>
        <a:xfrm rot="5400000">
          <a:off x="7067550" y="14764385"/>
          <a:ext cx="492760" cy="589280"/>
        </a:xfrm>
        <a:prstGeom prst="rect">
          <a:avLst/>
        </a:prstGeom>
      </xdr:spPr>
    </xdr:pic>
    <xdr:clientData/>
  </xdr:twoCellAnchor>
  <xdr:twoCellAnchor editAs="oneCell">
    <xdr:from>
      <xdr:col>5</xdr:col>
      <xdr:colOff>295276</xdr:colOff>
      <xdr:row>104</xdr:row>
      <xdr:rowOff>209559</xdr:rowOff>
    </xdr:from>
    <xdr:to>
      <xdr:col>5</xdr:col>
      <xdr:colOff>987136</xdr:colOff>
      <xdr:row>106</xdr:row>
      <xdr:rowOff>104218</xdr:rowOff>
    </xdr:to>
    <xdr:pic>
      <xdr:nvPicPr>
        <xdr:cNvPr id="13" name="Picture 12" descr="danfoss_temp_control.jpg"/>
        <xdr:cNvPicPr>
          <a:picLocks noChangeAspect="1"/>
        </xdr:cNvPicPr>
      </xdr:nvPicPr>
      <xdr:blipFill>
        <a:blip r:embed="rId3" cstate="print"/>
        <a:srcRect l="9698" r="7548"/>
        <a:stretch>
          <a:fillRect/>
        </a:stretch>
      </xdr:blipFill>
      <xdr:spPr>
        <a:xfrm rot="5400000">
          <a:off x="6927215" y="16645255"/>
          <a:ext cx="476250" cy="691515"/>
        </a:xfrm>
        <a:prstGeom prst="rect">
          <a:avLst/>
        </a:prstGeom>
      </xdr:spPr>
    </xdr:pic>
    <xdr:clientData/>
  </xdr:twoCellAnchor>
  <xdr:twoCellAnchor editAs="oneCell">
    <xdr:from>
      <xdr:col>5</xdr:col>
      <xdr:colOff>158197</xdr:colOff>
      <xdr:row>187</xdr:row>
      <xdr:rowOff>155528</xdr:rowOff>
    </xdr:from>
    <xdr:to>
      <xdr:col>5</xdr:col>
      <xdr:colOff>811958</xdr:colOff>
      <xdr:row>188</xdr:row>
      <xdr:rowOff>271338</xdr:rowOff>
    </xdr:to>
    <xdr:pic>
      <xdr:nvPicPr>
        <xdr:cNvPr id="19" name="Picture 18" descr="refco_ratchet_wrench.jpg"/>
        <xdr:cNvPicPr>
          <a:picLocks noChangeAspect="1"/>
        </xdr:cNvPicPr>
      </xdr:nvPicPr>
      <xdr:blipFill>
        <a:blip r:embed="rId4" cstate="print"/>
        <a:stretch>
          <a:fillRect/>
        </a:stretch>
      </xdr:blipFill>
      <xdr:spPr>
        <a:xfrm>
          <a:off x="6682740" y="34738945"/>
          <a:ext cx="653415" cy="468630"/>
        </a:xfrm>
        <a:prstGeom prst="rect">
          <a:avLst/>
        </a:prstGeom>
      </xdr:spPr>
    </xdr:pic>
    <xdr:clientData/>
  </xdr:twoCellAnchor>
  <xdr:twoCellAnchor editAs="oneCell">
    <xdr:from>
      <xdr:col>5</xdr:col>
      <xdr:colOff>1214636</xdr:colOff>
      <xdr:row>104</xdr:row>
      <xdr:rowOff>276225</xdr:rowOff>
    </xdr:from>
    <xdr:to>
      <xdr:col>5</xdr:col>
      <xdr:colOff>1768666</xdr:colOff>
      <xdr:row>106</xdr:row>
      <xdr:rowOff>100965</xdr:rowOff>
    </xdr:to>
    <xdr:pic>
      <xdr:nvPicPr>
        <xdr:cNvPr id="25" name="Picture 24"/>
        <xdr:cNvPicPr>
          <a:picLocks noChangeAspect="1"/>
        </xdr:cNvPicPr>
      </xdr:nvPicPr>
      <xdr:blipFill>
        <a:blip r:embed="rId5" cstate="print">
          <a:extLst>
            <a:ext uri="{28A0092B-C50C-407E-A947-70E740481C1C}">
              <a14:useLocalDpi xmlns:a14="http://schemas.microsoft.com/office/drawing/2010/main" val="0"/>
            </a:ext>
          </a:extLst>
        </a:blip>
        <a:stretch>
          <a:fillRect/>
        </a:stretch>
      </xdr:blipFill>
      <xdr:spPr>
        <a:xfrm>
          <a:off x="7738745" y="16819880"/>
          <a:ext cx="554355" cy="406400"/>
        </a:xfrm>
        <a:prstGeom prst="rect">
          <a:avLst/>
        </a:prstGeom>
      </xdr:spPr>
    </xdr:pic>
    <xdr:clientData/>
  </xdr:twoCellAnchor>
  <xdr:twoCellAnchor editAs="oneCell">
    <xdr:from>
      <xdr:col>5</xdr:col>
      <xdr:colOff>247650</xdr:colOff>
      <xdr:row>62</xdr:row>
      <xdr:rowOff>57150</xdr:rowOff>
    </xdr:from>
    <xdr:to>
      <xdr:col>5</xdr:col>
      <xdr:colOff>869026</xdr:colOff>
      <xdr:row>67</xdr:row>
      <xdr:rowOff>85723</xdr:rowOff>
    </xdr:to>
    <xdr:pic>
      <xdr:nvPicPr>
        <xdr:cNvPr id="1025" name="Picture 1" descr="http://files.danfoss.com/images/IMG107328005444.jpg?w=200&amp;h=142&amp;mode=pad"/>
        <xdr:cNvPicPr>
          <a:picLocks noChangeAspect="1" noChangeArrowheads="1"/>
        </xdr:cNvPicPr>
      </xdr:nvPicPr>
      <xdr:blipFill>
        <a:blip r:embed="rId6"/>
        <a:srcRect l="26500" t="7042" r="25500" b="8451"/>
        <a:stretch>
          <a:fillRect/>
        </a:stretch>
      </xdr:blipFill>
      <xdr:spPr>
        <a:xfrm>
          <a:off x="6772275" y="8515350"/>
          <a:ext cx="621030" cy="742315"/>
        </a:xfrm>
        <a:prstGeom prst="rect">
          <a:avLst/>
        </a:prstGeom>
        <a:noFill/>
      </xdr:spPr>
    </xdr:pic>
    <xdr:clientData/>
  </xdr:twoCellAnchor>
  <xdr:twoCellAnchor editAs="oneCell">
    <xdr:from>
      <xdr:col>5</xdr:col>
      <xdr:colOff>876300</xdr:colOff>
      <xdr:row>57</xdr:row>
      <xdr:rowOff>276225</xdr:rowOff>
    </xdr:from>
    <xdr:to>
      <xdr:col>5</xdr:col>
      <xdr:colOff>1513789</xdr:colOff>
      <xdr:row>64</xdr:row>
      <xdr:rowOff>51433</xdr:rowOff>
    </xdr:to>
    <xdr:pic>
      <xdr:nvPicPr>
        <xdr:cNvPr id="1026" name="Picture 2" descr="http://files.danfoss.com/images/IMG107328012446.jpg?w=200&amp;h=142&amp;mode=pad"/>
        <xdr:cNvPicPr>
          <a:picLocks noChangeAspect="1" noChangeArrowheads="1"/>
        </xdr:cNvPicPr>
      </xdr:nvPicPr>
      <xdr:blipFill>
        <a:blip r:embed="rId7"/>
        <a:srcRect l="25991" t="4464" r="25830" b="9821"/>
        <a:stretch>
          <a:fillRect/>
        </a:stretch>
      </xdr:blipFill>
      <xdr:spPr>
        <a:xfrm>
          <a:off x="7400925" y="7886700"/>
          <a:ext cx="636905" cy="908050"/>
        </a:xfrm>
        <a:prstGeom prst="rect">
          <a:avLst/>
        </a:prstGeom>
        <a:noFill/>
      </xdr:spPr>
    </xdr:pic>
    <xdr:clientData/>
  </xdr:twoCellAnchor>
  <xdr:twoCellAnchor editAs="oneCell">
    <xdr:from>
      <xdr:col>5</xdr:col>
      <xdr:colOff>57149</xdr:colOff>
      <xdr:row>10</xdr:row>
      <xdr:rowOff>180974</xdr:rowOff>
    </xdr:from>
    <xdr:to>
      <xdr:col>5</xdr:col>
      <xdr:colOff>1594734</xdr:colOff>
      <xdr:row>18</xdr:row>
      <xdr:rowOff>34289</xdr:rowOff>
    </xdr:to>
    <xdr:pic>
      <xdr:nvPicPr>
        <xdr:cNvPr id="1027" name="Picture 3" descr="http://files.danfoss.com/images/IMG107322765635.jpg?w=200&amp;h=142&amp;mode=pad"/>
        <xdr:cNvPicPr>
          <a:picLocks noChangeAspect="1" noChangeArrowheads="1"/>
        </xdr:cNvPicPr>
      </xdr:nvPicPr>
      <xdr:blipFill>
        <a:blip r:embed="rId8"/>
        <a:srcRect/>
        <a:stretch>
          <a:fillRect/>
        </a:stretch>
      </xdr:blipFill>
      <xdr:spPr>
        <a:xfrm>
          <a:off x="6581140" y="1171575"/>
          <a:ext cx="1537970" cy="1033780"/>
        </a:xfrm>
        <a:prstGeom prst="rect">
          <a:avLst/>
        </a:prstGeom>
        <a:noFill/>
      </xdr:spPr>
    </xdr:pic>
    <xdr:clientData/>
  </xdr:twoCellAnchor>
  <xdr:twoCellAnchor editAs="oneCell">
    <xdr:from>
      <xdr:col>5</xdr:col>
      <xdr:colOff>318324</xdr:colOff>
      <xdr:row>68</xdr:row>
      <xdr:rowOff>186504</xdr:rowOff>
    </xdr:from>
    <xdr:to>
      <xdr:col>5</xdr:col>
      <xdr:colOff>1010185</xdr:colOff>
      <xdr:row>72</xdr:row>
      <xdr:rowOff>51619</xdr:rowOff>
    </xdr:to>
    <xdr:pic>
      <xdr:nvPicPr>
        <xdr:cNvPr id="1028" name="Picture 4" descr="http://www.ra.danfoss.com/TechnicalInfo/Approvals/Files/RAPIDFiles/01/Drawing/68B8000/68B8000.gif"/>
        <xdr:cNvPicPr>
          <a:picLocks noChangeAspect="1" noChangeArrowheads="1"/>
        </xdr:cNvPicPr>
      </xdr:nvPicPr>
      <xdr:blipFill>
        <a:blip r:embed="rId9"/>
        <a:srcRect/>
        <a:stretch>
          <a:fillRect/>
        </a:stretch>
      </xdr:blipFill>
      <xdr:spPr>
        <a:xfrm rot="16200000">
          <a:off x="6948170" y="9352280"/>
          <a:ext cx="480695" cy="691515"/>
        </a:xfrm>
        <a:prstGeom prst="rect">
          <a:avLst/>
        </a:prstGeom>
        <a:noFill/>
      </xdr:spPr>
    </xdr:pic>
    <xdr:clientData/>
  </xdr:twoCellAnchor>
  <xdr:twoCellAnchor editAs="oneCell">
    <xdr:from>
      <xdr:col>5</xdr:col>
      <xdr:colOff>203338</xdr:colOff>
      <xdr:row>41</xdr:row>
      <xdr:rowOff>116027</xdr:rowOff>
    </xdr:from>
    <xdr:to>
      <xdr:col>5</xdr:col>
      <xdr:colOff>1554500</xdr:colOff>
      <xdr:row>49</xdr:row>
      <xdr:rowOff>55068</xdr:rowOff>
    </xdr:to>
    <xdr:pic>
      <xdr:nvPicPr>
        <xdr:cNvPr id="1029" name="Picture 5" descr="http://files.danfoss.com/images/IMG107328093465.jpg?w=200&amp;h=142&amp;mode=pad"/>
        <xdr:cNvPicPr>
          <a:picLocks noChangeAspect="1" noChangeArrowheads="1"/>
        </xdr:cNvPicPr>
      </xdr:nvPicPr>
      <xdr:blipFill>
        <a:blip r:embed="rId10"/>
        <a:srcRect l="5960" r="9934"/>
        <a:stretch>
          <a:fillRect/>
        </a:stretch>
      </xdr:blipFill>
      <xdr:spPr>
        <a:xfrm>
          <a:off x="6727825" y="5573395"/>
          <a:ext cx="1351280" cy="1082040"/>
        </a:xfrm>
        <a:prstGeom prst="rect">
          <a:avLst/>
        </a:prstGeom>
        <a:noFill/>
      </xdr:spPr>
    </xdr:pic>
    <xdr:clientData/>
  </xdr:twoCellAnchor>
  <xdr:twoCellAnchor editAs="oneCell">
    <xdr:from>
      <xdr:col>5</xdr:col>
      <xdr:colOff>366721</xdr:colOff>
      <xdr:row>97</xdr:row>
      <xdr:rowOff>24653</xdr:rowOff>
    </xdr:from>
    <xdr:to>
      <xdr:col>5</xdr:col>
      <xdr:colOff>1225267</xdr:colOff>
      <xdr:row>99</xdr:row>
      <xdr:rowOff>232594</xdr:rowOff>
    </xdr:to>
    <xdr:pic>
      <xdr:nvPicPr>
        <xdr:cNvPr id="1030" name="Picture 6" descr="http://files.danfoss.com/images/IMG107648830787.jpg?w=200&amp;h=142&amp;mode=pad"/>
        <xdr:cNvPicPr>
          <a:picLocks noChangeAspect="1" noChangeArrowheads="1"/>
        </xdr:cNvPicPr>
      </xdr:nvPicPr>
      <xdr:blipFill>
        <a:blip r:embed="rId11"/>
        <a:srcRect l="29000" r="29500"/>
        <a:stretch>
          <a:fillRect/>
        </a:stretch>
      </xdr:blipFill>
      <xdr:spPr>
        <a:xfrm rot="16200000">
          <a:off x="7073265" y="14336395"/>
          <a:ext cx="494030" cy="858520"/>
        </a:xfrm>
        <a:prstGeom prst="rect">
          <a:avLst/>
        </a:prstGeom>
        <a:noFill/>
      </xdr:spPr>
    </xdr:pic>
    <xdr:clientData/>
  </xdr:twoCellAnchor>
  <xdr:twoCellAnchor editAs="oneCell">
    <xdr:from>
      <xdr:col>5</xdr:col>
      <xdr:colOff>687456</xdr:colOff>
      <xdr:row>54</xdr:row>
      <xdr:rowOff>0</xdr:rowOff>
    </xdr:from>
    <xdr:to>
      <xdr:col>5</xdr:col>
      <xdr:colOff>1471180</xdr:colOff>
      <xdr:row>57</xdr:row>
      <xdr:rowOff>51946</xdr:rowOff>
    </xdr:to>
    <xdr:pic>
      <xdr:nvPicPr>
        <xdr:cNvPr id="1031" name="Picture 7" descr="http://files.danfoss.com/images/IMG107318758164.jpg?w=200&amp;h=142&amp;mode=pad"/>
        <xdr:cNvPicPr>
          <a:picLocks noChangeAspect="1" noChangeArrowheads="1"/>
        </xdr:cNvPicPr>
      </xdr:nvPicPr>
      <xdr:blipFill>
        <a:blip r:embed="rId12"/>
        <a:srcRect l="8000" t="11972" r="9500" b="13380"/>
        <a:stretch>
          <a:fillRect/>
        </a:stretch>
      </xdr:blipFill>
      <xdr:spPr>
        <a:xfrm>
          <a:off x="7211695" y="7315200"/>
          <a:ext cx="783590" cy="480060"/>
        </a:xfrm>
        <a:prstGeom prst="rect">
          <a:avLst/>
        </a:prstGeom>
        <a:noFill/>
      </xdr:spPr>
    </xdr:pic>
    <xdr:clientData/>
  </xdr:twoCellAnchor>
  <xdr:twoCellAnchor editAs="oneCell">
    <xdr:from>
      <xdr:col>5</xdr:col>
      <xdr:colOff>386715</xdr:colOff>
      <xdr:row>74</xdr:row>
      <xdr:rowOff>68580</xdr:rowOff>
    </xdr:from>
    <xdr:to>
      <xdr:col>5</xdr:col>
      <xdr:colOff>1369060</xdr:colOff>
      <xdr:row>77</xdr:row>
      <xdr:rowOff>175895</xdr:rowOff>
    </xdr:to>
    <xdr:pic>
      <xdr:nvPicPr>
        <xdr:cNvPr id="1032" name="Picture 8" descr="http://files.danfoss.com/images/IMG107331185702.jpg?w=200&amp;h=142&amp;mode=pad"/>
        <xdr:cNvPicPr>
          <a:picLocks noChangeAspect="1" noChangeArrowheads="1"/>
        </xdr:cNvPicPr>
      </xdr:nvPicPr>
      <xdr:blipFill>
        <a:blip r:embed="rId13"/>
        <a:srcRect l="5464" t="16109" r="6557" b="23859"/>
        <a:stretch>
          <a:fillRect/>
        </a:stretch>
      </xdr:blipFill>
      <xdr:spPr>
        <a:xfrm>
          <a:off x="6911340" y="10241280"/>
          <a:ext cx="982345" cy="535940"/>
        </a:xfrm>
        <a:prstGeom prst="rect">
          <a:avLst/>
        </a:prstGeom>
        <a:noFill/>
      </xdr:spPr>
    </xdr:pic>
    <xdr:clientData/>
  </xdr:twoCellAnchor>
  <xdr:twoCellAnchor editAs="oneCell">
    <xdr:from>
      <xdr:col>5</xdr:col>
      <xdr:colOff>572770</xdr:colOff>
      <xdr:row>94</xdr:row>
      <xdr:rowOff>77470</xdr:rowOff>
    </xdr:from>
    <xdr:to>
      <xdr:col>5</xdr:col>
      <xdr:colOff>1208807</xdr:colOff>
      <xdr:row>98</xdr:row>
      <xdr:rowOff>2918</xdr:rowOff>
    </xdr:to>
    <xdr:pic>
      <xdr:nvPicPr>
        <xdr:cNvPr id="1035" name="Picture 11" descr="http://files.danfoss.com/images/IMG107325979085.jpg?w=200&amp;h=142&amp;mode=pad"/>
        <xdr:cNvPicPr>
          <a:picLocks noChangeAspect="1" noChangeArrowheads="1"/>
        </xdr:cNvPicPr>
      </xdr:nvPicPr>
      <xdr:blipFill>
        <a:blip r:embed="rId14"/>
        <a:srcRect l="12022" t="6522" r="10804" b="7609"/>
        <a:stretch>
          <a:fillRect/>
        </a:stretch>
      </xdr:blipFill>
      <xdr:spPr>
        <a:xfrm>
          <a:off x="7097395" y="14143355"/>
          <a:ext cx="635635" cy="496570"/>
        </a:xfrm>
        <a:prstGeom prst="rect">
          <a:avLst/>
        </a:prstGeom>
        <a:noFill/>
      </xdr:spPr>
    </xdr:pic>
    <xdr:clientData/>
  </xdr:twoCellAnchor>
  <xdr:twoCellAnchor editAs="oneCell">
    <xdr:from>
      <xdr:col>5</xdr:col>
      <xdr:colOff>66675</xdr:colOff>
      <xdr:row>33</xdr:row>
      <xdr:rowOff>104776</xdr:rowOff>
    </xdr:from>
    <xdr:to>
      <xdr:col>5</xdr:col>
      <xdr:colOff>1579194</xdr:colOff>
      <xdr:row>39</xdr:row>
      <xdr:rowOff>74296</xdr:rowOff>
    </xdr:to>
    <xdr:pic>
      <xdr:nvPicPr>
        <xdr:cNvPr id="1036" name="Picture 12" descr="http://files.danfoss.com/images/IMG107320511361.jpg?w=200&amp;h=142&amp;mode=pad"/>
        <xdr:cNvPicPr>
          <a:picLocks noChangeAspect="1" noChangeArrowheads="1"/>
        </xdr:cNvPicPr>
      </xdr:nvPicPr>
      <xdr:blipFill>
        <a:blip r:embed="rId15"/>
        <a:srcRect t="11972" b="13380"/>
        <a:stretch>
          <a:fillRect/>
        </a:stretch>
      </xdr:blipFill>
      <xdr:spPr>
        <a:xfrm>
          <a:off x="6591300" y="4419600"/>
          <a:ext cx="1511935" cy="826770"/>
        </a:xfrm>
        <a:prstGeom prst="rect">
          <a:avLst/>
        </a:prstGeom>
        <a:noFill/>
      </xdr:spPr>
    </xdr:pic>
    <xdr:clientData/>
  </xdr:twoCellAnchor>
  <xdr:twoCellAnchor editAs="oneCell">
    <xdr:from>
      <xdr:col>5</xdr:col>
      <xdr:colOff>340415</xdr:colOff>
      <xdr:row>79</xdr:row>
      <xdr:rowOff>71231</xdr:rowOff>
    </xdr:from>
    <xdr:to>
      <xdr:col>5</xdr:col>
      <xdr:colOff>1562426</xdr:colOff>
      <xdr:row>83</xdr:row>
      <xdr:rowOff>69327</xdr:rowOff>
    </xdr:to>
    <xdr:pic>
      <xdr:nvPicPr>
        <xdr:cNvPr id="1038" name="Picture 14" descr="http://files.danfoss.com/images/IMG108236630838.jpg?w=200&amp;h=142&amp;mode=pad"/>
        <xdr:cNvPicPr>
          <a:picLocks noChangeAspect="1" noChangeArrowheads="1"/>
        </xdr:cNvPicPr>
      </xdr:nvPicPr>
      <xdr:blipFill>
        <a:blip r:embed="rId16"/>
        <a:srcRect l="14000" r="16000" b="2817"/>
        <a:stretch>
          <a:fillRect/>
        </a:stretch>
      </xdr:blipFill>
      <xdr:spPr>
        <a:xfrm>
          <a:off x="6864985" y="11254105"/>
          <a:ext cx="1221740" cy="1161415"/>
        </a:xfrm>
        <a:prstGeom prst="rect">
          <a:avLst/>
        </a:prstGeom>
        <a:noFill/>
      </xdr:spPr>
    </xdr:pic>
    <xdr:clientData/>
  </xdr:twoCellAnchor>
  <xdr:twoCellAnchor editAs="oneCell">
    <xdr:from>
      <xdr:col>5</xdr:col>
      <xdr:colOff>209550</xdr:colOff>
      <xdr:row>100</xdr:row>
      <xdr:rowOff>47625</xdr:rowOff>
    </xdr:from>
    <xdr:to>
      <xdr:col>5</xdr:col>
      <xdr:colOff>854443</xdr:colOff>
      <xdr:row>101</xdr:row>
      <xdr:rowOff>190498</xdr:rowOff>
    </xdr:to>
    <xdr:pic>
      <xdr:nvPicPr>
        <xdr:cNvPr id="1042" name="Picture 18" descr="http://files.danfoss.com/images/IMG107320542366.jpg?w=200&amp;h=142&amp;mode=pad"/>
        <xdr:cNvPicPr>
          <a:picLocks noChangeAspect="1" noChangeArrowheads="1"/>
        </xdr:cNvPicPr>
      </xdr:nvPicPr>
      <xdr:blipFill>
        <a:blip r:embed="rId17"/>
        <a:srcRect l="9500" t="8451" r="6500" b="9859"/>
        <a:stretch>
          <a:fillRect/>
        </a:stretch>
      </xdr:blipFill>
      <xdr:spPr>
        <a:xfrm>
          <a:off x="6734175" y="15427960"/>
          <a:ext cx="644525" cy="433070"/>
        </a:xfrm>
        <a:prstGeom prst="rect">
          <a:avLst/>
        </a:prstGeom>
        <a:noFill/>
      </xdr:spPr>
    </xdr:pic>
    <xdr:clientData/>
  </xdr:twoCellAnchor>
  <xdr:twoCellAnchor editAs="oneCell">
    <xdr:from>
      <xdr:col>5</xdr:col>
      <xdr:colOff>1000125</xdr:colOff>
      <xdr:row>100</xdr:row>
      <xdr:rowOff>101728</xdr:rowOff>
    </xdr:from>
    <xdr:to>
      <xdr:col>5</xdr:col>
      <xdr:colOff>1779052</xdr:colOff>
      <xdr:row>102</xdr:row>
      <xdr:rowOff>66676</xdr:rowOff>
    </xdr:to>
    <xdr:pic>
      <xdr:nvPicPr>
        <xdr:cNvPr id="1043" name="Picture 19" descr="http://files.danfoss.com/images/IMG107322586622.jpg?w=200&amp;h=142&amp;mode=pad"/>
        <xdr:cNvPicPr>
          <a:picLocks noChangeAspect="1" noChangeArrowheads="1"/>
        </xdr:cNvPicPr>
      </xdr:nvPicPr>
      <xdr:blipFill>
        <a:blip r:embed="rId18"/>
        <a:srcRect/>
        <a:stretch>
          <a:fillRect/>
        </a:stretch>
      </xdr:blipFill>
      <xdr:spPr>
        <a:xfrm>
          <a:off x="7524750" y="15481935"/>
          <a:ext cx="778510" cy="546735"/>
        </a:xfrm>
        <a:prstGeom prst="rect">
          <a:avLst/>
        </a:prstGeom>
        <a:noFill/>
      </xdr:spPr>
    </xdr:pic>
    <xdr:clientData/>
  </xdr:twoCellAnchor>
  <xdr:twoCellAnchor editAs="oneCell">
    <xdr:from>
      <xdr:col>5</xdr:col>
      <xdr:colOff>1027457</xdr:colOff>
      <xdr:row>187</xdr:row>
      <xdr:rowOff>176834</xdr:rowOff>
    </xdr:from>
    <xdr:to>
      <xdr:col>5</xdr:col>
      <xdr:colOff>1674584</xdr:colOff>
      <xdr:row>188</xdr:row>
      <xdr:rowOff>295358</xdr:rowOff>
    </xdr:to>
    <xdr:pic>
      <xdr:nvPicPr>
        <xdr:cNvPr id="1048" name="Picture 24" descr="RFA-127-C"/>
        <xdr:cNvPicPr>
          <a:picLocks noChangeAspect="1" noChangeArrowheads="1"/>
        </xdr:cNvPicPr>
      </xdr:nvPicPr>
      <xdr:blipFill>
        <a:blip r:embed="rId19"/>
        <a:srcRect/>
        <a:stretch>
          <a:fillRect/>
        </a:stretch>
      </xdr:blipFill>
      <xdr:spPr>
        <a:xfrm>
          <a:off x="7552055" y="34760535"/>
          <a:ext cx="647065" cy="471170"/>
        </a:xfrm>
        <a:prstGeom prst="rect">
          <a:avLst/>
        </a:prstGeom>
        <a:noFill/>
      </xdr:spPr>
    </xdr:pic>
    <xdr:clientData/>
  </xdr:twoCellAnchor>
  <xdr:twoCellAnchor editAs="oneCell">
    <xdr:from>
      <xdr:col>5</xdr:col>
      <xdr:colOff>314325</xdr:colOff>
      <xdr:row>155</xdr:row>
      <xdr:rowOff>85724</xdr:rowOff>
    </xdr:from>
    <xdr:to>
      <xdr:col>5</xdr:col>
      <xdr:colOff>1643820</xdr:colOff>
      <xdr:row>159</xdr:row>
      <xdr:rowOff>49531</xdr:rowOff>
    </xdr:to>
    <xdr:pic>
      <xdr:nvPicPr>
        <xdr:cNvPr id="1050" name="Picture 26" descr="Vibration Absorber - Stainless Steel"/>
        <xdr:cNvPicPr>
          <a:picLocks noChangeAspect="1" noChangeArrowheads="1"/>
        </xdr:cNvPicPr>
      </xdr:nvPicPr>
      <xdr:blipFill>
        <a:blip r:embed="rId20"/>
        <a:srcRect/>
        <a:stretch>
          <a:fillRect/>
        </a:stretch>
      </xdr:blipFill>
      <xdr:spPr>
        <a:xfrm>
          <a:off x="6838950" y="27604720"/>
          <a:ext cx="1329055" cy="535940"/>
        </a:xfrm>
        <a:prstGeom prst="rect">
          <a:avLst/>
        </a:prstGeom>
        <a:noFill/>
      </xdr:spPr>
    </xdr:pic>
    <xdr:clientData/>
  </xdr:twoCellAnchor>
  <xdr:twoCellAnchor editAs="oneCell">
    <xdr:from>
      <xdr:col>5</xdr:col>
      <xdr:colOff>339725</xdr:colOff>
      <xdr:row>212</xdr:row>
      <xdr:rowOff>56515</xdr:rowOff>
    </xdr:from>
    <xdr:to>
      <xdr:col>5</xdr:col>
      <xdr:colOff>1539522</xdr:colOff>
      <xdr:row>218</xdr:row>
      <xdr:rowOff>130343</xdr:rowOff>
    </xdr:to>
    <xdr:pic>
      <xdr:nvPicPr>
        <xdr:cNvPr id="2050" name="Picture 2"/>
        <xdr:cNvPicPr>
          <a:picLocks noChangeAspect="1" noChangeArrowheads="1"/>
        </xdr:cNvPicPr>
      </xdr:nvPicPr>
      <xdr:blipFill>
        <a:blip r:embed="rId21"/>
        <a:srcRect/>
        <a:stretch>
          <a:fillRect/>
        </a:stretch>
      </xdr:blipFill>
      <xdr:spPr>
        <a:xfrm>
          <a:off x="6864350" y="38879145"/>
          <a:ext cx="1199515" cy="930910"/>
        </a:xfrm>
        <a:prstGeom prst="rect">
          <a:avLst/>
        </a:prstGeom>
        <a:noFill/>
      </xdr:spPr>
    </xdr:pic>
    <xdr:clientData/>
  </xdr:twoCellAnchor>
  <xdr:twoCellAnchor editAs="oneCell">
    <xdr:from>
      <xdr:col>5</xdr:col>
      <xdr:colOff>609095</xdr:colOff>
      <xdr:row>150</xdr:row>
      <xdr:rowOff>242388</xdr:rowOff>
    </xdr:from>
    <xdr:to>
      <xdr:col>5</xdr:col>
      <xdr:colOff>1311112</xdr:colOff>
      <xdr:row>151</xdr:row>
      <xdr:rowOff>342899</xdr:rowOff>
    </xdr:to>
    <xdr:pic>
      <xdr:nvPicPr>
        <xdr:cNvPr id="10" name="Picture 4" descr="Image result for saginomiya pic"/>
        <xdr:cNvPicPr>
          <a:picLocks noChangeAspect="1" noChangeArrowheads="1"/>
        </xdr:cNvPicPr>
      </xdr:nvPicPr>
      <xdr:blipFill>
        <a:blip r:embed="rId22"/>
        <a:srcRect/>
        <a:stretch>
          <a:fillRect/>
        </a:stretch>
      </xdr:blipFill>
      <xdr:spPr>
        <a:xfrm>
          <a:off x="7133590" y="26304240"/>
          <a:ext cx="701675" cy="633730"/>
        </a:xfrm>
        <a:prstGeom prst="rect">
          <a:avLst/>
        </a:prstGeom>
        <a:noFill/>
      </xdr:spPr>
    </xdr:pic>
    <xdr:clientData/>
  </xdr:twoCellAnchor>
  <xdr:twoCellAnchor editAs="oneCell">
    <xdr:from>
      <xdr:col>5</xdr:col>
      <xdr:colOff>447676</xdr:colOff>
      <xdr:row>127</xdr:row>
      <xdr:rowOff>209550</xdr:rowOff>
    </xdr:from>
    <xdr:to>
      <xdr:col>5</xdr:col>
      <xdr:colOff>1363231</xdr:colOff>
      <xdr:row>134</xdr:row>
      <xdr:rowOff>45969</xdr:rowOff>
    </xdr:to>
    <xdr:pic>
      <xdr:nvPicPr>
        <xdr:cNvPr id="21" name="Picture 9" descr="http://www.fareastrefhk.com/upfiles/61907790FEDDFCD6CE7FFFCFE43F5BD2/C3DD97E370DD6580F6CEE3E9757F3EB1/image/201403/20140325095355_6562.jpg"/>
        <xdr:cNvPicPr>
          <a:picLocks noChangeAspect="1" noChangeArrowheads="1"/>
        </xdr:cNvPicPr>
      </xdr:nvPicPr>
      <xdr:blipFill>
        <a:blip r:embed="rId23" cstate="print"/>
        <a:srcRect/>
        <a:stretch>
          <a:fillRect/>
        </a:stretch>
      </xdr:blipFill>
      <xdr:spPr>
        <a:xfrm>
          <a:off x="6972300" y="21654770"/>
          <a:ext cx="915035" cy="1617345"/>
        </a:xfrm>
        <a:prstGeom prst="rect">
          <a:avLst/>
        </a:prstGeom>
        <a:noFill/>
      </xdr:spPr>
    </xdr:pic>
    <xdr:clientData/>
  </xdr:twoCellAnchor>
  <xdr:twoCellAnchor editAs="oneCell">
    <xdr:from>
      <xdr:col>5</xdr:col>
      <xdr:colOff>576860</xdr:colOff>
      <xdr:row>130</xdr:row>
      <xdr:rowOff>84897</xdr:rowOff>
    </xdr:from>
    <xdr:to>
      <xdr:col>5</xdr:col>
      <xdr:colOff>1410851</xdr:colOff>
      <xdr:row>137</xdr:row>
      <xdr:rowOff>107672</xdr:rowOff>
    </xdr:to>
    <xdr:pic>
      <xdr:nvPicPr>
        <xdr:cNvPr id="23" name="Picture 12" descr="http://www.saginomiya.co.jp/auto/gif/whx.gif"/>
        <xdr:cNvPicPr>
          <a:picLocks noChangeAspect="1" noChangeArrowheads="1"/>
        </xdr:cNvPicPr>
      </xdr:nvPicPr>
      <xdr:blipFill>
        <a:blip r:embed="rId24"/>
        <a:srcRect l="7770" t="5392" r="6381" b="4902"/>
        <a:stretch>
          <a:fillRect/>
        </a:stretch>
      </xdr:blipFill>
      <xdr:spPr>
        <a:xfrm>
          <a:off x="7101205" y="22739350"/>
          <a:ext cx="833755" cy="1022985"/>
        </a:xfrm>
        <a:prstGeom prst="rect">
          <a:avLst/>
        </a:prstGeom>
        <a:noFill/>
      </xdr:spPr>
    </xdr:pic>
    <xdr:clientData/>
  </xdr:twoCellAnchor>
  <xdr:twoCellAnchor editAs="oneCell">
    <xdr:from>
      <xdr:col>5</xdr:col>
      <xdr:colOff>518389</xdr:colOff>
      <xdr:row>139</xdr:row>
      <xdr:rowOff>138732</xdr:rowOff>
    </xdr:from>
    <xdr:to>
      <xdr:col>5</xdr:col>
      <xdr:colOff>1534647</xdr:colOff>
      <xdr:row>148</xdr:row>
      <xdr:rowOff>112508</xdr:rowOff>
    </xdr:to>
    <xdr:pic>
      <xdr:nvPicPr>
        <xdr:cNvPr id="27" name="Picture 16"/>
        <xdr:cNvPicPr>
          <a:picLocks noChangeAspect="1" noChangeArrowheads="1"/>
        </xdr:cNvPicPr>
      </xdr:nvPicPr>
      <xdr:blipFill>
        <a:blip r:embed="rId25"/>
        <a:srcRect/>
        <a:stretch>
          <a:fillRect/>
        </a:stretch>
      </xdr:blipFill>
      <xdr:spPr>
        <a:xfrm>
          <a:off x="7042785" y="24079200"/>
          <a:ext cx="1016000" cy="1513840"/>
        </a:xfrm>
        <a:prstGeom prst="rect">
          <a:avLst/>
        </a:prstGeom>
        <a:noFill/>
      </xdr:spPr>
    </xdr:pic>
    <xdr:clientData/>
  </xdr:twoCellAnchor>
  <xdr:oneCellAnchor>
    <xdr:from>
      <xdr:col>1</xdr:col>
      <xdr:colOff>1933575</xdr:colOff>
      <xdr:row>8</xdr:row>
      <xdr:rowOff>9525</xdr:rowOff>
    </xdr:from>
    <xdr:ext cx="0" cy="295275"/>
    <xdr:pic>
      <xdr:nvPicPr>
        <xdr:cNvPr id="220" name="ctl00_logoimage" descr="Danfoss Logo"/>
        <xdr:cNvPicPr>
          <a:picLocks noChangeAspect="1" noChangeArrowheads="1"/>
        </xdr:cNvPicPr>
      </xdr:nvPicPr>
      <xdr:blipFill>
        <a:blip r:embed="rId1"/>
        <a:srcRect/>
        <a:stretch>
          <a:fillRect/>
        </a:stretch>
      </xdr:blipFill>
      <xdr:spPr>
        <a:xfrm>
          <a:off x="2619375" y="752475"/>
          <a:ext cx="0" cy="295275"/>
        </a:xfrm>
        <a:prstGeom prst="rect">
          <a:avLst/>
        </a:prstGeom>
        <a:noFill/>
        <a:ln w="9525">
          <a:noFill/>
          <a:miter lim="800000"/>
          <a:headEnd/>
          <a:tailEnd/>
        </a:ln>
      </xdr:spPr>
    </xdr:pic>
    <xdr:clientData/>
  </xdr:oneCellAnchor>
  <xdr:oneCellAnchor>
    <xdr:from>
      <xdr:col>1</xdr:col>
      <xdr:colOff>1933575</xdr:colOff>
      <xdr:row>9</xdr:row>
      <xdr:rowOff>9525</xdr:rowOff>
    </xdr:from>
    <xdr:ext cx="0" cy="295275"/>
    <xdr:pic>
      <xdr:nvPicPr>
        <xdr:cNvPr id="221" name="ctl00_logoimage" descr="Danfoss Logo"/>
        <xdr:cNvPicPr>
          <a:picLocks noChangeAspect="1" noChangeArrowheads="1"/>
        </xdr:cNvPicPr>
      </xdr:nvPicPr>
      <xdr:blipFill>
        <a:blip r:embed="rId1"/>
        <a:srcRect/>
        <a:stretch>
          <a:fillRect/>
        </a:stretch>
      </xdr:blipFill>
      <xdr:spPr>
        <a:xfrm>
          <a:off x="2619375" y="895350"/>
          <a:ext cx="0" cy="295275"/>
        </a:xfrm>
        <a:prstGeom prst="rect">
          <a:avLst/>
        </a:prstGeom>
        <a:noFill/>
        <a:ln w="9525">
          <a:noFill/>
          <a:miter lim="800000"/>
          <a:headEnd/>
          <a:tailEnd/>
        </a:ln>
      </xdr:spPr>
    </xdr:pic>
    <xdr:clientData/>
  </xdr:oneCellAnchor>
  <xdr:oneCellAnchor>
    <xdr:from>
      <xdr:col>1</xdr:col>
      <xdr:colOff>1933575</xdr:colOff>
      <xdr:row>10</xdr:row>
      <xdr:rowOff>9525</xdr:rowOff>
    </xdr:from>
    <xdr:ext cx="0" cy="295275"/>
    <xdr:pic>
      <xdr:nvPicPr>
        <xdr:cNvPr id="222" name="ctl00_logoimage" descr="Danfoss Logo"/>
        <xdr:cNvPicPr>
          <a:picLocks noChangeAspect="1" noChangeArrowheads="1"/>
        </xdr:cNvPicPr>
      </xdr:nvPicPr>
      <xdr:blipFill>
        <a:blip r:embed="rId1"/>
        <a:srcRect/>
        <a:stretch>
          <a:fillRect/>
        </a:stretch>
      </xdr:blipFill>
      <xdr:spPr>
        <a:xfrm>
          <a:off x="2619375" y="1038225"/>
          <a:ext cx="0" cy="295275"/>
        </a:xfrm>
        <a:prstGeom prst="rect">
          <a:avLst/>
        </a:prstGeom>
        <a:noFill/>
        <a:ln w="9525">
          <a:noFill/>
          <a:miter lim="800000"/>
          <a:headEnd/>
          <a:tailEnd/>
        </a:ln>
      </xdr:spPr>
    </xdr:pic>
    <xdr:clientData/>
  </xdr:oneCellAnchor>
  <xdr:oneCellAnchor>
    <xdr:from>
      <xdr:col>1</xdr:col>
      <xdr:colOff>1933575</xdr:colOff>
      <xdr:row>11</xdr:row>
      <xdr:rowOff>9525</xdr:rowOff>
    </xdr:from>
    <xdr:ext cx="0" cy="295275"/>
    <xdr:pic>
      <xdr:nvPicPr>
        <xdr:cNvPr id="223" name="ctl00_logoimage" descr="Danfoss Logo"/>
        <xdr:cNvPicPr>
          <a:picLocks noChangeAspect="1" noChangeArrowheads="1"/>
        </xdr:cNvPicPr>
      </xdr:nvPicPr>
      <xdr:blipFill>
        <a:blip r:embed="rId1"/>
        <a:srcRect/>
        <a:stretch>
          <a:fillRect/>
        </a:stretch>
      </xdr:blipFill>
      <xdr:spPr>
        <a:xfrm>
          <a:off x="2619375" y="1181100"/>
          <a:ext cx="0" cy="295275"/>
        </a:xfrm>
        <a:prstGeom prst="rect">
          <a:avLst/>
        </a:prstGeom>
        <a:noFill/>
        <a:ln w="9525">
          <a:noFill/>
          <a:miter lim="800000"/>
          <a:headEnd/>
          <a:tailEnd/>
        </a:ln>
      </xdr:spPr>
    </xdr:pic>
    <xdr:clientData/>
  </xdr:oneCellAnchor>
  <xdr:oneCellAnchor>
    <xdr:from>
      <xdr:col>1</xdr:col>
      <xdr:colOff>1933575</xdr:colOff>
      <xdr:row>13</xdr:row>
      <xdr:rowOff>9525</xdr:rowOff>
    </xdr:from>
    <xdr:ext cx="0" cy="295275"/>
    <xdr:pic>
      <xdr:nvPicPr>
        <xdr:cNvPr id="224" name="ctl00_logoimage" descr="Danfoss Logo"/>
        <xdr:cNvPicPr>
          <a:picLocks noChangeAspect="1" noChangeArrowheads="1"/>
        </xdr:cNvPicPr>
      </xdr:nvPicPr>
      <xdr:blipFill>
        <a:blip r:embed="rId1"/>
        <a:srcRect/>
        <a:stretch>
          <a:fillRect/>
        </a:stretch>
      </xdr:blipFill>
      <xdr:spPr>
        <a:xfrm>
          <a:off x="2619375" y="1466850"/>
          <a:ext cx="0" cy="295275"/>
        </a:xfrm>
        <a:prstGeom prst="rect">
          <a:avLst/>
        </a:prstGeom>
        <a:noFill/>
        <a:ln w="9525">
          <a:noFill/>
          <a:miter lim="800000"/>
          <a:headEnd/>
          <a:tailEnd/>
        </a:ln>
      </xdr:spPr>
    </xdr:pic>
    <xdr:clientData/>
  </xdr:oneCellAnchor>
  <xdr:oneCellAnchor>
    <xdr:from>
      <xdr:col>1</xdr:col>
      <xdr:colOff>1933575</xdr:colOff>
      <xdr:row>15</xdr:row>
      <xdr:rowOff>9525</xdr:rowOff>
    </xdr:from>
    <xdr:ext cx="0" cy="295275"/>
    <xdr:pic>
      <xdr:nvPicPr>
        <xdr:cNvPr id="225" name="ctl00_logoimage" descr="Danfoss Logo"/>
        <xdr:cNvPicPr>
          <a:picLocks noChangeAspect="1" noChangeArrowheads="1"/>
        </xdr:cNvPicPr>
      </xdr:nvPicPr>
      <xdr:blipFill>
        <a:blip r:embed="rId1"/>
        <a:srcRect/>
        <a:stretch>
          <a:fillRect/>
        </a:stretch>
      </xdr:blipFill>
      <xdr:spPr>
        <a:xfrm>
          <a:off x="2619375" y="1752600"/>
          <a:ext cx="0" cy="295275"/>
        </a:xfrm>
        <a:prstGeom prst="rect">
          <a:avLst/>
        </a:prstGeom>
        <a:noFill/>
        <a:ln w="9525">
          <a:noFill/>
          <a:miter lim="800000"/>
          <a:headEnd/>
          <a:tailEnd/>
        </a:ln>
      </xdr:spPr>
    </xdr:pic>
    <xdr:clientData/>
  </xdr:oneCellAnchor>
  <xdr:oneCellAnchor>
    <xdr:from>
      <xdr:col>1</xdr:col>
      <xdr:colOff>1933575</xdr:colOff>
      <xdr:row>16</xdr:row>
      <xdr:rowOff>9525</xdr:rowOff>
    </xdr:from>
    <xdr:ext cx="0" cy="295275"/>
    <xdr:pic>
      <xdr:nvPicPr>
        <xdr:cNvPr id="226" name="ctl00_logoimage" descr="Danfoss Logo"/>
        <xdr:cNvPicPr>
          <a:picLocks noChangeAspect="1" noChangeArrowheads="1"/>
        </xdr:cNvPicPr>
      </xdr:nvPicPr>
      <xdr:blipFill>
        <a:blip r:embed="rId1"/>
        <a:srcRect/>
        <a:stretch>
          <a:fillRect/>
        </a:stretch>
      </xdr:blipFill>
      <xdr:spPr>
        <a:xfrm>
          <a:off x="2619375" y="1895475"/>
          <a:ext cx="0" cy="295275"/>
        </a:xfrm>
        <a:prstGeom prst="rect">
          <a:avLst/>
        </a:prstGeom>
        <a:noFill/>
        <a:ln w="9525">
          <a:noFill/>
          <a:miter lim="800000"/>
          <a:headEnd/>
          <a:tailEnd/>
        </a:ln>
      </xdr:spPr>
    </xdr:pic>
    <xdr:clientData/>
  </xdr:oneCellAnchor>
  <xdr:oneCellAnchor>
    <xdr:from>
      <xdr:col>1</xdr:col>
      <xdr:colOff>1933575</xdr:colOff>
      <xdr:row>17</xdr:row>
      <xdr:rowOff>9525</xdr:rowOff>
    </xdr:from>
    <xdr:ext cx="0" cy="295275"/>
    <xdr:pic>
      <xdr:nvPicPr>
        <xdr:cNvPr id="227" name="ctl00_logoimage" descr="Danfoss Logo"/>
        <xdr:cNvPicPr>
          <a:picLocks noChangeAspect="1" noChangeArrowheads="1"/>
        </xdr:cNvPicPr>
      </xdr:nvPicPr>
      <xdr:blipFill>
        <a:blip r:embed="rId1"/>
        <a:srcRect/>
        <a:stretch>
          <a:fillRect/>
        </a:stretch>
      </xdr:blipFill>
      <xdr:spPr>
        <a:xfrm>
          <a:off x="2619375" y="2038350"/>
          <a:ext cx="0" cy="295275"/>
        </a:xfrm>
        <a:prstGeom prst="rect">
          <a:avLst/>
        </a:prstGeom>
        <a:noFill/>
        <a:ln w="9525">
          <a:noFill/>
          <a:miter lim="800000"/>
          <a:headEnd/>
          <a:tailEnd/>
        </a:ln>
      </xdr:spPr>
    </xdr:pic>
    <xdr:clientData/>
  </xdr:oneCellAnchor>
  <xdr:oneCellAnchor>
    <xdr:from>
      <xdr:col>1</xdr:col>
      <xdr:colOff>1933575</xdr:colOff>
      <xdr:row>18</xdr:row>
      <xdr:rowOff>9525</xdr:rowOff>
    </xdr:from>
    <xdr:ext cx="0" cy="295275"/>
    <xdr:pic>
      <xdr:nvPicPr>
        <xdr:cNvPr id="228" name="ctl00_logoimage" descr="Danfoss Logo"/>
        <xdr:cNvPicPr>
          <a:picLocks noChangeAspect="1" noChangeArrowheads="1"/>
        </xdr:cNvPicPr>
      </xdr:nvPicPr>
      <xdr:blipFill>
        <a:blip r:embed="rId1"/>
        <a:srcRect/>
        <a:stretch>
          <a:fillRect/>
        </a:stretch>
      </xdr:blipFill>
      <xdr:spPr>
        <a:xfrm>
          <a:off x="2619375" y="2181225"/>
          <a:ext cx="0" cy="295275"/>
        </a:xfrm>
        <a:prstGeom prst="rect">
          <a:avLst/>
        </a:prstGeom>
        <a:noFill/>
        <a:ln w="9525">
          <a:noFill/>
          <a:miter lim="800000"/>
          <a:headEnd/>
          <a:tailEnd/>
        </a:ln>
      </xdr:spPr>
    </xdr:pic>
    <xdr:clientData/>
  </xdr:oneCellAnchor>
  <xdr:oneCellAnchor>
    <xdr:from>
      <xdr:col>1</xdr:col>
      <xdr:colOff>1933575</xdr:colOff>
      <xdr:row>19</xdr:row>
      <xdr:rowOff>9525</xdr:rowOff>
    </xdr:from>
    <xdr:ext cx="0" cy="295275"/>
    <xdr:pic>
      <xdr:nvPicPr>
        <xdr:cNvPr id="229" name="ctl00_logoimage" descr="Danfoss Logo"/>
        <xdr:cNvPicPr>
          <a:picLocks noChangeAspect="1" noChangeArrowheads="1"/>
        </xdr:cNvPicPr>
      </xdr:nvPicPr>
      <xdr:blipFill>
        <a:blip r:embed="rId1"/>
        <a:srcRect/>
        <a:stretch>
          <a:fillRect/>
        </a:stretch>
      </xdr:blipFill>
      <xdr:spPr>
        <a:xfrm>
          <a:off x="2619375" y="2324100"/>
          <a:ext cx="0" cy="295275"/>
        </a:xfrm>
        <a:prstGeom prst="rect">
          <a:avLst/>
        </a:prstGeom>
        <a:noFill/>
        <a:ln w="9525">
          <a:noFill/>
          <a:miter lim="800000"/>
          <a:headEnd/>
          <a:tailEnd/>
        </a:ln>
      </xdr:spPr>
    </xdr:pic>
    <xdr:clientData/>
  </xdr:oneCellAnchor>
  <xdr:oneCellAnchor>
    <xdr:from>
      <xdr:col>1</xdr:col>
      <xdr:colOff>1933575</xdr:colOff>
      <xdr:row>20</xdr:row>
      <xdr:rowOff>9525</xdr:rowOff>
    </xdr:from>
    <xdr:ext cx="0" cy="295275"/>
    <xdr:pic>
      <xdr:nvPicPr>
        <xdr:cNvPr id="230" name="ctl00_logoimage" descr="Danfoss Logo"/>
        <xdr:cNvPicPr>
          <a:picLocks noChangeAspect="1" noChangeArrowheads="1"/>
        </xdr:cNvPicPr>
      </xdr:nvPicPr>
      <xdr:blipFill>
        <a:blip r:embed="rId1"/>
        <a:srcRect/>
        <a:stretch>
          <a:fillRect/>
        </a:stretch>
      </xdr:blipFill>
      <xdr:spPr>
        <a:xfrm>
          <a:off x="2619375" y="2466975"/>
          <a:ext cx="0" cy="295275"/>
        </a:xfrm>
        <a:prstGeom prst="rect">
          <a:avLst/>
        </a:prstGeom>
        <a:noFill/>
        <a:ln w="9525">
          <a:noFill/>
          <a:miter lim="800000"/>
          <a:headEnd/>
          <a:tailEnd/>
        </a:ln>
      </xdr:spPr>
    </xdr:pic>
    <xdr:clientData/>
  </xdr:oneCellAnchor>
  <xdr:oneCellAnchor>
    <xdr:from>
      <xdr:col>1</xdr:col>
      <xdr:colOff>1933575</xdr:colOff>
      <xdr:row>21</xdr:row>
      <xdr:rowOff>9525</xdr:rowOff>
    </xdr:from>
    <xdr:ext cx="0" cy="295275"/>
    <xdr:pic>
      <xdr:nvPicPr>
        <xdr:cNvPr id="231" name="ctl00_logoimage" descr="Danfoss Logo"/>
        <xdr:cNvPicPr>
          <a:picLocks noChangeAspect="1" noChangeArrowheads="1"/>
        </xdr:cNvPicPr>
      </xdr:nvPicPr>
      <xdr:blipFill>
        <a:blip r:embed="rId1"/>
        <a:srcRect/>
        <a:stretch>
          <a:fillRect/>
        </a:stretch>
      </xdr:blipFill>
      <xdr:spPr>
        <a:xfrm>
          <a:off x="2619375" y="2609850"/>
          <a:ext cx="0" cy="295275"/>
        </a:xfrm>
        <a:prstGeom prst="rect">
          <a:avLst/>
        </a:prstGeom>
        <a:noFill/>
        <a:ln w="9525">
          <a:noFill/>
          <a:miter lim="800000"/>
          <a:headEnd/>
          <a:tailEnd/>
        </a:ln>
      </xdr:spPr>
    </xdr:pic>
    <xdr:clientData/>
  </xdr:oneCellAnchor>
  <xdr:oneCellAnchor>
    <xdr:from>
      <xdr:col>1</xdr:col>
      <xdr:colOff>1933575</xdr:colOff>
      <xdr:row>29</xdr:row>
      <xdr:rowOff>9525</xdr:rowOff>
    </xdr:from>
    <xdr:ext cx="0" cy="295275"/>
    <xdr:pic>
      <xdr:nvPicPr>
        <xdr:cNvPr id="232" name="ctl00_logoimage" descr="Danfoss Logo"/>
        <xdr:cNvPicPr>
          <a:picLocks noChangeAspect="1" noChangeArrowheads="1"/>
        </xdr:cNvPicPr>
      </xdr:nvPicPr>
      <xdr:blipFill>
        <a:blip r:embed="rId1"/>
        <a:srcRect/>
        <a:stretch>
          <a:fillRect/>
        </a:stretch>
      </xdr:blipFill>
      <xdr:spPr>
        <a:xfrm>
          <a:off x="2619375" y="3752850"/>
          <a:ext cx="0" cy="295275"/>
        </a:xfrm>
        <a:prstGeom prst="rect">
          <a:avLst/>
        </a:prstGeom>
        <a:noFill/>
        <a:ln w="9525">
          <a:noFill/>
          <a:miter lim="800000"/>
          <a:headEnd/>
          <a:tailEnd/>
        </a:ln>
      </xdr:spPr>
    </xdr:pic>
    <xdr:clientData/>
  </xdr:oneCellAnchor>
  <xdr:oneCellAnchor>
    <xdr:from>
      <xdr:col>1</xdr:col>
      <xdr:colOff>1933575</xdr:colOff>
      <xdr:row>31</xdr:row>
      <xdr:rowOff>9525</xdr:rowOff>
    </xdr:from>
    <xdr:ext cx="0" cy="295275"/>
    <xdr:pic>
      <xdr:nvPicPr>
        <xdr:cNvPr id="233" name="ctl00_logoimage" descr="Danfoss Logo"/>
        <xdr:cNvPicPr>
          <a:picLocks noChangeAspect="1" noChangeArrowheads="1"/>
        </xdr:cNvPicPr>
      </xdr:nvPicPr>
      <xdr:blipFill>
        <a:blip r:embed="rId1"/>
        <a:srcRect/>
        <a:stretch>
          <a:fillRect/>
        </a:stretch>
      </xdr:blipFill>
      <xdr:spPr>
        <a:xfrm>
          <a:off x="2619375" y="4038600"/>
          <a:ext cx="0" cy="295275"/>
        </a:xfrm>
        <a:prstGeom prst="rect">
          <a:avLst/>
        </a:prstGeom>
        <a:noFill/>
        <a:ln w="9525">
          <a:noFill/>
          <a:miter lim="800000"/>
          <a:headEnd/>
          <a:tailEnd/>
        </a:ln>
      </xdr:spPr>
    </xdr:pic>
    <xdr:clientData/>
  </xdr:oneCellAnchor>
  <xdr:oneCellAnchor>
    <xdr:from>
      <xdr:col>1</xdr:col>
      <xdr:colOff>1933575</xdr:colOff>
      <xdr:row>32</xdr:row>
      <xdr:rowOff>9525</xdr:rowOff>
    </xdr:from>
    <xdr:ext cx="0" cy="295275"/>
    <xdr:pic>
      <xdr:nvPicPr>
        <xdr:cNvPr id="234" name="ctl00_logoimage" descr="Danfoss Logo"/>
        <xdr:cNvPicPr>
          <a:picLocks noChangeAspect="1" noChangeArrowheads="1"/>
        </xdr:cNvPicPr>
      </xdr:nvPicPr>
      <xdr:blipFill>
        <a:blip r:embed="rId1"/>
        <a:srcRect/>
        <a:stretch>
          <a:fillRect/>
        </a:stretch>
      </xdr:blipFill>
      <xdr:spPr>
        <a:xfrm>
          <a:off x="2619375" y="4181475"/>
          <a:ext cx="0" cy="295275"/>
        </a:xfrm>
        <a:prstGeom prst="rect">
          <a:avLst/>
        </a:prstGeom>
        <a:noFill/>
        <a:ln w="9525">
          <a:noFill/>
          <a:miter lim="800000"/>
          <a:headEnd/>
          <a:tailEnd/>
        </a:ln>
      </xdr:spPr>
    </xdr:pic>
    <xdr:clientData/>
  </xdr:oneCellAnchor>
  <xdr:oneCellAnchor>
    <xdr:from>
      <xdr:col>1</xdr:col>
      <xdr:colOff>1933575</xdr:colOff>
      <xdr:row>33</xdr:row>
      <xdr:rowOff>9525</xdr:rowOff>
    </xdr:from>
    <xdr:ext cx="0" cy="295275"/>
    <xdr:pic>
      <xdr:nvPicPr>
        <xdr:cNvPr id="235" name="ctl00_logoimage" descr="Danfoss Logo"/>
        <xdr:cNvPicPr>
          <a:picLocks noChangeAspect="1" noChangeArrowheads="1"/>
        </xdr:cNvPicPr>
      </xdr:nvPicPr>
      <xdr:blipFill>
        <a:blip r:embed="rId1"/>
        <a:srcRect/>
        <a:stretch>
          <a:fillRect/>
        </a:stretch>
      </xdr:blipFill>
      <xdr:spPr>
        <a:xfrm>
          <a:off x="2619375" y="4324350"/>
          <a:ext cx="0" cy="295275"/>
        </a:xfrm>
        <a:prstGeom prst="rect">
          <a:avLst/>
        </a:prstGeom>
        <a:noFill/>
        <a:ln w="9525">
          <a:noFill/>
          <a:miter lim="800000"/>
          <a:headEnd/>
          <a:tailEnd/>
        </a:ln>
      </xdr:spPr>
    </xdr:pic>
    <xdr:clientData/>
  </xdr:oneCellAnchor>
  <xdr:oneCellAnchor>
    <xdr:from>
      <xdr:col>1</xdr:col>
      <xdr:colOff>1933575</xdr:colOff>
      <xdr:row>34</xdr:row>
      <xdr:rowOff>9525</xdr:rowOff>
    </xdr:from>
    <xdr:ext cx="0" cy="295275"/>
    <xdr:pic>
      <xdr:nvPicPr>
        <xdr:cNvPr id="236" name="ctl00_logoimage" descr="Danfoss Logo"/>
        <xdr:cNvPicPr>
          <a:picLocks noChangeAspect="1" noChangeArrowheads="1"/>
        </xdr:cNvPicPr>
      </xdr:nvPicPr>
      <xdr:blipFill>
        <a:blip r:embed="rId1"/>
        <a:srcRect/>
        <a:stretch>
          <a:fillRect/>
        </a:stretch>
      </xdr:blipFill>
      <xdr:spPr>
        <a:xfrm>
          <a:off x="2619375" y="4467225"/>
          <a:ext cx="0" cy="295275"/>
        </a:xfrm>
        <a:prstGeom prst="rect">
          <a:avLst/>
        </a:prstGeom>
        <a:noFill/>
        <a:ln w="9525">
          <a:noFill/>
          <a:miter lim="800000"/>
          <a:headEnd/>
          <a:tailEnd/>
        </a:ln>
      </xdr:spPr>
    </xdr:pic>
    <xdr:clientData/>
  </xdr:oneCellAnchor>
  <xdr:oneCellAnchor>
    <xdr:from>
      <xdr:col>1</xdr:col>
      <xdr:colOff>1933575</xdr:colOff>
      <xdr:row>35</xdr:row>
      <xdr:rowOff>9525</xdr:rowOff>
    </xdr:from>
    <xdr:ext cx="0" cy="295275"/>
    <xdr:pic>
      <xdr:nvPicPr>
        <xdr:cNvPr id="237" name="ctl00_logoimage" descr="Danfoss Logo"/>
        <xdr:cNvPicPr>
          <a:picLocks noChangeAspect="1" noChangeArrowheads="1"/>
        </xdr:cNvPicPr>
      </xdr:nvPicPr>
      <xdr:blipFill>
        <a:blip r:embed="rId1"/>
        <a:srcRect/>
        <a:stretch>
          <a:fillRect/>
        </a:stretch>
      </xdr:blipFill>
      <xdr:spPr>
        <a:xfrm>
          <a:off x="2619375" y="4610100"/>
          <a:ext cx="0" cy="295275"/>
        </a:xfrm>
        <a:prstGeom prst="rect">
          <a:avLst/>
        </a:prstGeom>
        <a:noFill/>
        <a:ln w="9525">
          <a:noFill/>
          <a:miter lim="800000"/>
          <a:headEnd/>
          <a:tailEnd/>
        </a:ln>
      </xdr:spPr>
    </xdr:pic>
    <xdr:clientData/>
  </xdr:oneCellAnchor>
  <xdr:oneCellAnchor>
    <xdr:from>
      <xdr:col>1</xdr:col>
      <xdr:colOff>1933575</xdr:colOff>
      <xdr:row>36</xdr:row>
      <xdr:rowOff>9525</xdr:rowOff>
    </xdr:from>
    <xdr:ext cx="0" cy="295275"/>
    <xdr:pic>
      <xdr:nvPicPr>
        <xdr:cNvPr id="238" name="ctl00_logoimage" descr="Danfoss Logo"/>
        <xdr:cNvPicPr>
          <a:picLocks noChangeAspect="1" noChangeArrowheads="1"/>
        </xdr:cNvPicPr>
      </xdr:nvPicPr>
      <xdr:blipFill>
        <a:blip r:embed="rId1"/>
        <a:srcRect/>
        <a:stretch>
          <a:fillRect/>
        </a:stretch>
      </xdr:blipFill>
      <xdr:spPr>
        <a:xfrm>
          <a:off x="2619375" y="4752975"/>
          <a:ext cx="0" cy="295275"/>
        </a:xfrm>
        <a:prstGeom prst="rect">
          <a:avLst/>
        </a:prstGeom>
        <a:noFill/>
        <a:ln w="9525">
          <a:noFill/>
          <a:miter lim="800000"/>
          <a:headEnd/>
          <a:tailEnd/>
        </a:ln>
      </xdr:spPr>
    </xdr:pic>
    <xdr:clientData/>
  </xdr:oneCellAnchor>
  <xdr:oneCellAnchor>
    <xdr:from>
      <xdr:col>1</xdr:col>
      <xdr:colOff>1933575</xdr:colOff>
      <xdr:row>37</xdr:row>
      <xdr:rowOff>9525</xdr:rowOff>
    </xdr:from>
    <xdr:ext cx="0" cy="295275"/>
    <xdr:pic>
      <xdr:nvPicPr>
        <xdr:cNvPr id="239" name="ctl00_logoimage" descr="Danfoss Logo"/>
        <xdr:cNvPicPr>
          <a:picLocks noChangeAspect="1" noChangeArrowheads="1"/>
        </xdr:cNvPicPr>
      </xdr:nvPicPr>
      <xdr:blipFill>
        <a:blip r:embed="rId1"/>
        <a:srcRect/>
        <a:stretch>
          <a:fillRect/>
        </a:stretch>
      </xdr:blipFill>
      <xdr:spPr>
        <a:xfrm>
          <a:off x="2619375" y="4895850"/>
          <a:ext cx="0" cy="295275"/>
        </a:xfrm>
        <a:prstGeom prst="rect">
          <a:avLst/>
        </a:prstGeom>
        <a:noFill/>
        <a:ln w="9525">
          <a:noFill/>
          <a:miter lim="800000"/>
          <a:headEnd/>
          <a:tailEnd/>
        </a:ln>
      </xdr:spPr>
    </xdr:pic>
    <xdr:clientData/>
  </xdr:oneCellAnchor>
  <xdr:oneCellAnchor>
    <xdr:from>
      <xdr:col>1</xdr:col>
      <xdr:colOff>1933575</xdr:colOff>
      <xdr:row>38</xdr:row>
      <xdr:rowOff>9525</xdr:rowOff>
    </xdr:from>
    <xdr:ext cx="0" cy="295275"/>
    <xdr:pic>
      <xdr:nvPicPr>
        <xdr:cNvPr id="240" name="ctl00_logoimage" descr="Danfoss Logo"/>
        <xdr:cNvPicPr>
          <a:picLocks noChangeAspect="1" noChangeArrowheads="1"/>
        </xdr:cNvPicPr>
      </xdr:nvPicPr>
      <xdr:blipFill>
        <a:blip r:embed="rId1"/>
        <a:srcRect/>
        <a:stretch>
          <a:fillRect/>
        </a:stretch>
      </xdr:blipFill>
      <xdr:spPr>
        <a:xfrm>
          <a:off x="2619375" y="5038725"/>
          <a:ext cx="0" cy="295275"/>
        </a:xfrm>
        <a:prstGeom prst="rect">
          <a:avLst/>
        </a:prstGeom>
        <a:noFill/>
        <a:ln w="9525">
          <a:noFill/>
          <a:miter lim="800000"/>
          <a:headEnd/>
          <a:tailEnd/>
        </a:ln>
      </xdr:spPr>
    </xdr:pic>
    <xdr:clientData/>
  </xdr:oneCellAnchor>
  <xdr:oneCellAnchor>
    <xdr:from>
      <xdr:col>1</xdr:col>
      <xdr:colOff>1933575</xdr:colOff>
      <xdr:row>39</xdr:row>
      <xdr:rowOff>9525</xdr:rowOff>
    </xdr:from>
    <xdr:ext cx="0" cy="295275"/>
    <xdr:pic>
      <xdr:nvPicPr>
        <xdr:cNvPr id="241" name="ctl00_logoimage" descr="Danfoss Logo"/>
        <xdr:cNvPicPr>
          <a:picLocks noChangeAspect="1" noChangeArrowheads="1"/>
        </xdr:cNvPicPr>
      </xdr:nvPicPr>
      <xdr:blipFill>
        <a:blip r:embed="rId1"/>
        <a:srcRect/>
        <a:stretch>
          <a:fillRect/>
        </a:stretch>
      </xdr:blipFill>
      <xdr:spPr>
        <a:xfrm>
          <a:off x="2619375" y="5181600"/>
          <a:ext cx="0" cy="295275"/>
        </a:xfrm>
        <a:prstGeom prst="rect">
          <a:avLst/>
        </a:prstGeom>
        <a:noFill/>
        <a:ln w="9525">
          <a:noFill/>
          <a:miter lim="800000"/>
          <a:headEnd/>
          <a:tailEnd/>
        </a:ln>
      </xdr:spPr>
    </xdr:pic>
    <xdr:clientData/>
  </xdr:oneCellAnchor>
  <xdr:oneCellAnchor>
    <xdr:from>
      <xdr:col>1</xdr:col>
      <xdr:colOff>1933575</xdr:colOff>
      <xdr:row>40</xdr:row>
      <xdr:rowOff>9525</xdr:rowOff>
    </xdr:from>
    <xdr:ext cx="0" cy="295275"/>
    <xdr:pic>
      <xdr:nvPicPr>
        <xdr:cNvPr id="242" name="ctl00_logoimage" descr="Danfoss Logo"/>
        <xdr:cNvPicPr>
          <a:picLocks noChangeAspect="1" noChangeArrowheads="1"/>
        </xdr:cNvPicPr>
      </xdr:nvPicPr>
      <xdr:blipFill>
        <a:blip r:embed="rId1"/>
        <a:srcRect/>
        <a:stretch>
          <a:fillRect/>
        </a:stretch>
      </xdr:blipFill>
      <xdr:spPr>
        <a:xfrm>
          <a:off x="2619375" y="5324475"/>
          <a:ext cx="0" cy="295275"/>
        </a:xfrm>
        <a:prstGeom prst="rect">
          <a:avLst/>
        </a:prstGeom>
        <a:noFill/>
        <a:ln w="9525">
          <a:noFill/>
          <a:miter lim="800000"/>
          <a:headEnd/>
          <a:tailEnd/>
        </a:ln>
      </xdr:spPr>
    </xdr:pic>
    <xdr:clientData/>
  </xdr:oneCellAnchor>
  <xdr:oneCellAnchor>
    <xdr:from>
      <xdr:col>1</xdr:col>
      <xdr:colOff>1933575</xdr:colOff>
      <xdr:row>41</xdr:row>
      <xdr:rowOff>9525</xdr:rowOff>
    </xdr:from>
    <xdr:ext cx="0" cy="295275"/>
    <xdr:pic>
      <xdr:nvPicPr>
        <xdr:cNvPr id="243" name="ctl00_logoimage" descr="Danfoss Logo"/>
        <xdr:cNvPicPr>
          <a:picLocks noChangeAspect="1" noChangeArrowheads="1"/>
        </xdr:cNvPicPr>
      </xdr:nvPicPr>
      <xdr:blipFill>
        <a:blip r:embed="rId1"/>
        <a:srcRect/>
        <a:stretch>
          <a:fillRect/>
        </a:stretch>
      </xdr:blipFill>
      <xdr:spPr>
        <a:xfrm>
          <a:off x="2619375" y="5467350"/>
          <a:ext cx="0" cy="295275"/>
        </a:xfrm>
        <a:prstGeom prst="rect">
          <a:avLst/>
        </a:prstGeom>
        <a:noFill/>
        <a:ln w="9525">
          <a:noFill/>
          <a:miter lim="800000"/>
          <a:headEnd/>
          <a:tailEnd/>
        </a:ln>
      </xdr:spPr>
    </xdr:pic>
    <xdr:clientData/>
  </xdr:oneCellAnchor>
  <xdr:oneCellAnchor>
    <xdr:from>
      <xdr:col>1</xdr:col>
      <xdr:colOff>1933575</xdr:colOff>
      <xdr:row>42</xdr:row>
      <xdr:rowOff>9525</xdr:rowOff>
    </xdr:from>
    <xdr:ext cx="0" cy="295275"/>
    <xdr:pic>
      <xdr:nvPicPr>
        <xdr:cNvPr id="244" name="ctl00_logoimage" descr="Danfoss Logo"/>
        <xdr:cNvPicPr>
          <a:picLocks noChangeAspect="1" noChangeArrowheads="1"/>
        </xdr:cNvPicPr>
      </xdr:nvPicPr>
      <xdr:blipFill>
        <a:blip r:embed="rId1"/>
        <a:srcRect/>
        <a:stretch>
          <a:fillRect/>
        </a:stretch>
      </xdr:blipFill>
      <xdr:spPr>
        <a:xfrm>
          <a:off x="2619375" y="5610225"/>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245"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44</xdr:row>
      <xdr:rowOff>9525</xdr:rowOff>
    </xdr:from>
    <xdr:ext cx="0" cy="295275"/>
    <xdr:pic>
      <xdr:nvPicPr>
        <xdr:cNvPr id="246" name="ctl00_logoimage" descr="Danfoss Logo"/>
        <xdr:cNvPicPr>
          <a:picLocks noChangeAspect="1" noChangeArrowheads="1"/>
        </xdr:cNvPicPr>
      </xdr:nvPicPr>
      <xdr:blipFill>
        <a:blip r:embed="rId1"/>
        <a:srcRect/>
        <a:stretch>
          <a:fillRect/>
        </a:stretch>
      </xdr:blipFill>
      <xdr:spPr>
        <a:xfrm>
          <a:off x="2619375" y="5895975"/>
          <a:ext cx="0" cy="295275"/>
        </a:xfrm>
        <a:prstGeom prst="rect">
          <a:avLst/>
        </a:prstGeom>
        <a:noFill/>
        <a:ln w="9525">
          <a:noFill/>
          <a:miter lim="800000"/>
          <a:headEnd/>
          <a:tailEnd/>
        </a:ln>
      </xdr:spPr>
    </xdr:pic>
    <xdr:clientData/>
  </xdr:oneCellAnchor>
  <xdr:oneCellAnchor>
    <xdr:from>
      <xdr:col>1</xdr:col>
      <xdr:colOff>1933575</xdr:colOff>
      <xdr:row>45</xdr:row>
      <xdr:rowOff>9525</xdr:rowOff>
    </xdr:from>
    <xdr:ext cx="0" cy="295275"/>
    <xdr:pic>
      <xdr:nvPicPr>
        <xdr:cNvPr id="247" name="ctl00_logoimage" descr="Danfoss Logo"/>
        <xdr:cNvPicPr>
          <a:picLocks noChangeAspect="1" noChangeArrowheads="1"/>
        </xdr:cNvPicPr>
      </xdr:nvPicPr>
      <xdr:blipFill>
        <a:blip r:embed="rId1"/>
        <a:srcRect/>
        <a:stretch>
          <a:fillRect/>
        </a:stretch>
      </xdr:blipFill>
      <xdr:spPr>
        <a:xfrm>
          <a:off x="2619375" y="6038850"/>
          <a:ext cx="0" cy="295275"/>
        </a:xfrm>
        <a:prstGeom prst="rect">
          <a:avLst/>
        </a:prstGeom>
        <a:noFill/>
        <a:ln w="9525">
          <a:noFill/>
          <a:miter lim="800000"/>
          <a:headEnd/>
          <a:tailEnd/>
        </a:ln>
      </xdr:spPr>
    </xdr:pic>
    <xdr:clientData/>
  </xdr:oneCellAnchor>
  <xdr:oneCellAnchor>
    <xdr:from>
      <xdr:col>1</xdr:col>
      <xdr:colOff>1933575</xdr:colOff>
      <xdr:row>46</xdr:row>
      <xdr:rowOff>9525</xdr:rowOff>
    </xdr:from>
    <xdr:ext cx="0" cy="295275"/>
    <xdr:pic>
      <xdr:nvPicPr>
        <xdr:cNvPr id="248" name="ctl00_logoimage" descr="Danfoss Logo"/>
        <xdr:cNvPicPr>
          <a:picLocks noChangeAspect="1" noChangeArrowheads="1"/>
        </xdr:cNvPicPr>
      </xdr:nvPicPr>
      <xdr:blipFill>
        <a:blip r:embed="rId1"/>
        <a:srcRect/>
        <a:stretch>
          <a:fillRect/>
        </a:stretch>
      </xdr:blipFill>
      <xdr:spPr>
        <a:xfrm>
          <a:off x="2619375" y="6181725"/>
          <a:ext cx="0" cy="295275"/>
        </a:xfrm>
        <a:prstGeom prst="rect">
          <a:avLst/>
        </a:prstGeom>
        <a:noFill/>
        <a:ln w="9525">
          <a:noFill/>
          <a:miter lim="800000"/>
          <a:headEnd/>
          <a:tailEnd/>
        </a:ln>
      </xdr:spPr>
    </xdr:pic>
    <xdr:clientData/>
  </xdr:oneCellAnchor>
  <xdr:oneCellAnchor>
    <xdr:from>
      <xdr:col>1</xdr:col>
      <xdr:colOff>1933575</xdr:colOff>
      <xdr:row>47</xdr:row>
      <xdr:rowOff>9525</xdr:rowOff>
    </xdr:from>
    <xdr:ext cx="0" cy="295275"/>
    <xdr:pic>
      <xdr:nvPicPr>
        <xdr:cNvPr id="249" name="ctl00_logoimage" descr="Danfoss Logo"/>
        <xdr:cNvPicPr>
          <a:picLocks noChangeAspect="1" noChangeArrowheads="1"/>
        </xdr:cNvPicPr>
      </xdr:nvPicPr>
      <xdr:blipFill>
        <a:blip r:embed="rId1"/>
        <a:srcRect/>
        <a:stretch>
          <a:fillRect/>
        </a:stretch>
      </xdr:blipFill>
      <xdr:spPr>
        <a:xfrm>
          <a:off x="2619375" y="6324600"/>
          <a:ext cx="0" cy="295275"/>
        </a:xfrm>
        <a:prstGeom prst="rect">
          <a:avLst/>
        </a:prstGeom>
        <a:noFill/>
        <a:ln w="9525">
          <a:noFill/>
          <a:miter lim="800000"/>
          <a:headEnd/>
          <a:tailEnd/>
        </a:ln>
      </xdr:spPr>
    </xdr:pic>
    <xdr:clientData/>
  </xdr:oneCellAnchor>
  <xdr:oneCellAnchor>
    <xdr:from>
      <xdr:col>1</xdr:col>
      <xdr:colOff>1933575</xdr:colOff>
      <xdr:row>48</xdr:row>
      <xdr:rowOff>9525</xdr:rowOff>
    </xdr:from>
    <xdr:ext cx="0" cy="295275"/>
    <xdr:pic>
      <xdr:nvPicPr>
        <xdr:cNvPr id="250" name="ctl00_logoimage" descr="Danfoss Logo"/>
        <xdr:cNvPicPr>
          <a:picLocks noChangeAspect="1" noChangeArrowheads="1"/>
        </xdr:cNvPicPr>
      </xdr:nvPicPr>
      <xdr:blipFill>
        <a:blip r:embed="rId1"/>
        <a:srcRect/>
        <a:stretch>
          <a:fillRect/>
        </a:stretch>
      </xdr:blipFill>
      <xdr:spPr>
        <a:xfrm>
          <a:off x="2619375" y="6467475"/>
          <a:ext cx="0" cy="295275"/>
        </a:xfrm>
        <a:prstGeom prst="rect">
          <a:avLst/>
        </a:prstGeom>
        <a:noFill/>
        <a:ln w="9525">
          <a:noFill/>
          <a:miter lim="800000"/>
          <a:headEnd/>
          <a:tailEnd/>
        </a:ln>
      </xdr:spPr>
    </xdr:pic>
    <xdr:clientData/>
  </xdr:oneCellAnchor>
  <xdr:oneCellAnchor>
    <xdr:from>
      <xdr:col>1</xdr:col>
      <xdr:colOff>1933575</xdr:colOff>
      <xdr:row>49</xdr:row>
      <xdr:rowOff>9525</xdr:rowOff>
    </xdr:from>
    <xdr:ext cx="0" cy="295275"/>
    <xdr:pic>
      <xdr:nvPicPr>
        <xdr:cNvPr id="251" name="ctl00_logoimage" descr="Danfoss Logo"/>
        <xdr:cNvPicPr>
          <a:picLocks noChangeAspect="1" noChangeArrowheads="1"/>
        </xdr:cNvPicPr>
      </xdr:nvPicPr>
      <xdr:blipFill>
        <a:blip r:embed="rId1"/>
        <a:srcRect/>
        <a:stretch>
          <a:fillRect/>
        </a:stretch>
      </xdr:blipFill>
      <xdr:spPr>
        <a:xfrm>
          <a:off x="2619375" y="6610350"/>
          <a:ext cx="0" cy="295275"/>
        </a:xfrm>
        <a:prstGeom prst="rect">
          <a:avLst/>
        </a:prstGeom>
        <a:noFill/>
        <a:ln w="9525">
          <a:noFill/>
          <a:miter lim="800000"/>
          <a:headEnd/>
          <a:tailEnd/>
        </a:ln>
      </xdr:spPr>
    </xdr:pic>
    <xdr:clientData/>
  </xdr:oneCellAnchor>
  <xdr:oneCellAnchor>
    <xdr:from>
      <xdr:col>1</xdr:col>
      <xdr:colOff>1933575</xdr:colOff>
      <xdr:row>50</xdr:row>
      <xdr:rowOff>9525</xdr:rowOff>
    </xdr:from>
    <xdr:ext cx="0" cy="295275"/>
    <xdr:pic>
      <xdr:nvPicPr>
        <xdr:cNvPr id="252" name="ctl00_logoimage" descr="Danfoss Logo"/>
        <xdr:cNvPicPr>
          <a:picLocks noChangeAspect="1" noChangeArrowheads="1"/>
        </xdr:cNvPicPr>
      </xdr:nvPicPr>
      <xdr:blipFill>
        <a:blip r:embed="rId1"/>
        <a:srcRect/>
        <a:stretch>
          <a:fillRect/>
        </a:stretch>
      </xdr:blipFill>
      <xdr:spPr>
        <a:xfrm>
          <a:off x="2619375" y="6753225"/>
          <a:ext cx="0" cy="295275"/>
        </a:xfrm>
        <a:prstGeom prst="rect">
          <a:avLst/>
        </a:prstGeom>
        <a:noFill/>
        <a:ln w="9525">
          <a:noFill/>
          <a:miter lim="800000"/>
          <a:headEnd/>
          <a:tailEnd/>
        </a:ln>
      </xdr:spPr>
    </xdr:pic>
    <xdr:clientData/>
  </xdr:oneCellAnchor>
  <xdr:oneCellAnchor>
    <xdr:from>
      <xdr:col>1</xdr:col>
      <xdr:colOff>1933575</xdr:colOff>
      <xdr:row>51</xdr:row>
      <xdr:rowOff>9525</xdr:rowOff>
    </xdr:from>
    <xdr:ext cx="0" cy="295275"/>
    <xdr:pic>
      <xdr:nvPicPr>
        <xdr:cNvPr id="253" name="ctl00_logoimage" descr="Danfoss Logo"/>
        <xdr:cNvPicPr>
          <a:picLocks noChangeAspect="1" noChangeArrowheads="1"/>
        </xdr:cNvPicPr>
      </xdr:nvPicPr>
      <xdr:blipFill>
        <a:blip r:embed="rId1"/>
        <a:srcRect/>
        <a:stretch>
          <a:fillRect/>
        </a:stretch>
      </xdr:blipFill>
      <xdr:spPr>
        <a:xfrm>
          <a:off x="2619375" y="6896100"/>
          <a:ext cx="0" cy="295275"/>
        </a:xfrm>
        <a:prstGeom prst="rect">
          <a:avLst/>
        </a:prstGeom>
        <a:noFill/>
        <a:ln w="9525">
          <a:noFill/>
          <a:miter lim="800000"/>
          <a:headEnd/>
          <a:tailEnd/>
        </a:ln>
      </xdr:spPr>
    </xdr:pic>
    <xdr:clientData/>
  </xdr:oneCellAnchor>
  <xdr:oneCellAnchor>
    <xdr:from>
      <xdr:col>1</xdr:col>
      <xdr:colOff>1933575</xdr:colOff>
      <xdr:row>52</xdr:row>
      <xdr:rowOff>9525</xdr:rowOff>
    </xdr:from>
    <xdr:ext cx="0" cy="295275"/>
    <xdr:pic>
      <xdr:nvPicPr>
        <xdr:cNvPr id="254" name="ctl00_logoimage" descr="Danfoss Logo"/>
        <xdr:cNvPicPr>
          <a:picLocks noChangeAspect="1" noChangeArrowheads="1"/>
        </xdr:cNvPicPr>
      </xdr:nvPicPr>
      <xdr:blipFill>
        <a:blip r:embed="rId1"/>
        <a:srcRect/>
        <a:stretch>
          <a:fillRect/>
        </a:stretch>
      </xdr:blipFill>
      <xdr:spPr>
        <a:xfrm>
          <a:off x="2619375" y="7038975"/>
          <a:ext cx="0" cy="295275"/>
        </a:xfrm>
        <a:prstGeom prst="rect">
          <a:avLst/>
        </a:prstGeom>
        <a:noFill/>
        <a:ln w="9525">
          <a:noFill/>
          <a:miter lim="800000"/>
          <a:headEnd/>
          <a:tailEnd/>
        </a:ln>
      </xdr:spPr>
    </xdr:pic>
    <xdr:clientData/>
  </xdr:oneCellAnchor>
  <xdr:oneCellAnchor>
    <xdr:from>
      <xdr:col>1</xdr:col>
      <xdr:colOff>1933575</xdr:colOff>
      <xdr:row>54</xdr:row>
      <xdr:rowOff>0</xdr:rowOff>
    </xdr:from>
    <xdr:ext cx="0" cy="295275"/>
    <xdr:pic>
      <xdr:nvPicPr>
        <xdr:cNvPr id="255" name="ctl00_logoimage" descr="Danfoss Logo"/>
        <xdr:cNvPicPr>
          <a:picLocks noChangeAspect="1" noChangeArrowheads="1"/>
        </xdr:cNvPicPr>
      </xdr:nvPicPr>
      <xdr:blipFill>
        <a:blip r:embed="rId1"/>
        <a:srcRect/>
        <a:stretch>
          <a:fillRect/>
        </a:stretch>
      </xdr:blipFill>
      <xdr:spPr>
        <a:xfrm>
          <a:off x="2619375" y="7315200"/>
          <a:ext cx="0" cy="295275"/>
        </a:xfrm>
        <a:prstGeom prst="rect">
          <a:avLst/>
        </a:prstGeom>
        <a:noFill/>
        <a:ln w="9525">
          <a:noFill/>
          <a:miter lim="800000"/>
          <a:headEnd/>
          <a:tailEnd/>
        </a:ln>
      </xdr:spPr>
    </xdr:pic>
    <xdr:clientData/>
  </xdr:oneCellAnchor>
  <xdr:oneCellAnchor>
    <xdr:from>
      <xdr:col>1</xdr:col>
      <xdr:colOff>1933575</xdr:colOff>
      <xdr:row>54</xdr:row>
      <xdr:rowOff>9525</xdr:rowOff>
    </xdr:from>
    <xdr:ext cx="0" cy="295275"/>
    <xdr:pic>
      <xdr:nvPicPr>
        <xdr:cNvPr id="256" name="ctl00_logoimage" descr="Danfoss Logo"/>
        <xdr:cNvPicPr>
          <a:picLocks noChangeAspect="1" noChangeArrowheads="1"/>
        </xdr:cNvPicPr>
      </xdr:nvPicPr>
      <xdr:blipFill>
        <a:blip r:embed="rId1"/>
        <a:srcRect/>
        <a:stretch>
          <a:fillRect/>
        </a:stretch>
      </xdr:blipFill>
      <xdr:spPr>
        <a:xfrm>
          <a:off x="2619375" y="7324725"/>
          <a:ext cx="0" cy="295275"/>
        </a:xfrm>
        <a:prstGeom prst="rect">
          <a:avLst/>
        </a:prstGeom>
        <a:noFill/>
        <a:ln w="9525">
          <a:noFill/>
          <a:miter lim="800000"/>
          <a:headEnd/>
          <a:tailEnd/>
        </a:ln>
      </xdr:spPr>
    </xdr:pic>
    <xdr:clientData/>
  </xdr:oneCellAnchor>
  <xdr:oneCellAnchor>
    <xdr:from>
      <xdr:col>1</xdr:col>
      <xdr:colOff>1933575</xdr:colOff>
      <xdr:row>55</xdr:row>
      <xdr:rowOff>9525</xdr:rowOff>
    </xdr:from>
    <xdr:ext cx="0" cy="295275"/>
    <xdr:pic>
      <xdr:nvPicPr>
        <xdr:cNvPr id="257" name="ctl00_logoimage" descr="Danfoss Logo"/>
        <xdr:cNvPicPr>
          <a:picLocks noChangeAspect="1" noChangeArrowheads="1"/>
        </xdr:cNvPicPr>
      </xdr:nvPicPr>
      <xdr:blipFill>
        <a:blip r:embed="rId1"/>
        <a:srcRect/>
        <a:stretch>
          <a:fillRect/>
        </a:stretch>
      </xdr:blipFill>
      <xdr:spPr>
        <a:xfrm>
          <a:off x="2619375" y="7467600"/>
          <a:ext cx="0" cy="295275"/>
        </a:xfrm>
        <a:prstGeom prst="rect">
          <a:avLst/>
        </a:prstGeom>
        <a:noFill/>
        <a:ln w="9525">
          <a:noFill/>
          <a:miter lim="800000"/>
          <a:headEnd/>
          <a:tailEnd/>
        </a:ln>
      </xdr:spPr>
    </xdr:pic>
    <xdr:clientData/>
  </xdr:oneCellAnchor>
  <xdr:oneCellAnchor>
    <xdr:from>
      <xdr:col>1</xdr:col>
      <xdr:colOff>1933575</xdr:colOff>
      <xdr:row>56</xdr:row>
      <xdr:rowOff>9525</xdr:rowOff>
    </xdr:from>
    <xdr:ext cx="0" cy="295275"/>
    <xdr:pic>
      <xdr:nvPicPr>
        <xdr:cNvPr id="258" name="ctl00_logoimage" descr="Danfoss Logo"/>
        <xdr:cNvPicPr>
          <a:picLocks noChangeAspect="1" noChangeArrowheads="1"/>
        </xdr:cNvPicPr>
      </xdr:nvPicPr>
      <xdr:blipFill>
        <a:blip r:embed="rId1"/>
        <a:srcRect/>
        <a:stretch>
          <a:fillRect/>
        </a:stretch>
      </xdr:blipFill>
      <xdr:spPr>
        <a:xfrm>
          <a:off x="2619375" y="7610475"/>
          <a:ext cx="0" cy="295275"/>
        </a:xfrm>
        <a:prstGeom prst="rect">
          <a:avLst/>
        </a:prstGeom>
        <a:noFill/>
        <a:ln w="9525">
          <a:noFill/>
          <a:miter lim="800000"/>
          <a:headEnd/>
          <a:tailEnd/>
        </a:ln>
      </xdr:spPr>
    </xdr:pic>
    <xdr:clientData/>
  </xdr:oneCellAnchor>
  <xdr:oneCellAnchor>
    <xdr:from>
      <xdr:col>1</xdr:col>
      <xdr:colOff>1933575</xdr:colOff>
      <xdr:row>57</xdr:row>
      <xdr:rowOff>9525</xdr:rowOff>
    </xdr:from>
    <xdr:ext cx="0" cy="295275"/>
    <xdr:pic>
      <xdr:nvPicPr>
        <xdr:cNvPr id="259" name="ctl00_logoimage" descr="Danfoss Logo"/>
        <xdr:cNvPicPr>
          <a:picLocks noChangeAspect="1" noChangeArrowheads="1"/>
        </xdr:cNvPicPr>
      </xdr:nvPicPr>
      <xdr:blipFill>
        <a:blip r:embed="rId1"/>
        <a:srcRect/>
        <a:stretch>
          <a:fillRect/>
        </a:stretch>
      </xdr:blipFill>
      <xdr:spPr>
        <a:xfrm>
          <a:off x="2619375" y="7753350"/>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60"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61"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62"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63"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264"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265"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266"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267"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268"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269"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270"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271"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9525</xdr:rowOff>
    </xdr:from>
    <xdr:ext cx="0" cy="295275"/>
    <xdr:pic>
      <xdr:nvPicPr>
        <xdr:cNvPr id="272" name="ctl00_logoimage" descr="Danfoss Logo"/>
        <xdr:cNvPicPr>
          <a:picLocks noChangeAspect="1" noChangeArrowheads="1"/>
        </xdr:cNvPicPr>
      </xdr:nvPicPr>
      <xdr:blipFill>
        <a:blip r:embed="rId1"/>
        <a:srcRect/>
        <a:stretch>
          <a:fillRect/>
        </a:stretch>
      </xdr:blipFill>
      <xdr:spPr>
        <a:xfrm>
          <a:off x="2619375" y="10325100"/>
          <a:ext cx="0" cy="295275"/>
        </a:xfrm>
        <a:prstGeom prst="rect">
          <a:avLst/>
        </a:prstGeom>
        <a:noFill/>
        <a:ln w="9525">
          <a:noFill/>
          <a:miter lim="800000"/>
          <a:headEnd/>
          <a:tailEnd/>
        </a:ln>
      </xdr:spPr>
    </xdr:pic>
    <xdr:clientData/>
  </xdr:oneCellAnchor>
  <xdr:oneCellAnchor>
    <xdr:from>
      <xdr:col>1</xdr:col>
      <xdr:colOff>1933575</xdr:colOff>
      <xdr:row>76</xdr:row>
      <xdr:rowOff>9525</xdr:rowOff>
    </xdr:from>
    <xdr:ext cx="0" cy="295275"/>
    <xdr:pic>
      <xdr:nvPicPr>
        <xdr:cNvPr id="273" name="ctl00_logoimage" descr="Danfoss Logo"/>
        <xdr:cNvPicPr>
          <a:picLocks noChangeAspect="1" noChangeArrowheads="1"/>
        </xdr:cNvPicPr>
      </xdr:nvPicPr>
      <xdr:blipFill>
        <a:blip r:embed="rId1"/>
        <a:srcRect/>
        <a:stretch>
          <a:fillRect/>
        </a:stretch>
      </xdr:blipFill>
      <xdr:spPr>
        <a:xfrm>
          <a:off x="2619375" y="1046797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74"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75"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76"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77"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9525</xdr:rowOff>
    </xdr:from>
    <xdr:ext cx="0" cy="295275"/>
    <xdr:pic>
      <xdr:nvPicPr>
        <xdr:cNvPr id="278" name="ctl00_logoimage" descr="Danfoss Logo"/>
        <xdr:cNvPicPr>
          <a:picLocks noChangeAspect="1" noChangeArrowheads="1"/>
        </xdr:cNvPicPr>
      </xdr:nvPicPr>
      <xdr:blipFill>
        <a:blip r:embed="rId1"/>
        <a:srcRect/>
        <a:stretch>
          <a:fillRect/>
        </a:stretch>
      </xdr:blipFill>
      <xdr:spPr>
        <a:xfrm>
          <a:off x="2619375" y="10610850"/>
          <a:ext cx="0" cy="295275"/>
        </a:xfrm>
        <a:prstGeom prst="rect">
          <a:avLst/>
        </a:prstGeom>
        <a:noFill/>
        <a:ln w="9525">
          <a:noFill/>
          <a:miter lim="800000"/>
          <a:headEnd/>
          <a:tailEnd/>
        </a:ln>
      </xdr:spPr>
    </xdr:pic>
    <xdr:clientData/>
  </xdr:oneCellAnchor>
  <xdr:oneCellAnchor>
    <xdr:from>
      <xdr:col>1</xdr:col>
      <xdr:colOff>1933575</xdr:colOff>
      <xdr:row>78</xdr:row>
      <xdr:rowOff>9525</xdr:rowOff>
    </xdr:from>
    <xdr:ext cx="0" cy="295275"/>
    <xdr:pic>
      <xdr:nvPicPr>
        <xdr:cNvPr id="279" name="ctl00_logoimage" descr="Danfoss Logo"/>
        <xdr:cNvPicPr>
          <a:picLocks noChangeAspect="1" noChangeArrowheads="1"/>
        </xdr:cNvPicPr>
      </xdr:nvPicPr>
      <xdr:blipFill>
        <a:blip r:embed="rId1"/>
        <a:srcRect/>
        <a:stretch>
          <a:fillRect/>
        </a:stretch>
      </xdr:blipFill>
      <xdr:spPr>
        <a:xfrm>
          <a:off x="2619375" y="10901680"/>
          <a:ext cx="0" cy="295275"/>
        </a:xfrm>
        <a:prstGeom prst="rect">
          <a:avLst/>
        </a:prstGeom>
        <a:noFill/>
        <a:ln w="9525">
          <a:noFill/>
          <a:miter lim="800000"/>
          <a:headEnd/>
          <a:tailEnd/>
        </a:ln>
      </xdr:spPr>
    </xdr:pic>
    <xdr:clientData/>
  </xdr:oneCellAnchor>
  <xdr:oneCellAnchor>
    <xdr:from>
      <xdr:col>1</xdr:col>
      <xdr:colOff>1933575</xdr:colOff>
      <xdr:row>79</xdr:row>
      <xdr:rowOff>9525</xdr:rowOff>
    </xdr:from>
    <xdr:ext cx="0" cy="295275"/>
    <xdr:pic>
      <xdr:nvPicPr>
        <xdr:cNvPr id="280" name="ctl00_logoimage" descr="Danfoss Logo"/>
        <xdr:cNvPicPr>
          <a:picLocks noChangeAspect="1" noChangeArrowheads="1"/>
        </xdr:cNvPicPr>
      </xdr:nvPicPr>
      <xdr:blipFill>
        <a:blip r:embed="rId1"/>
        <a:srcRect/>
        <a:stretch>
          <a:fillRect/>
        </a:stretch>
      </xdr:blipFill>
      <xdr:spPr>
        <a:xfrm>
          <a:off x="2619375" y="11192510"/>
          <a:ext cx="0" cy="295275"/>
        </a:xfrm>
        <a:prstGeom prst="rect">
          <a:avLst/>
        </a:prstGeom>
        <a:noFill/>
        <a:ln w="9525">
          <a:noFill/>
          <a:miter lim="800000"/>
          <a:headEnd/>
          <a:tailEnd/>
        </a:ln>
      </xdr:spPr>
    </xdr:pic>
    <xdr:clientData/>
  </xdr:oneCellAnchor>
  <xdr:oneCellAnchor>
    <xdr:from>
      <xdr:col>1</xdr:col>
      <xdr:colOff>1933575</xdr:colOff>
      <xdr:row>80</xdr:row>
      <xdr:rowOff>9525</xdr:rowOff>
    </xdr:from>
    <xdr:ext cx="0" cy="295275"/>
    <xdr:pic>
      <xdr:nvPicPr>
        <xdr:cNvPr id="281" name="ctl00_logoimage" descr="Danfoss Logo"/>
        <xdr:cNvPicPr>
          <a:picLocks noChangeAspect="1" noChangeArrowheads="1"/>
        </xdr:cNvPicPr>
      </xdr:nvPicPr>
      <xdr:blipFill>
        <a:blip r:embed="rId1"/>
        <a:srcRect/>
        <a:stretch>
          <a:fillRect/>
        </a:stretch>
      </xdr:blipFill>
      <xdr:spPr>
        <a:xfrm>
          <a:off x="2619375" y="11483340"/>
          <a:ext cx="0" cy="295275"/>
        </a:xfrm>
        <a:prstGeom prst="rect">
          <a:avLst/>
        </a:prstGeom>
        <a:noFill/>
        <a:ln w="9525">
          <a:noFill/>
          <a:miter lim="800000"/>
          <a:headEnd/>
          <a:tailEnd/>
        </a:ln>
      </xdr:spPr>
    </xdr:pic>
    <xdr:clientData/>
  </xdr:oneCellAnchor>
  <xdr:oneCellAnchor>
    <xdr:from>
      <xdr:col>1</xdr:col>
      <xdr:colOff>1933575</xdr:colOff>
      <xdr:row>81</xdr:row>
      <xdr:rowOff>9525</xdr:rowOff>
    </xdr:from>
    <xdr:ext cx="0" cy="295275"/>
    <xdr:pic>
      <xdr:nvPicPr>
        <xdr:cNvPr id="282" name="ctl00_logoimage" descr="Danfoss Logo"/>
        <xdr:cNvPicPr>
          <a:picLocks noChangeAspect="1" noChangeArrowheads="1"/>
        </xdr:cNvPicPr>
      </xdr:nvPicPr>
      <xdr:blipFill>
        <a:blip r:embed="rId1"/>
        <a:srcRect/>
        <a:stretch>
          <a:fillRect/>
        </a:stretch>
      </xdr:blipFill>
      <xdr:spPr>
        <a:xfrm>
          <a:off x="2619375" y="11774170"/>
          <a:ext cx="0" cy="295275"/>
        </a:xfrm>
        <a:prstGeom prst="rect">
          <a:avLst/>
        </a:prstGeom>
        <a:noFill/>
        <a:ln w="9525">
          <a:noFill/>
          <a:miter lim="800000"/>
          <a:headEnd/>
          <a:tailEnd/>
        </a:ln>
      </xdr:spPr>
    </xdr:pic>
    <xdr:clientData/>
  </xdr:oneCellAnchor>
  <xdr:oneCellAnchor>
    <xdr:from>
      <xdr:col>1</xdr:col>
      <xdr:colOff>1933575</xdr:colOff>
      <xdr:row>82</xdr:row>
      <xdr:rowOff>9525</xdr:rowOff>
    </xdr:from>
    <xdr:ext cx="0" cy="295275"/>
    <xdr:pic>
      <xdr:nvPicPr>
        <xdr:cNvPr id="283" name="ctl00_logoimage" descr="Danfoss Logo"/>
        <xdr:cNvPicPr>
          <a:picLocks noChangeAspect="1" noChangeArrowheads="1"/>
        </xdr:cNvPicPr>
      </xdr:nvPicPr>
      <xdr:blipFill>
        <a:blip r:embed="rId1"/>
        <a:srcRect/>
        <a:stretch>
          <a:fillRect/>
        </a:stretch>
      </xdr:blipFill>
      <xdr:spPr>
        <a:xfrm>
          <a:off x="2619375" y="12065000"/>
          <a:ext cx="0" cy="295275"/>
        </a:xfrm>
        <a:prstGeom prst="rect">
          <a:avLst/>
        </a:prstGeom>
        <a:noFill/>
        <a:ln w="9525">
          <a:noFill/>
          <a:miter lim="800000"/>
          <a:headEnd/>
          <a:tailEnd/>
        </a:ln>
      </xdr:spPr>
    </xdr:pic>
    <xdr:clientData/>
  </xdr:oneCellAnchor>
  <xdr:oneCellAnchor>
    <xdr:from>
      <xdr:col>1</xdr:col>
      <xdr:colOff>1933575</xdr:colOff>
      <xdr:row>83</xdr:row>
      <xdr:rowOff>9525</xdr:rowOff>
    </xdr:from>
    <xdr:ext cx="0" cy="295275"/>
    <xdr:pic>
      <xdr:nvPicPr>
        <xdr:cNvPr id="284" name="ctl00_logoimage" descr="Danfoss Logo"/>
        <xdr:cNvPicPr>
          <a:picLocks noChangeAspect="1" noChangeArrowheads="1"/>
        </xdr:cNvPicPr>
      </xdr:nvPicPr>
      <xdr:blipFill>
        <a:blip r:embed="rId1"/>
        <a:srcRect/>
        <a:stretch>
          <a:fillRect/>
        </a:stretch>
      </xdr:blipFill>
      <xdr:spPr>
        <a:xfrm>
          <a:off x="2619375" y="12355830"/>
          <a:ext cx="0" cy="295275"/>
        </a:xfrm>
        <a:prstGeom prst="rect">
          <a:avLst/>
        </a:prstGeom>
        <a:noFill/>
        <a:ln w="9525">
          <a:noFill/>
          <a:miter lim="800000"/>
          <a:headEnd/>
          <a:tailEnd/>
        </a:ln>
      </xdr:spPr>
    </xdr:pic>
    <xdr:clientData/>
  </xdr:oneCellAnchor>
  <xdr:oneCellAnchor>
    <xdr:from>
      <xdr:col>1</xdr:col>
      <xdr:colOff>1933575</xdr:colOff>
      <xdr:row>84</xdr:row>
      <xdr:rowOff>0</xdr:rowOff>
    </xdr:from>
    <xdr:ext cx="0" cy="295275"/>
    <xdr:pic>
      <xdr:nvPicPr>
        <xdr:cNvPr id="285" name="ctl00_logoimage" descr="Danfoss Logo"/>
        <xdr:cNvPicPr>
          <a:picLocks noChangeAspect="1" noChangeArrowheads="1"/>
        </xdr:cNvPicPr>
      </xdr:nvPicPr>
      <xdr:blipFill>
        <a:blip r:embed="rId1"/>
        <a:srcRect/>
        <a:stretch>
          <a:fillRect/>
        </a:stretch>
      </xdr:blipFill>
      <xdr:spPr>
        <a:xfrm>
          <a:off x="2619375" y="12637135"/>
          <a:ext cx="0" cy="295275"/>
        </a:xfrm>
        <a:prstGeom prst="rect">
          <a:avLst/>
        </a:prstGeom>
        <a:noFill/>
        <a:ln w="9525">
          <a:noFill/>
          <a:miter lim="800000"/>
          <a:headEnd/>
          <a:tailEnd/>
        </a:ln>
      </xdr:spPr>
    </xdr:pic>
    <xdr:clientData/>
  </xdr:oneCellAnchor>
  <xdr:oneCellAnchor>
    <xdr:from>
      <xdr:col>1</xdr:col>
      <xdr:colOff>1933575</xdr:colOff>
      <xdr:row>84</xdr:row>
      <xdr:rowOff>0</xdr:rowOff>
    </xdr:from>
    <xdr:ext cx="0" cy="295275"/>
    <xdr:pic>
      <xdr:nvPicPr>
        <xdr:cNvPr id="286" name="ctl00_logoimage" descr="Danfoss Logo"/>
        <xdr:cNvPicPr>
          <a:picLocks noChangeAspect="1" noChangeArrowheads="1"/>
        </xdr:cNvPicPr>
      </xdr:nvPicPr>
      <xdr:blipFill>
        <a:blip r:embed="rId1"/>
        <a:srcRect/>
        <a:stretch>
          <a:fillRect/>
        </a:stretch>
      </xdr:blipFill>
      <xdr:spPr>
        <a:xfrm>
          <a:off x="2619375" y="12637135"/>
          <a:ext cx="0" cy="295275"/>
        </a:xfrm>
        <a:prstGeom prst="rect">
          <a:avLst/>
        </a:prstGeom>
        <a:noFill/>
        <a:ln w="9525">
          <a:noFill/>
          <a:miter lim="800000"/>
          <a:headEnd/>
          <a:tailEnd/>
        </a:ln>
      </xdr:spPr>
    </xdr:pic>
    <xdr:clientData/>
  </xdr:oneCellAnchor>
  <xdr:oneCellAnchor>
    <xdr:from>
      <xdr:col>1</xdr:col>
      <xdr:colOff>1933575</xdr:colOff>
      <xdr:row>84</xdr:row>
      <xdr:rowOff>9525</xdr:rowOff>
    </xdr:from>
    <xdr:ext cx="0" cy="295275"/>
    <xdr:pic>
      <xdr:nvPicPr>
        <xdr:cNvPr id="287" name="ctl00_logoimage" descr="Danfoss Logo"/>
        <xdr:cNvPicPr>
          <a:picLocks noChangeAspect="1" noChangeArrowheads="1"/>
        </xdr:cNvPicPr>
      </xdr:nvPicPr>
      <xdr:blipFill>
        <a:blip r:embed="rId1"/>
        <a:srcRect/>
        <a:stretch>
          <a:fillRect/>
        </a:stretch>
      </xdr:blipFill>
      <xdr:spPr>
        <a:xfrm>
          <a:off x="2619375" y="12646660"/>
          <a:ext cx="0" cy="295275"/>
        </a:xfrm>
        <a:prstGeom prst="rect">
          <a:avLst/>
        </a:prstGeom>
        <a:noFill/>
        <a:ln w="9525">
          <a:noFill/>
          <a:miter lim="800000"/>
          <a:headEnd/>
          <a:tailEnd/>
        </a:ln>
      </xdr:spPr>
    </xdr:pic>
    <xdr:clientData/>
  </xdr:oneCellAnchor>
  <xdr:oneCellAnchor>
    <xdr:from>
      <xdr:col>1</xdr:col>
      <xdr:colOff>1933575</xdr:colOff>
      <xdr:row>85</xdr:row>
      <xdr:rowOff>9525</xdr:rowOff>
    </xdr:from>
    <xdr:ext cx="0" cy="295275"/>
    <xdr:pic>
      <xdr:nvPicPr>
        <xdr:cNvPr id="288" name="ctl00_logoimage" descr="Danfoss Logo"/>
        <xdr:cNvPicPr>
          <a:picLocks noChangeAspect="1" noChangeArrowheads="1"/>
        </xdr:cNvPicPr>
      </xdr:nvPicPr>
      <xdr:blipFill>
        <a:blip r:embed="rId1"/>
        <a:srcRect/>
        <a:stretch>
          <a:fillRect/>
        </a:stretch>
      </xdr:blipFill>
      <xdr:spPr>
        <a:xfrm>
          <a:off x="2619375" y="12789535"/>
          <a:ext cx="0" cy="295275"/>
        </a:xfrm>
        <a:prstGeom prst="rect">
          <a:avLst/>
        </a:prstGeom>
        <a:noFill/>
        <a:ln w="9525">
          <a:noFill/>
          <a:miter lim="800000"/>
          <a:headEnd/>
          <a:tailEnd/>
        </a:ln>
      </xdr:spPr>
    </xdr:pic>
    <xdr:clientData/>
  </xdr:oneCellAnchor>
  <xdr:oneCellAnchor>
    <xdr:from>
      <xdr:col>1</xdr:col>
      <xdr:colOff>1933575</xdr:colOff>
      <xdr:row>86</xdr:row>
      <xdr:rowOff>9525</xdr:rowOff>
    </xdr:from>
    <xdr:ext cx="0" cy="295275"/>
    <xdr:pic>
      <xdr:nvPicPr>
        <xdr:cNvPr id="289" name="ctl00_logoimage" descr="Danfoss Logo"/>
        <xdr:cNvPicPr>
          <a:picLocks noChangeAspect="1" noChangeArrowheads="1"/>
        </xdr:cNvPicPr>
      </xdr:nvPicPr>
      <xdr:blipFill>
        <a:blip r:embed="rId1"/>
        <a:srcRect/>
        <a:stretch>
          <a:fillRect/>
        </a:stretch>
      </xdr:blipFill>
      <xdr:spPr>
        <a:xfrm>
          <a:off x="2619375" y="12932410"/>
          <a:ext cx="0" cy="295275"/>
        </a:xfrm>
        <a:prstGeom prst="rect">
          <a:avLst/>
        </a:prstGeom>
        <a:noFill/>
        <a:ln w="9525">
          <a:noFill/>
          <a:miter lim="800000"/>
          <a:headEnd/>
          <a:tailEnd/>
        </a:ln>
      </xdr:spPr>
    </xdr:pic>
    <xdr:clientData/>
  </xdr:oneCellAnchor>
  <xdr:oneCellAnchor>
    <xdr:from>
      <xdr:col>1</xdr:col>
      <xdr:colOff>1933575</xdr:colOff>
      <xdr:row>87</xdr:row>
      <xdr:rowOff>9525</xdr:rowOff>
    </xdr:from>
    <xdr:ext cx="0" cy="295275"/>
    <xdr:pic>
      <xdr:nvPicPr>
        <xdr:cNvPr id="290" name="ctl00_logoimage" descr="Danfoss Logo"/>
        <xdr:cNvPicPr>
          <a:picLocks noChangeAspect="1" noChangeArrowheads="1"/>
        </xdr:cNvPicPr>
      </xdr:nvPicPr>
      <xdr:blipFill>
        <a:blip r:embed="rId1"/>
        <a:srcRect/>
        <a:stretch>
          <a:fillRect/>
        </a:stretch>
      </xdr:blipFill>
      <xdr:spPr>
        <a:xfrm>
          <a:off x="2619375" y="13075285"/>
          <a:ext cx="0" cy="295275"/>
        </a:xfrm>
        <a:prstGeom prst="rect">
          <a:avLst/>
        </a:prstGeom>
        <a:noFill/>
        <a:ln w="9525">
          <a:noFill/>
          <a:miter lim="800000"/>
          <a:headEnd/>
          <a:tailEnd/>
        </a:ln>
      </xdr:spPr>
    </xdr:pic>
    <xdr:clientData/>
  </xdr:oneCellAnchor>
  <xdr:oneCellAnchor>
    <xdr:from>
      <xdr:col>1</xdr:col>
      <xdr:colOff>1933575</xdr:colOff>
      <xdr:row>88</xdr:row>
      <xdr:rowOff>9525</xdr:rowOff>
    </xdr:from>
    <xdr:ext cx="0" cy="295275"/>
    <xdr:pic>
      <xdr:nvPicPr>
        <xdr:cNvPr id="291" name="ctl00_logoimage" descr="Danfoss Logo"/>
        <xdr:cNvPicPr>
          <a:picLocks noChangeAspect="1" noChangeArrowheads="1"/>
        </xdr:cNvPicPr>
      </xdr:nvPicPr>
      <xdr:blipFill>
        <a:blip r:embed="rId1"/>
        <a:srcRect/>
        <a:stretch>
          <a:fillRect/>
        </a:stretch>
      </xdr:blipFill>
      <xdr:spPr>
        <a:xfrm>
          <a:off x="2619375" y="13218160"/>
          <a:ext cx="0" cy="295275"/>
        </a:xfrm>
        <a:prstGeom prst="rect">
          <a:avLst/>
        </a:prstGeom>
        <a:noFill/>
        <a:ln w="9525">
          <a:noFill/>
          <a:miter lim="800000"/>
          <a:headEnd/>
          <a:tailEnd/>
        </a:ln>
      </xdr:spPr>
    </xdr:pic>
    <xdr:clientData/>
  </xdr:oneCellAnchor>
  <xdr:oneCellAnchor>
    <xdr:from>
      <xdr:col>1</xdr:col>
      <xdr:colOff>1933575</xdr:colOff>
      <xdr:row>89</xdr:row>
      <xdr:rowOff>9525</xdr:rowOff>
    </xdr:from>
    <xdr:ext cx="0" cy="295275"/>
    <xdr:pic>
      <xdr:nvPicPr>
        <xdr:cNvPr id="292" name="ctl00_logoimage" descr="Danfoss Logo"/>
        <xdr:cNvPicPr>
          <a:picLocks noChangeAspect="1" noChangeArrowheads="1"/>
        </xdr:cNvPicPr>
      </xdr:nvPicPr>
      <xdr:blipFill>
        <a:blip r:embed="rId1"/>
        <a:srcRect/>
        <a:stretch>
          <a:fillRect/>
        </a:stretch>
      </xdr:blipFill>
      <xdr:spPr>
        <a:xfrm>
          <a:off x="2619375" y="13361035"/>
          <a:ext cx="0" cy="295275"/>
        </a:xfrm>
        <a:prstGeom prst="rect">
          <a:avLst/>
        </a:prstGeom>
        <a:noFill/>
        <a:ln w="9525">
          <a:noFill/>
          <a:miter lim="800000"/>
          <a:headEnd/>
          <a:tailEnd/>
        </a:ln>
      </xdr:spPr>
    </xdr:pic>
    <xdr:clientData/>
  </xdr:oneCellAnchor>
  <xdr:oneCellAnchor>
    <xdr:from>
      <xdr:col>1</xdr:col>
      <xdr:colOff>1933575</xdr:colOff>
      <xdr:row>90</xdr:row>
      <xdr:rowOff>9525</xdr:rowOff>
    </xdr:from>
    <xdr:ext cx="0" cy="295275"/>
    <xdr:pic>
      <xdr:nvPicPr>
        <xdr:cNvPr id="293" name="ctl00_logoimage" descr="Danfoss Logo"/>
        <xdr:cNvPicPr>
          <a:picLocks noChangeAspect="1" noChangeArrowheads="1"/>
        </xdr:cNvPicPr>
      </xdr:nvPicPr>
      <xdr:blipFill>
        <a:blip r:embed="rId1"/>
        <a:srcRect/>
        <a:stretch>
          <a:fillRect/>
        </a:stretch>
      </xdr:blipFill>
      <xdr:spPr>
        <a:xfrm>
          <a:off x="2619375" y="13503910"/>
          <a:ext cx="0" cy="295275"/>
        </a:xfrm>
        <a:prstGeom prst="rect">
          <a:avLst/>
        </a:prstGeom>
        <a:noFill/>
        <a:ln w="9525">
          <a:noFill/>
          <a:miter lim="800000"/>
          <a:headEnd/>
          <a:tailEnd/>
        </a:ln>
      </xdr:spPr>
    </xdr:pic>
    <xdr:clientData/>
  </xdr:oneCellAnchor>
  <xdr:oneCellAnchor>
    <xdr:from>
      <xdr:col>1</xdr:col>
      <xdr:colOff>1933575</xdr:colOff>
      <xdr:row>91</xdr:row>
      <xdr:rowOff>9525</xdr:rowOff>
    </xdr:from>
    <xdr:ext cx="0" cy="295275"/>
    <xdr:pic>
      <xdr:nvPicPr>
        <xdr:cNvPr id="294" name="ctl00_logoimage" descr="Danfoss Logo"/>
        <xdr:cNvPicPr>
          <a:picLocks noChangeAspect="1" noChangeArrowheads="1"/>
        </xdr:cNvPicPr>
      </xdr:nvPicPr>
      <xdr:blipFill>
        <a:blip r:embed="rId1"/>
        <a:srcRect/>
        <a:stretch>
          <a:fillRect/>
        </a:stretch>
      </xdr:blipFill>
      <xdr:spPr>
        <a:xfrm>
          <a:off x="2619375" y="13646785"/>
          <a:ext cx="0" cy="295275"/>
        </a:xfrm>
        <a:prstGeom prst="rect">
          <a:avLst/>
        </a:prstGeom>
        <a:noFill/>
        <a:ln w="9525">
          <a:noFill/>
          <a:miter lim="800000"/>
          <a:headEnd/>
          <a:tailEnd/>
        </a:ln>
      </xdr:spPr>
    </xdr:pic>
    <xdr:clientData/>
  </xdr:oneCellAnchor>
  <xdr:oneCellAnchor>
    <xdr:from>
      <xdr:col>1</xdr:col>
      <xdr:colOff>1933575</xdr:colOff>
      <xdr:row>95</xdr:row>
      <xdr:rowOff>9525</xdr:rowOff>
    </xdr:from>
    <xdr:ext cx="0" cy="295275"/>
    <xdr:pic>
      <xdr:nvPicPr>
        <xdr:cNvPr id="295" name="ctl00_logoimage" descr="Danfoss Logo"/>
        <xdr:cNvPicPr>
          <a:picLocks noChangeAspect="1" noChangeArrowheads="1"/>
        </xdr:cNvPicPr>
      </xdr:nvPicPr>
      <xdr:blipFill>
        <a:blip r:embed="rId1"/>
        <a:srcRect/>
        <a:stretch>
          <a:fillRect/>
        </a:stretch>
      </xdr:blipFill>
      <xdr:spPr>
        <a:xfrm>
          <a:off x="2619375" y="14218285"/>
          <a:ext cx="0" cy="295275"/>
        </a:xfrm>
        <a:prstGeom prst="rect">
          <a:avLst/>
        </a:prstGeom>
        <a:noFill/>
        <a:ln w="9525">
          <a:noFill/>
          <a:miter lim="800000"/>
          <a:headEnd/>
          <a:tailEnd/>
        </a:ln>
      </xdr:spPr>
    </xdr:pic>
    <xdr:clientData/>
  </xdr:oneCellAnchor>
  <xdr:oneCellAnchor>
    <xdr:from>
      <xdr:col>1</xdr:col>
      <xdr:colOff>1933575</xdr:colOff>
      <xdr:row>96</xdr:row>
      <xdr:rowOff>9525</xdr:rowOff>
    </xdr:from>
    <xdr:ext cx="0" cy="295275"/>
    <xdr:pic>
      <xdr:nvPicPr>
        <xdr:cNvPr id="296" name="ctl00_logoimage" descr="Danfoss Logo"/>
        <xdr:cNvPicPr>
          <a:picLocks noChangeAspect="1" noChangeArrowheads="1"/>
        </xdr:cNvPicPr>
      </xdr:nvPicPr>
      <xdr:blipFill>
        <a:blip r:embed="rId1"/>
        <a:srcRect/>
        <a:stretch>
          <a:fillRect/>
        </a:stretch>
      </xdr:blipFill>
      <xdr:spPr>
        <a:xfrm>
          <a:off x="2619375" y="14361160"/>
          <a:ext cx="0" cy="295275"/>
        </a:xfrm>
        <a:prstGeom prst="rect">
          <a:avLst/>
        </a:prstGeom>
        <a:noFill/>
        <a:ln w="9525">
          <a:noFill/>
          <a:miter lim="800000"/>
          <a:headEnd/>
          <a:tailEnd/>
        </a:ln>
      </xdr:spPr>
    </xdr:pic>
    <xdr:clientData/>
  </xdr:oneCellAnchor>
  <xdr:oneCellAnchor>
    <xdr:from>
      <xdr:col>1</xdr:col>
      <xdr:colOff>1933575</xdr:colOff>
      <xdr:row>97</xdr:row>
      <xdr:rowOff>9525</xdr:rowOff>
    </xdr:from>
    <xdr:ext cx="0" cy="295275"/>
    <xdr:pic>
      <xdr:nvPicPr>
        <xdr:cNvPr id="297" name="ctl00_logoimage" descr="Danfoss Logo"/>
        <xdr:cNvPicPr>
          <a:picLocks noChangeAspect="1" noChangeArrowheads="1"/>
        </xdr:cNvPicPr>
      </xdr:nvPicPr>
      <xdr:blipFill>
        <a:blip r:embed="rId1"/>
        <a:srcRect/>
        <a:stretch>
          <a:fillRect/>
        </a:stretch>
      </xdr:blipFill>
      <xdr:spPr>
        <a:xfrm>
          <a:off x="2619375" y="14504035"/>
          <a:ext cx="0" cy="295275"/>
        </a:xfrm>
        <a:prstGeom prst="rect">
          <a:avLst/>
        </a:prstGeom>
        <a:noFill/>
        <a:ln w="9525">
          <a:noFill/>
          <a:miter lim="800000"/>
          <a:headEnd/>
          <a:tailEnd/>
        </a:ln>
      </xdr:spPr>
    </xdr:pic>
    <xdr:clientData/>
  </xdr:oneCellAnchor>
  <xdr:oneCellAnchor>
    <xdr:from>
      <xdr:col>1</xdr:col>
      <xdr:colOff>1933575</xdr:colOff>
      <xdr:row>98</xdr:row>
      <xdr:rowOff>9525</xdr:rowOff>
    </xdr:from>
    <xdr:ext cx="0" cy="295275"/>
    <xdr:pic>
      <xdr:nvPicPr>
        <xdr:cNvPr id="298" name="ctl00_logoimage" descr="Danfoss Logo"/>
        <xdr:cNvPicPr>
          <a:picLocks noChangeAspect="1" noChangeArrowheads="1"/>
        </xdr:cNvPicPr>
      </xdr:nvPicPr>
      <xdr:blipFill>
        <a:blip r:embed="rId1"/>
        <a:srcRect/>
        <a:stretch>
          <a:fillRect/>
        </a:stretch>
      </xdr:blipFill>
      <xdr:spPr>
        <a:xfrm>
          <a:off x="2619375" y="14646910"/>
          <a:ext cx="0" cy="295275"/>
        </a:xfrm>
        <a:prstGeom prst="rect">
          <a:avLst/>
        </a:prstGeom>
        <a:noFill/>
        <a:ln w="9525">
          <a:noFill/>
          <a:miter lim="800000"/>
          <a:headEnd/>
          <a:tailEnd/>
        </a:ln>
      </xdr:spPr>
    </xdr:pic>
    <xdr:clientData/>
  </xdr:oneCellAnchor>
  <xdr:oneCellAnchor>
    <xdr:from>
      <xdr:col>1</xdr:col>
      <xdr:colOff>1933575</xdr:colOff>
      <xdr:row>99</xdr:row>
      <xdr:rowOff>9525</xdr:rowOff>
    </xdr:from>
    <xdr:ext cx="0" cy="295275"/>
    <xdr:pic>
      <xdr:nvPicPr>
        <xdr:cNvPr id="299" name="ctl00_logoimage" descr="Danfoss Logo"/>
        <xdr:cNvPicPr>
          <a:picLocks noChangeAspect="1" noChangeArrowheads="1"/>
        </xdr:cNvPicPr>
      </xdr:nvPicPr>
      <xdr:blipFill>
        <a:blip r:embed="rId1"/>
        <a:srcRect/>
        <a:stretch>
          <a:fillRect/>
        </a:stretch>
      </xdr:blipFill>
      <xdr:spPr>
        <a:xfrm>
          <a:off x="2619375" y="14789785"/>
          <a:ext cx="0" cy="295275"/>
        </a:xfrm>
        <a:prstGeom prst="rect">
          <a:avLst/>
        </a:prstGeom>
        <a:noFill/>
        <a:ln w="9525">
          <a:noFill/>
          <a:miter lim="800000"/>
          <a:headEnd/>
          <a:tailEnd/>
        </a:ln>
      </xdr:spPr>
    </xdr:pic>
    <xdr:clientData/>
  </xdr:oneCellAnchor>
  <xdr:oneCellAnchor>
    <xdr:from>
      <xdr:col>1</xdr:col>
      <xdr:colOff>1933575</xdr:colOff>
      <xdr:row>100</xdr:row>
      <xdr:rowOff>9525</xdr:rowOff>
    </xdr:from>
    <xdr:ext cx="0" cy="295275"/>
    <xdr:pic>
      <xdr:nvPicPr>
        <xdr:cNvPr id="300" name="ctl00_logoimage" descr="Danfoss Logo"/>
        <xdr:cNvPicPr>
          <a:picLocks noChangeAspect="1" noChangeArrowheads="1"/>
        </xdr:cNvPicPr>
      </xdr:nvPicPr>
      <xdr:blipFill>
        <a:blip r:embed="rId1"/>
        <a:srcRect/>
        <a:stretch>
          <a:fillRect/>
        </a:stretch>
      </xdr:blipFill>
      <xdr:spPr>
        <a:xfrm>
          <a:off x="2619375" y="15389860"/>
          <a:ext cx="0" cy="295275"/>
        </a:xfrm>
        <a:prstGeom prst="rect">
          <a:avLst/>
        </a:prstGeom>
        <a:noFill/>
        <a:ln w="9525">
          <a:noFill/>
          <a:miter lim="800000"/>
          <a:headEnd/>
          <a:tailEnd/>
        </a:ln>
      </xdr:spPr>
    </xdr:pic>
    <xdr:clientData/>
  </xdr:oneCellAnchor>
  <xdr:oneCellAnchor>
    <xdr:from>
      <xdr:col>1</xdr:col>
      <xdr:colOff>1933575</xdr:colOff>
      <xdr:row>101</xdr:row>
      <xdr:rowOff>9525</xdr:rowOff>
    </xdr:from>
    <xdr:ext cx="0" cy="295275"/>
    <xdr:pic>
      <xdr:nvPicPr>
        <xdr:cNvPr id="301" name="ctl00_logoimage" descr="Danfoss Logo"/>
        <xdr:cNvPicPr>
          <a:picLocks noChangeAspect="1" noChangeArrowheads="1"/>
        </xdr:cNvPicPr>
      </xdr:nvPicPr>
      <xdr:blipFill>
        <a:blip r:embed="rId1"/>
        <a:srcRect/>
        <a:stretch>
          <a:fillRect/>
        </a:stretch>
      </xdr:blipFill>
      <xdr:spPr>
        <a:xfrm>
          <a:off x="2619375" y="1568069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302"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104</xdr:row>
      <xdr:rowOff>9525</xdr:rowOff>
    </xdr:from>
    <xdr:ext cx="0" cy="295275"/>
    <xdr:pic>
      <xdr:nvPicPr>
        <xdr:cNvPr id="303" name="ctl00_logoimage" descr="Danfoss Logo"/>
        <xdr:cNvPicPr>
          <a:picLocks noChangeAspect="1" noChangeArrowheads="1"/>
        </xdr:cNvPicPr>
      </xdr:nvPicPr>
      <xdr:blipFill>
        <a:blip r:embed="rId1"/>
        <a:srcRect/>
        <a:stretch>
          <a:fillRect/>
        </a:stretch>
      </xdr:blipFill>
      <xdr:spPr>
        <a:xfrm>
          <a:off x="2619375" y="16553180"/>
          <a:ext cx="0" cy="295275"/>
        </a:xfrm>
        <a:prstGeom prst="rect">
          <a:avLst/>
        </a:prstGeom>
        <a:noFill/>
        <a:ln w="9525">
          <a:noFill/>
          <a:miter lim="800000"/>
          <a:headEnd/>
          <a:tailEnd/>
        </a:ln>
      </xdr:spPr>
    </xdr:pic>
    <xdr:clientData/>
  </xdr:oneCellAnchor>
  <xdr:oneCellAnchor>
    <xdr:from>
      <xdr:col>1</xdr:col>
      <xdr:colOff>1933575</xdr:colOff>
      <xdr:row>105</xdr:row>
      <xdr:rowOff>9525</xdr:rowOff>
    </xdr:from>
    <xdr:ext cx="0" cy="295275"/>
    <xdr:pic>
      <xdr:nvPicPr>
        <xdr:cNvPr id="304" name="ctl00_logoimage" descr="Danfoss Logo"/>
        <xdr:cNvPicPr>
          <a:picLocks noChangeAspect="1" noChangeArrowheads="1"/>
        </xdr:cNvPicPr>
      </xdr:nvPicPr>
      <xdr:blipFill>
        <a:blip r:embed="rId1"/>
        <a:srcRect/>
        <a:stretch>
          <a:fillRect/>
        </a:stretch>
      </xdr:blipFill>
      <xdr:spPr>
        <a:xfrm>
          <a:off x="2619375" y="16844010"/>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305"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114</xdr:row>
      <xdr:rowOff>9525</xdr:rowOff>
    </xdr:from>
    <xdr:ext cx="0" cy="295275"/>
    <xdr:pic>
      <xdr:nvPicPr>
        <xdr:cNvPr id="306" name="ctl00_logoimage" descr="Danfoss Logo"/>
        <xdr:cNvPicPr>
          <a:picLocks noChangeAspect="1" noChangeArrowheads="1"/>
        </xdr:cNvPicPr>
      </xdr:nvPicPr>
      <xdr:blipFill>
        <a:blip r:embed="rId1"/>
        <a:srcRect/>
        <a:stretch>
          <a:fillRect/>
        </a:stretch>
      </xdr:blipFill>
      <xdr:spPr>
        <a:xfrm>
          <a:off x="2619375" y="18425795"/>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307"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117</xdr:row>
      <xdr:rowOff>9525</xdr:rowOff>
    </xdr:from>
    <xdr:ext cx="0" cy="295275"/>
    <xdr:pic>
      <xdr:nvPicPr>
        <xdr:cNvPr id="308" name="ctl00_logoimage" descr="Danfoss Logo"/>
        <xdr:cNvPicPr>
          <a:picLocks noChangeAspect="1" noChangeArrowheads="1"/>
        </xdr:cNvPicPr>
      </xdr:nvPicPr>
      <xdr:blipFill>
        <a:blip r:embed="rId1"/>
        <a:srcRect/>
        <a:stretch>
          <a:fillRect/>
        </a:stretch>
      </xdr:blipFill>
      <xdr:spPr>
        <a:xfrm>
          <a:off x="2619375" y="18854420"/>
          <a:ext cx="0" cy="295275"/>
        </a:xfrm>
        <a:prstGeom prst="rect">
          <a:avLst/>
        </a:prstGeom>
        <a:noFill/>
        <a:ln w="9525">
          <a:noFill/>
          <a:miter lim="800000"/>
          <a:headEnd/>
          <a:tailEnd/>
        </a:ln>
      </xdr:spPr>
    </xdr:pic>
    <xdr:clientData/>
  </xdr:oneCellAnchor>
  <xdr:oneCellAnchor>
    <xdr:from>
      <xdr:col>1</xdr:col>
      <xdr:colOff>1933575</xdr:colOff>
      <xdr:row>118</xdr:row>
      <xdr:rowOff>9525</xdr:rowOff>
    </xdr:from>
    <xdr:ext cx="0" cy="295275"/>
    <xdr:pic>
      <xdr:nvPicPr>
        <xdr:cNvPr id="309" name="ctl00_logoimage" descr="Danfoss Logo"/>
        <xdr:cNvPicPr>
          <a:picLocks noChangeAspect="1" noChangeArrowheads="1"/>
        </xdr:cNvPicPr>
      </xdr:nvPicPr>
      <xdr:blipFill>
        <a:blip r:embed="rId1"/>
        <a:srcRect/>
        <a:stretch>
          <a:fillRect/>
        </a:stretch>
      </xdr:blipFill>
      <xdr:spPr>
        <a:xfrm>
          <a:off x="2619375" y="1899729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7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7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372"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373"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374"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120</xdr:row>
      <xdr:rowOff>0</xdr:rowOff>
    </xdr:from>
    <xdr:ext cx="0" cy="295275"/>
    <xdr:pic>
      <xdr:nvPicPr>
        <xdr:cNvPr id="375" name="ctl00_logoimage" descr="Danfoss Logo"/>
        <xdr:cNvPicPr>
          <a:picLocks noChangeAspect="1" noChangeArrowheads="1"/>
        </xdr:cNvPicPr>
      </xdr:nvPicPr>
      <xdr:blipFill>
        <a:blip r:embed="rId1"/>
        <a:srcRect/>
        <a:stretch>
          <a:fillRect/>
        </a:stretch>
      </xdr:blipFill>
      <xdr:spPr>
        <a:xfrm>
          <a:off x="2619375" y="19416395"/>
          <a:ext cx="0" cy="295275"/>
        </a:xfrm>
        <a:prstGeom prst="rect">
          <a:avLst/>
        </a:prstGeom>
        <a:noFill/>
        <a:ln w="9525">
          <a:noFill/>
          <a:miter lim="800000"/>
          <a:headEnd/>
          <a:tailEnd/>
        </a:ln>
      </xdr:spPr>
    </xdr:pic>
    <xdr:clientData/>
  </xdr:oneCellAnchor>
  <xdr:oneCellAnchor>
    <xdr:from>
      <xdr:col>1</xdr:col>
      <xdr:colOff>1933575</xdr:colOff>
      <xdr:row>120</xdr:row>
      <xdr:rowOff>0</xdr:rowOff>
    </xdr:from>
    <xdr:ext cx="0" cy="295275"/>
    <xdr:pic>
      <xdr:nvPicPr>
        <xdr:cNvPr id="376" name="ctl00_logoimage" descr="Danfoss Logo"/>
        <xdr:cNvPicPr>
          <a:picLocks noChangeAspect="1" noChangeArrowheads="1"/>
        </xdr:cNvPicPr>
      </xdr:nvPicPr>
      <xdr:blipFill>
        <a:blip r:embed="rId1"/>
        <a:srcRect/>
        <a:stretch>
          <a:fillRect/>
        </a:stretch>
      </xdr:blipFill>
      <xdr:spPr>
        <a:xfrm>
          <a:off x="2619375" y="19416395"/>
          <a:ext cx="0" cy="295275"/>
        </a:xfrm>
        <a:prstGeom prst="rect">
          <a:avLst/>
        </a:prstGeom>
        <a:noFill/>
        <a:ln w="9525">
          <a:noFill/>
          <a:miter lim="800000"/>
          <a:headEnd/>
          <a:tailEnd/>
        </a:ln>
      </xdr:spPr>
    </xdr:pic>
    <xdr:clientData/>
  </xdr:oneCellAnchor>
  <xdr:oneCellAnchor>
    <xdr:from>
      <xdr:col>1</xdr:col>
      <xdr:colOff>1933575</xdr:colOff>
      <xdr:row>120</xdr:row>
      <xdr:rowOff>0</xdr:rowOff>
    </xdr:from>
    <xdr:ext cx="0" cy="295275"/>
    <xdr:pic>
      <xdr:nvPicPr>
        <xdr:cNvPr id="377" name="ctl00_logoimage" descr="Danfoss Logo"/>
        <xdr:cNvPicPr>
          <a:picLocks noChangeAspect="1" noChangeArrowheads="1"/>
        </xdr:cNvPicPr>
      </xdr:nvPicPr>
      <xdr:blipFill>
        <a:blip r:embed="rId1"/>
        <a:srcRect/>
        <a:stretch>
          <a:fillRect/>
        </a:stretch>
      </xdr:blipFill>
      <xdr:spPr>
        <a:xfrm>
          <a:off x="2619375" y="19416395"/>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378"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379"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380"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121</xdr:row>
      <xdr:rowOff>0</xdr:rowOff>
    </xdr:from>
    <xdr:ext cx="0" cy="295275"/>
    <xdr:pic>
      <xdr:nvPicPr>
        <xdr:cNvPr id="381" name="ctl00_logoimage" descr="Danfoss Logo"/>
        <xdr:cNvPicPr>
          <a:picLocks noChangeAspect="1" noChangeArrowheads="1"/>
        </xdr:cNvPicPr>
      </xdr:nvPicPr>
      <xdr:blipFill>
        <a:blip r:embed="rId1"/>
        <a:srcRect/>
        <a:stretch>
          <a:fillRect/>
        </a:stretch>
      </xdr:blipFill>
      <xdr:spPr>
        <a:xfrm>
          <a:off x="2619375" y="19845020"/>
          <a:ext cx="0" cy="295275"/>
        </a:xfrm>
        <a:prstGeom prst="rect">
          <a:avLst/>
        </a:prstGeom>
        <a:noFill/>
        <a:ln w="9525">
          <a:noFill/>
          <a:miter lim="800000"/>
          <a:headEnd/>
          <a:tailEnd/>
        </a:ln>
      </xdr:spPr>
    </xdr:pic>
    <xdr:clientData/>
  </xdr:oneCellAnchor>
  <xdr:oneCellAnchor>
    <xdr:from>
      <xdr:col>1</xdr:col>
      <xdr:colOff>1933575</xdr:colOff>
      <xdr:row>121</xdr:row>
      <xdr:rowOff>0</xdr:rowOff>
    </xdr:from>
    <xdr:ext cx="0" cy="295275"/>
    <xdr:pic>
      <xdr:nvPicPr>
        <xdr:cNvPr id="382" name="ctl00_logoimage" descr="Danfoss Logo"/>
        <xdr:cNvPicPr>
          <a:picLocks noChangeAspect="1" noChangeArrowheads="1"/>
        </xdr:cNvPicPr>
      </xdr:nvPicPr>
      <xdr:blipFill>
        <a:blip r:embed="rId1"/>
        <a:srcRect/>
        <a:stretch>
          <a:fillRect/>
        </a:stretch>
      </xdr:blipFill>
      <xdr:spPr>
        <a:xfrm>
          <a:off x="2619375" y="19845020"/>
          <a:ext cx="0" cy="295275"/>
        </a:xfrm>
        <a:prstGeom prst="rect">
          <a:avLst/>
        </a:prstGeom>
        <a:noFill/>
        <a:ln w="9525">
          <a:noFill/>
          <a:miter lim="800000"/>
          <a:headEnd/>
          <a:tailEnd/>
        </a:ln>
      </xdr:spPr>
    </xdr:pic>
    <xdr:clientData/>
  </xdr:oneCellAnchor>
  <xdr:oneCellAnchor>
    <xdr:from>
      <xdr:col>1</xdr:col>
      <xdr:colOff>1933575</xdr:colOff>
      <xdr:row>121</xdr:row>
      <xdr:rowOff>0</xdr:rowOff>
    </xdr:from>
    <xdr:ext cx="0" cy="295275"/>
    <xdr:pic>
      <xdr:nvPicPr>
        <xdr:cNvPr id="383" name="ctl00_logoimage" descr="Danfoss Logo"/>
        <xdr:cNvPicPr>
          <a:picLocks noChangeAspect="1" noChangeArrowheads="1"/>
        </xdr:cNvPicPr>
      </xdr:nvPicPr>
      <xdr:blipFill>
        <a:blip r:embed="rId1"/>
        <a:srcRect/>
        <a:stretch>
          <a:fillRect/>
        </a:stretch>
      </xdr:blipFill>
      <xdr:spPr>
        <a:xfrm>
          <a:off x="2619375" y="19845020"/>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384"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385"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386"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122</xdr:row>
      <xdr:rowOff>0</xdr:rowOff>
    </xdr:from>
    <xdr:ext cx="0" cy="295275"/>
    <xdr:pic>
      <xdr:nvPicPr>
        <xdr:cNvPr id="387" name="ctl00_logoimage" descr="Danfoss Logo"/>
        <xdr:cNvPicPr>
          <a:picLocks noChangeAspect="1" noChangeArrowheads="1"/>
        </xdr:cNvPicPr>
      </xdr:nvPicPr>
      <xdr:blipFill>
        <a:blip r:embed="rId1"/>
        <a:srcRect/>
        <a:stretch>
          <a:fillRect/>
        </a:stretch>
      </xdr:blipFill>
      <xdr:spPr>
        <a:xfrm>
          <a:off x="2619375" y="19987895"/>
          <a:ext cx="0" cy="295275"/>
        </a:xfrm>
        <a:prstGeom prst="rect">
          <a:avLst/>
        </a:prstGeom>
        <a:noFill/>
        <a:ln w="9525">
          <a:noFill/>
          <a:miter lim="800000"/>
          <a:headEnd/>
          <a:tailEnd/>
        </a:ln>
      </xdr:spPr>
    </xdr:pic>
    <xdr:clientData/>
  </xdr:oneCellAnchor>
  <xdr:oneCellAnchor>
    <xdr:from>
      <xdr:col>1</xdr:col>
      <xdr:colOff>1933575</xdr:colOff>
      <xdr:row>122</xdr:row>
      <xdr:rowOff>0</xdr:rowOff>
    </xdr:from>
    <xdr:ext cx="0" cy="295275"/>
    <xdr:pic>
      <xdr:nvPicPr>
        <xdr:cNvPr id="388" name="ctl00_logoimage" descr="Danfoss Logo"/>
        <xdr:cNvPicPr>
          <a:picLocks noChangeAspect="1" noChangeArrowheads="1"/>
        </xdr:cNvPicPr>
      </xdr:nvPicPr>
      <xdr:blipFill>
        <a:blip r:embed="rId1"/>
        <a:srcRect/>
        <a:stretch>
          <a:fillRect/>
        </a:stretch>
      </xdr:blipFill>
      <xdr:spPr>
        <a:xfrm>
          <a:off x="2619375" y="19987895"/>
          <a:ext cx="0" cy="295275"/>
        </a:xfrm>
        <a:prstGeom prst="rect">
          <a:avLst/>
        </a:prstGeom>
        <a:noFill/>
        <a:ln w="9525">
          <a:noFill/>
          <a:miter lim="800000"/>
          <a:headEnd/>
          <a:tailEnd/>
        </a:ln>
      </xdr:spPr>
    </xdr:pic>
    <xdr:clientData/>
  </xdr:oneCellAnchor>
  <xdr:oneCellAnchor>
    <xdr:from>
      <xdr:col>1</xdr:col>
      <xdr:colOff>1933575</xdr:colOff>
      <xdr:row>122</xdr:row>
      <xdr:rowOff>0</xdr:rowOff>
    </xdr:from>
    <xdr:ext cx="0" cy="295275"/>
    <xdr:pic>
      <xdr:nvPicPr>
        <xdr:cNvPr id="389" name="ctl00_logoimage" descr="Danfoss Logo"/>
        <xdr:cNvPicPr>
          <a:picLocks noChangeAspect="1" noChangeArrowheads="1"/>
        </xdr:cNvPicPr>
      </xdr:nvPicPr>
      <xdr:blipFill>
        <a:blip r:embed="rId1"/>
        <a:srcRect/>
        <a:stretch>
          <a:fillRect/>
        </a:stretch>
      </xdr:blipFill>
      <xdr:spPr>
        <a:xfrm>
          <a:off x="2619375" y="19987895"/>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390"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391"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392"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393"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394"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395"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396"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397"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398"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399"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400"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401"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402"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403"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128</xdr:row>
      <xdr:rowOff>9525</xdr:rowOff>
    </xdr:from>
    <xdr:ext cx="0" cy="295275"/>
    <xdr:pic>
      <xdr:nvPicPr>
        <xdr:cNvPr id="404" name="ctl00_logoimage" descr="Danfoss Logo"/>
        <xdr:cNvPicPr>
          <a:picLocks noChangeAspect="1" noChangeArrowheads="1"/>
        </xdr:cNvPicPr>
      </xdr:nvPicPr>
      <xdr:blipFill>
        <a:blip r:embed="rId1"/>
        <a:srcRect/>
        <a:stretch>
          <a:fillRect/>
        </a:stretch>
      </xdr:blipFill>
      <xdr:spPr>
        <a:xfrm>
          <a:off x="2619375" y="2166429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405"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0</xdr:rowOff>
    </xdr:from>
    <xdr:ext cx="0" cy="295275"/>
    <xdr:pic>
      <xdr:nvPicPr>
        <xdr:cNvPr id="406" name="ctl00_logoimage" descr="Danfoss Logo"/>
        <xdr:cNvPicPr>
          <a:picLocks noChangeAspect="1" noChangeArrowheads="1"/>
        </xdr:cNvPicPr>
      </xdr:nvPicPr>
      <xdr:blipFill>
        <a:blip r:embed="rId1"/>
        <a:srcRect/>
        <a:stretch>
          <a:fillRect/>
        </a:stretch>
      </xdr:blipFill>
      <xdr:spPr>
        <a:xfrm>
          <a:off x="2619375" y="22512020"/>
          <a:ext cx="0" cy="295275"/>
        </a:xfrm>
        <a:prstGeom prst="rect">
          <a:avLst/>
        </a:prstGeom>
        <a:noFill/>
        <a:ln w="9525">
          <a:noFill/>
          <a:miter lim="800000"/>
          <a:headEnd/>
          <a:tailEnd/>
        </a:ln>
      </xdr:spPr>
    </xdr:pic>
    <xdr:clientData/>
  </xdr:oneCellAnchor>
  <xdr:oneCellAnchor>
    <xdr:from>
      <xdr:col>1</xdr:col>
      <xdr:colOff>1933575</xdr:colOff>
      <xdr:row>129</xdr:row>
      <xdr:rowOff>0</xdr:rowOff>
    </xdr:from>
    <xdr:ext cx="0" cy="295275"/>
    <xdr:pic>
      <xdr:nvPicPr>
        <xdr:cNvPr id="407" name="ctl00_logoimage" descr="Danfoss Logo"/>
        <xdr:cNvPicPr>
          <a:picLocks noChangeAspect="1" noChangeArrowheads="1"/>
        </xdr:cNvPicPr>
      </xdr:nvPicPr>
      <xdr:blipFill>
        <a:blip r:embed="rId1"/>
        <a:srcRect/>
        <a:stretch>
          <a:fillRect/>
        </a:stretch>
      </xdr:blipFill>
      <xdr:spPr>
        <a:xfrm>
          <a:off x="2619375" y="22512020"/>
          <a:ext cx="0" cy="295275"/>
        </a:xfrm>
        <a:prstGeom prst="rect">
          <a:avLst/>
        </a:prstGeom>
        <a:noFill/>
        <a:ln w="9525">
          <a:noFill/>
          <a:miter lim="800000"/>
          <a:headEnd/>
          <a:tailEnd/>
        </a:ln>
      </xdr:spPr>
    </xdr:pic>
    <xdr:clientData/>
  </xdr:oneCellAnchor>
  <xdr:oneCellAnchor>
    <xdr:from>
      <xdr:col>1</xdr:col>
      <xdr:colOff>1933575</xdr:colOff>
      <xdr:row>129</xdr:row>
      <xdr:rowOff>0</xdr:rowOff>
    </xdr:from>
    <xdr:ext cx="0" cy="295275"/>
    <xdr:pic>
      <xdr:nvPicPr>
        <xdr:cNvPr id="408" name="ctl00_logoimage" descr="Danfoss Logo"/>
        <xdr:cNvPicPr>
          <a:picLocks noChangeAspect="1" noChangeArrowheads="1"/>
        </xdr:cNvPicPr>
      </xdr:nvPicPr>
      <xdr:blipFill>
        <a:blip r:embed="rId1"/>
        <a:srcRect/>
        <a:stretch>
          <a:fillRect/>
        </a:stretch>
      </xdr:blipFill>
      <xdr:spPr>
        <a:xfrm>
          <a:off x="2619375" y="22512020"/>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409"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410"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411"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2"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3"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4"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5"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6"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7"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8"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9"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20"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421"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422"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423"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424"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425"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426"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427"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428"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429"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430"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431"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432"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433"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434"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435"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436"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437"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438"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439"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440"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441"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442"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443"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444"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445"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446"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447"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448"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449"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450"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451"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452"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453"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454"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455"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456"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457"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458"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459"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460"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461"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462"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463"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464"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465"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466"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467"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468"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469"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470"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471"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472"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473"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474"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475"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476"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477"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478"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479"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480"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481"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482"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483"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484"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485"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486"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487"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488"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489"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490"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491"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492"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153</xdr:row>
      <xdr:rowOff>9525</xdr:rowOff>
    </xdr:from>
    <xdr:ext cx="0" cy="295275"/>
    <xdr:pic>
      <xdr:nvPicPr>
        <xdr:cNvPr id="493" name="ctl00_logoimage" descr="Danfoss Logo"/>
        <xdr:cNvPicPr>
          <a:picLocks noChangeAspect="1" noChangeArrowheads="1"/>
        </xdr:cNvPicPr>
      </xdr:nvPicPr>
      <xdr:blipFill>
        <a:blip r:embed="rId1"/>
        <a:srcRect/>
        <a:stretch>
          <a:fillRect/>
        </a:stretch>
      </xdr:blipFill>
      <xdr:spPr>
        <a:xfrm>
          <a:off x="2619375" y="27243405"/>
          <a:ext cx="0" cy="295275"/>
        </a:xfrm>
        <a:prstGeom prst="rect">
          <a:avLst/>
        </a:prstGeom>
        <a:noFill/>
        <a:ln w="9525">
          <a:noFill/>
          <a:miter lim="800000"/>
          <a:headEnd/>
          <a:tailEnd/>
        </a:ln>
      </xdr:spPr>
    </xdr:pic>
    <xdr:clientData/>
  </xdr:oneCellAnchor>
  <xdr:oneCellAnchor>
    <xdr:from>
      <xdr:col>1</xdr:col>
      <xdr:colOff>1933575</xdr:colOff>
      <xdr:row>153</xdr:row>
      <xdr:rowOff>9525</xdr:rowOff>
    </xdr:from>
    <xdr:ext cx="0" cy="295275"/>
    <xdr:pic>
      <xdr:nvPicPr>
        <xdr:cNvPr id="494" name="ctl00_logoimage" descr="Danfoss Logo"/>
        <xdr:cNvPicPr>
          <a:picLocks noChangeAspect="1" noChangeArrowheads="1"/>
        </xdr:cNvPicPr>
      </xdr:nvPicPr>
      <xdr:blipFill>
        <a:blip r:embed="rId1"/>
        <a:srcRect/>
        <a:stretch>
          <a:fillRect/>
        </a:stretch>
      </xdr:blipFill>
      <xdr:spPr>
        <a:xfrm>
          <a:off x="2619375" y="2724340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495"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496"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49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49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49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500"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50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50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503"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504"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505"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506"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507"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508"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509"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510"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511"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512"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513"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514"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15"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16"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17"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18"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19"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20"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21"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22"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23"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24"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25"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26"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27"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28"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29"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0"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1"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2"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3"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4"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5"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6"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7"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8"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9"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40"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41"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42"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43"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44"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545"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546"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547"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548"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549"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550"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551"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552"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553"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554"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555"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556"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557"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558"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559"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560"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561"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562"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563"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564"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565"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66"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67"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68"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69"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0"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1"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2"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3"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4"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5"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6"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7"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8"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9"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80"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81"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82"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83"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584"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585"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182</xdr:row>
      <xdr:rowOff>9525</xdr:rowOff>
    </xdr:from>
    <xdr:ext cx="0" cy="295275"/>
    <xdr:pic>
      <xdr:nvPicPr>
        <xdr:cNvPr id="586" name="ctl00_logoimage" descr="Danfoss Logo"/>
        <xdr:cNvPicPr>
          <a:picLocks noChangeAspect="1" noChangeArrowheads="1"/>
        </xdr:cNvPicPr>
      </xdr:nvPicPr>
      <xdr:blipFill>
        <a:blip r:embed="rId1"/>
        <a:srcRect/>
        <a:stretch>
          <a:fillRect/>
        </a:stretch>
      </xdr:blipFill>
      <xdr:spPr>
        <a:xfrm>
          <a:off x="2619375" y="33717230"/>
          <a:ext cx="0" cy="295275"/>
        </a:xfrm>
        <a:prstGeom prst="rect">
          <a:avLst/>
        </a:prstGeom>
        <a:noFill/>
        <a:ln w="9525">
          <a:noFill/>
          <a:miter lim="800000"/>
          <a:headEnd/>
          <a:tailEnd/>
        </a:ln>
      </xdr:spPr>
    </xdr:pic>
    <xdr:clientData/>
  </xdr:oneCellAnchor>
  <xdr:oneCellAnchor>
    <xdr:from>
      <xdr:col>1</xdr:col>
      <xdr:colOff>1933575</xdr:colOff>
      <xdr:row>182</xdr:row>
      <xdr:rowOff>9525</xdr:rowOff>
    </xdr:from>
    <xdr:ext cx="0" cy="295275"/>
    <xdr:pic>
      <xdr:nvPicPr>
        <xdr:cNvPr id="587" name="ctl00_logoimage" descr="Danfoss Logo"/>
        <xdr:cNvPicPr>
          <a:picLocks noChangeAspect="1" noChangeArrowheads="1"/>
        </xdr:cNvPicPr>
      </xdr:nvPicPr>
      <xdr:blipFill>
        <a:blip r:embed="rId1"/>
        <a:srcRect/>
        <a:stretch>
          <a:fillRect/>
        </a:stretch>
      </xdr:blipFill>
      <xdr:spPr>
        <a:xfrm>
          <a:off x="2619375" y="33717230"/>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88"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89"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0"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1"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2"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3"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4"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5"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6"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7"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8"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9"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0"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1"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2"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3"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4"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5"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6"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7"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8"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9"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0"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1"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2"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3"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4"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5"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6"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7"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8"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619"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620"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621"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622"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623"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624"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625"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626"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627"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628"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629"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630"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1"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2"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3"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4"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5"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6"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7"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8"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9"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640"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641"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642"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643"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644"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645"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646"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647"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648"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649"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650"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651"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652"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653"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654"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655"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656"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657"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191</xdr:row>
      <xdr:rowOff>0</xdr:rowOff>
    </xdr:from>
    <xdr:ext cx="0" cy="295275"/>
    <xdr:pic>
      <xdr:nvPicPr>
        <xdr:cNvPr id="658" name="ctl00_logoimage" descr="Danfoss Logo"/>
        <xdr:cNvPicPr>
          <a:picLocks noChangeAspect="1" noChangeArrowheads="1"/>
        </xdr:cNvPicPr>
      </xdr:nvPicPr>
      <xdr:blipFill>
        <a:blip r:embed="rId1"/>
        <a:srcRect/>
        <a:stretch>
          <a:fillRect/>
        </a:stretch>
      </xdr:blipFill>
      <xdr:spPr>
        <a:xfrm>
          <a:off x="2619375" y="35631755"/>
          <a:ext cx="0" cy="295275"/>
        </a:xfrm>
        <a:prstGeom prst="rect">
          <a:avLst/>
        </a:prstGeom>
        <a:noFill/>
        <a:ln w="9525">
          <a:noFill/>
          <a:miter lim="800000"/>
          <a:headEnd/>
          <a:tailEnd/>
        </a:ln>
      </xdr:spPr>
    </xdr:pic>
    <xdr:clientData/>
  </xdr:oneCellAnchor>
  <xdr:oneCellAnchor>
    <xdr:from>
      <xdr:col>1</xdr:col>
      <xdr:colOff>1933575</xdr:colOff>
      <xdr:row>191</xdr:row>
      <xdr:rowOff>0</xdr:rowOff>
    </xdr:from>
    <xdr:ext cx="0" cy="295275"/>
    <xdr:pic>
      <xdr:nvPicPr>
        <xdr:cNvPr id="659" name="ctl00_logoimage" descr="Danfoss Logo"/>
        <xdr:cNvPicPr>
          <a:picLocks noChangeAspect="1" noChangeArrowheads="1"/>
        </xdr:cNvPicPr>
      </xdr:nvPicPr>
      <xdr:blipFill>
        <a:blip r:embed="rId1"/>
        <a:srcRect/>
        <a:stretch>
          <a:fillRect/>
        </a:stretch>
      </xdr:blipFill>
      <xdr:spPr>
        <a:xfrm>
          <a:off x="2619375" y="35631755"/>
          <a:ext cx="0" cy="295275"/>
        </a:xfrm>
        <a:prstGeom prst="rect">
          <a:avLst/>
        </a:prstGeom>
        <a:noFill/>
        <a:ln w="9525">
          <a:noFill/>
          <a:miter lim="800000"/>
          <a:headEnd/>
          <a:tailEnd/>
        </a:ln>
      </xdr:spPr>
    </xdr:pic>
    <xdr:clientData/>
  </xdr:oneCellAnchor>
  <xdr:oneCellAnchor>
    <xdr:from>
      <xdr:col>1</xdr:col>
      <xdr:colOff>1933575</xdr:colOff>
      <xdr:row>191</xdr:row>
      <xdr:rowOff>0</xdr:rowOff>
    </xdr:from>
    <xdr:ext cx="0" cy="295275"/>
    <xdr:pic>
      <xdr:nvPicPr>
        <xdr:cNvPr id="660" name="ctl00_logoimage" descr="Danfoss Logo"/>
        <xdr:cNvPicPr>
          <a:picLocks noChangeAspect="1" noChangeArrowheads="1"/>
        </xdr:cNvPicPr>
      </xdr:nvPicPr>
      <xdr:blipFill>
        <a:blip r:embed="rId1"/>
        <a:srcRect/>
        <a:stretch>
          <a:fillRect/>
        </a:stretch>
      </xdr:blipFill>
      <xdr:spPr>
        <a:xfrm>
          <a:off x="2619375" y="35631755"/>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1"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2"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3"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4"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5"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6"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7"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8"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9"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670"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671"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672"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673"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674"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675"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217</xdr:row>
      <xdr:rowOff>9525</xdr:rowOff>
    </xdr:from>
    <xdr:ext cx="0" cy="295275"/>
    <xdr:pic>
      <xdr:nvPicPr>
        <xdr:cNvPr id="676" name="ctl00_logoimage" descr="Danfoss Logo"/>
        <xdr:cNvPicPr>
          <a:picLocks noChangeAspect="1" noChangeArrowheads="1"/>
        </xdr:cNvPicPr>
      </xdr:nvPicPr>
      <xdr:blipFill>
        <a:blip r:embed="rId1"/>
        <a:srcRect/>
        <a:stretch>
          <a:fillRect/>
        </a:stretch>
      </xdr:blipFill>
      <xdr:spPr>
        <a:xfrm>
          <a:off x="2619375" y="39546530"/>
          <a:ext cx="0" cy="295275"/>
        </a:xfrm>
        <a:prstGeom prst="rect">
          <a:avLst/>
        </a:prstGeom>
        <a:noFill/>
        <a:ln w="9525">
          <a:noFill/>
          <a:miter lim="800000"/>
          <a:headEnd/>
          <a:tailEnd/>
        </a:ln>
      </xdr:spPr>
    </xdr:pic>
    <xdr:clientData/>
  </xdr:oneCellAnchor>
  <xdr:oneCellAnchor>
    <xdr:from>
      <xdr:col>1</xdr:col>
      <xdr:colOff>1933575</xdr:colOff>
      <xdr:row>217</xdr:row>
      <xdr:rowOff>9525</xdr:rowOff>
    </xdr:from>
    <xdr:ext cx="0" cy="295275"/>
    <xdr:pic>
      <xdr:nvPicPr>
        <xdr:cNvPr id="677" name="ctl00_logoimage" descr="Danfoss Logo"/>
        <xdr:cNvPicPr>
          <a:picLocks noChangeAspect="1" noChangeArrowheads="1"/>
        </xdr:cNvPicPr>
      </xdr:nvPicPr>
      <xdr:blipFill>
        <a:blip r:embed="rId1"/>
        <a:srcRect/>
        <a:stretch>
          <a:fillRect/>
        </a:stretch>
      </xdr:blipFill>
      <xdr:spPr>
        <a:xfrm>
          <a:off x="2619375" y="39546530"/>
          <a:ext cx="0" cy="295275"/>
        </a:xfrm>
        <a:prstGeom prst="rect">
          <a:avLst/>
        </a:prstGeom>
        <a:noFill/>
        <a:ln w="9525">
          <a:noFill/>
          <a:miter lim="800000"/>
          <a:headEnd/>
          <a:tailEnd/>
        </a:ln>
      </xdr:spPr>
    </xdr:pic>
    <xdr:clientData/>
  </xdr:oneCellAnchor>
  <xdr:oneCellAnchor>
    <xdr:from>
      <xdr:col>1</xdr:col>
      <xdr:colOff>1933575</xdr:colOff>
      <xdr:row>222</xdr:row>
      <xdr:rowOff>9525</xdr:rowOff>
    </xdr:from>
    <xdr:ext cx="0" cy="295275"/>
    <xdr:pic>
      <xdr:nvPicPr>
        <xdr:cNvPr id="678" name="ctl00_logoimage" descr="Danfoss Logo"/>
        <xdr:cNvPicPr>
          <a:picLocks noChangeAspect="1" noChangeArrowheads="1"/>
        </xdr:cNvPicPr>
      </xdr:nvPicPr>
      <xdr:blipFill>
        <a:blip r:embed="rId1"/>
        <a:srcRect/>
        <a:stretch>
          <a:fillRect/>
        </a:stretch>
      </xdr:blipFill>
      <xdr:spPr>
        <a:xfrm>
          <a:off x="2619375" y="40260905"/>
          <a:ext cx="0" cy="295275"/>
        </a:xfrm>
        <a:prstGeom prst="rect">
          <a:avLst/>
        </a:prstGeom>
        <a:noFill/>
        <a:ln w="9525">
          <a:noFill/>
          <a:miter lim="800000"/>
          <a:headEnd/>
          <a:tailEnd/>
        </a:ln>
      </xdr:spPr>
    </xdr:pic>
    <xdr:clientData/>
  </xdr:oneCellAnchor>
  <xdr:oneCellAnchor>
    <xdr:from>
      <xdr:col>1</xdr:col>
      <xdr:colOff>1933575</xdr:colOff>
      <xdr:row>222</xdr:row>
      <xdr:rowOff>9525</xdr:rowOff>
    </xdr:from>
    <xdr:ext cx="0" cy="295275"/>
    <xdr:pic>
      <xdr:nvPicPr>
        <xdr:cNvPr id="679" name="ctl00_logoimage" descr="Danfoss Logo"/>
        <xdr:cNvPicPr>
          <a:picLocks noChangeAspect="1" noChangeArrowheads="1"/>
        </xdr:cNvPicPr>
      </xdr:nvPicPr>
      <xdr:blipFill>
        <a:blip r:embed="rId1"/>
        <a:srcRect/>
        <a:stretch>
          <a:fillRect/>
        </a:stretch>
      </xdr:blipFill>
      <xdr:spPr>
        <a:xfrm>
          <a:off x="2619375" y="40260905"/>
          <a:ext cx="0" cy="295275"/>
        </a:xfrm>
        <a:prstGeom prst="rect">
          <a:avLst/>
        </a:prstGeom>
        <a:noFill/>
        <a:ln w="9525">
          <a:noFill/>
          <a:miter lim="800000"/>
          <a:headEnd/>
          <a:tailEnd/>
        </a:ln>
      </xdr:spPr>
    </xdr:pic>
    <xdr:clientData/>
  </xdr:oneCellAnchor>
  <xdr:oneCellAnchor>
    <xdr:from>
      <xdr:col>1</xdr:col>
      <xdr:colOff>1933575</xdr:colOff>
      <xdr:row>223</xdr:row>
      <xdr:rowOff>9525</xdr:rowOff>
    </xdr:from>
    <xdr:ext cx="0" cy="295275"/>
    <xdr:pic>
      <xdr:nvPicPr>
        <xdr:cNvPr id="680" name="ctl00_logoimage" descr="Danfoss Logo"/>
        <xdr:cNvPicPr>
          <a:picLocks noChangeAspect="1" noChangeArrowheads="1"/>
        </xdr:cNvPicPr>
      </xdr:nvPicPr>
      <xdr:blipFill>
        <a:blip r:embed="rId1"/>
        <a:srcRect/>
        <a:stretch>
          <a:fillRect/>
        </a:stretch>
      </xdr:blipFill>
      <xdr:spPr>
        <a:xfrm>
          <a:off x="2619375" y="40403780"/>
          <a:ext cx="0" cy="295275"/>
        </a:xfrm>
        <a:prstGeom prst="rect">
          <a:avLst/>
        </a:prstGeom>
        <a:noFill/>
        <a:ln w="9525">
          <a:noFill/>
          <a:miter lim="800000"/>
          <a:headEnd/>
          <a:tailEnd/>
        </a:ln>
      </xdr:spPr>
    </xdr:pic>
    <xdr:clientData/>
  </xdr:oneCellAnchor>
  <xdr:oneCellAnchor>
    <xdr:from>
      <xdr:col>1</xdr:col>
      <xdr:colOff>1933575</xdr:colOff>
      <xdr:row>224</xdr:row>
      <xdr:rowOff>0</xdr:rowOff>
    </xdr:from>
    <xdr:ext cx="0" cy="295275"/>
    <xdr:pic>
      <xdr:nvPicPr>
        <xdr:cNvPr id="681" name="ctl00_logoimage" descr="Danfoss Logo"/>
        <xdr:cNvPicPr>
          <a:picLocks noChangeAspect="1" noChangeArrowheads="1"/>
        </xdr:cNvPicPr>
      </xdr:nvPicPr>
      <xdr:blipFill>
        <a:blip r:embed="rId1"/>
        <a:srcRect/>
        <a:stretch>
          <a:fillRect/>
        </a:stretch>
      </xdr:blipFill>
      <xdr:spPr>
        <a:xfrm>
          <a:off x="2619375" y="40537130"/>
          <a:ext cx="0" cy="295275"/>
        </a:xfrm>
        <a:prstGeom prst="rect">
          <a:avLst/>
        </a:prstGeom>
        <a:noFill/>
        <a:ln w="9525">
          <a:noFill/>
          <a:miter lim="800000"/>
          <a:headEnd/>
          <a:tailEnd/>
        </a:ln>
      </xdr:spPr>
    </xdr:pic>
    <xdr:clientData/>
  </xdr:oneCellAnchor>
  <xdr:oneCellAnchor>
    <xdr:from>
      <xdr:col>1</xdr:col>
      <xdr:colOff>1933575</xdr:colOff>
      <xdr:row>224</xdr:row>
      <xdr:rowOff>0</xdr:rowOff>
    </xdr:from>
    <xdr:ext cx="0" cy="295275"/>
    <xdr:pic>
      <xdr:nvPicPr>
        <xdr:cNvPr id="682" name="ctl00_logoimage" descr="Danfoss Logo"/>
        <xdr:cNvPicPr>
          <a:picLocks noChangeAspect="1" noChangeArrowheads="1"/>
        </xdr:cNvPicPr>
      </xdr:nvPicPr>
      <xdr:blipFill>
        <a:blip r:embed="rId1"/>
        <a:srcRect/>
        <a:stretch>
          <a:fillRect/>
        </a:stretch>
      </xdr:blipFill>
      <xdr:spPr>
        <a:xfrm>
          <a:off x="2619375" y="40537130"/>
          <a:ext cx="0" cy="295275"/>
        </a:xfrm>
        <a:prstGeom prst="rect">
          <a:avLst/>
        </a:prstGeom>
        <a:noFill/>
        <a:ln w="9525">
          <a:noFill/>
          <a:miter lim="800000"/>
          <a:headEnd/>
          <a:tailEnd/>
        </a:ln>
      </xdr:spPr>
    </xdr:pic>
    <xdr:clientData/>
  </xdr:oneCellAnchor>
  <xdr:oneCellAnchor>
    <xdr:from>
      <xdr:col>1</xdr:col>
      <xdr:colOff>1933575</xdr:colOff>
      <xdr:row>224</xdr:row>
      <xdr:rowOff>0</xdr:rowOff>
    </xdr:from>
    <xdr:ext cx="0" cy="295275"/>
    <xdr:pic>
      <xdr:nvPicPr>
        <xdr:cNvPr id="683" name="ctl00_logoimage" descr="Danfoss Logo"/>
        <xdr:cNvPicPr>
          <a:picLocks noChangeAspect="1" noChangeArrowheads="1"/>
        </xdr:cNvPicPr>
      </xdr:nvPicPr>
      <xdr:blipFill>
        <a:blip r:embed="rId1"/>
        <a:srcRect/>
        <a:stretch>
          <a:fillRect/>
        </a:stretch>
      </xdr:blipFill>
      <xdr:spPr>
        <a:xfrm>
          <a:off x="2619375" y="40537130"/>
          <a:ext cx="0" cy="295275"/>
        </a:xfrm>
        <a:prstGeom prst="rect">
          <a:avLst/>
        </a:prstGeom>
        <a:noFill/>
        <a:ln w="9525">
          <a:noFill/>
          <a:miter lim="800000"/>
          <a:headEnd/>
          <a:tailEnd/>
        </a:ln>
      </xdr:spPr>
    </xdr:pic>
    <xdr:clientData/>
  </xdr:oneCellAnchor>
  <xdr:oneCellAnchor>
    <xdr:from>
      <xdr:col>1</xdr:col>
      <xdr:colOff>1933575</xdr:colOff>
      <xdr:row>223</xdr:row>
      <xdr:rowOff>9525</xdr:rowOff>
    </xdr:from>
    <xdr:ext cx="0" cy="295275"/>
    <xdr:pic>
      <xdr:nvPicPr>
        <xdr:cNvPr id="684" name="ctl00_logoimage" descr="Danfoss Logo"/>
        <xdr:cNvPicPr>
          <a:picLocks noChangeAspect="1" noChangeArrowheads="1"/>
        </xdr:cNvPicPr>
      </xdr:nvPicPr>
      <xdr:blipFill>
        <a:blip r:embed="rId1"/>
        <a:srcRect/>
        <a:stretch>
          <a:fillRect/>
        </a:stretch>
      </xdr:blipFill>
      <xdr:spPr>
        <a:xfrm>
          <a:off x="2619375" y="40403780"/>
          <a:ext cx="0" cy="295275"/>
        </a:xfrm>
        <a:prstGeom prst="rect">
          <a:avLst/>
        </a:prstGeom>
        <a:noFill/>
        <a:ln w="9525">
          <a:noFill/>
          <a:miter lim="800000"/>
          <a:headEnd/>
          <a:tailEnd/>
        </a:ln>
      </xdr:spPr>
    </xdr:pic>
    <xdr:clientData/>
  </xdr:oneCellAnchor>
  <xdr:oneCellAnchor>
    <xdr:from>
      <xdr:col>1</xdr:col>
      <xdr:colOff>1933575</xdr:colOff>
      <xdr:row>224</xdr:row>
      <xdr:rowOff>9525</xdr:rowOff>
    </xdr:from>
    <xdr:ext cx="0" cy="295275"/>
    <xdr:pic>
      <xdr:nvPicPr>
        <xdr:cNvPr id="685" name="ctl00_logoimage" descr="Danfoss Logo"/>
        <xdr:cNvPicPr>
          <a:picLocks noChangeAspect="1" noChangeArrowheads="1"/>
        </xdr:cNvPicPr>
      </xdr:nvPicPr>
      <xdr:blipFill>
        <a:blip r:embed="rId1"/>
        <a:srcRect/>
        <a:stretch>
          <a:fillRect/>
        </a:stretch>
      </xdr:blipFill>
      <xdr:spPr>
        <a:xfrm>
          <a:off x="2619375" y="40546655"/>
          <a:ext cx="0" cy="295275"/>
        </a:xfrm>
        <a:prstGeom prst="rect">
          <a:avLst/>
        </a:prstGeom>
        <a:noFill/>
        <a:ln w="9525">
          <a:noFill/>
          <a:miter lim="800000"/>
          <a:headEnd/>
          <a:tailEnd/>
        </a:ln>
      </xdr:spPr>
    </xdr:pic>
    <xdr:clientData/>
  </xdr:oneCellAnchor>
  <xdr:oneCellAnchor>
    <xdr:from>
      <xdr:col>1</xdr:col>
      <xdr:colOff>1933575</xdr:colOff>
      <xdr:row>224</xdr:row>
      <xdr:rowOff>9525</xdr:rowOff>
    </xdr:from>
    <xdr:ext cx="0" cy="295275"/>
    <xdr:pic>
      <xdr:nvPicPr>
        <xdr:cNvPr id="686" name="ctl00_logoimage" descr="Danfoss Logo"/>
        <xdr:cNvPicPr>
          <a:picLocks noChangeAspect="1" noChangeArrowheads="1"/>
        </xdr:cNvPicPr>
      </xdr:nvPicPr>
      <xdr:blipFill>
        <a:blip r:embed="rId1"/>
        <a:srcRect/>
        <a:stretch>
          <a:fillRect/>
        </a:stretch>
      </xdr:blipFill>
      <xdr:spPr>
        <a:xfrm>
          <a:off x="2619375" y="40546655"/>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687"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688"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689"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2"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2"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1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7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7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7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7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7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7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7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7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7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7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4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4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4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4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4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4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4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4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4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4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5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5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52"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5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854"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855"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856"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857"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858"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859"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252</xdr:row>
      <xdr:rowOff>9525</xdr:rowOff>
    </xdr:from>
    <xdr:ext cx="0" cy="295275"/>
    <xdr:pic>
      <xdr:nvPicPr>
        <xdr:cNvPr id="860" name="ctl00_logoimage" descr="Danfoss Logo"/>
        <xdr:cNvPicPr>
          <a:picLocks noChangeAspect="1" noChangeArrowheads="1"/>
        </xdr:cNvPicPr>
      </xdr:nvPicPr>
      <xdr:blipFill>
        <a:blip r:embed="rId1"/>
        <a:srcRect/>
        <a:stretch>
          <a:fillRect/>
        </a:stretch>
      </xdr:blipFill>
      <xdr:spPr>
        <a:xfrm>
          <a:off x="2619375" y="45252005"/>
          <a:ext cx="0" cy="295275"/>
        </a:xfrm>
        <a:prstGeom prst="rect">
          <a:avLst/>
        </a:prstGeom>
        <a:noFill/>
        <a:ln w="9525">
          <a:noFill/>
          <a:miter lim="800000"/>
          <a:headEnd/>
          <a:tailEnd/>
        </a:ln>
      </xdr:spPr>
    </xdr:pic>
    <xdr:clientData/>
  </xdr:oneCellAnchor>
  <xdr:oneCellAnchor>
    <xdr:from>
      <xdr:col>1</xdr:col>
      <xdr:colOff>1933575</xdr:colOff>
      <xdr:row>252</xdr:row>
      <xdr:rowOff>9525</xdr:rowOff>
    </xdr:from>
    <xdr:ext cx="0" cy="295275"/>
    <xdr:pic>
      <xdr:nvPicPr>
        <xdr:cNvPr id="861" name="ctl00_logoimage" descr="Danfoss Logo"/>
        <xdr:cNvPicPr>
          <a:picLocks noChangeAspect="1" noChangeArrowheads="1"/>
        </xdr:cNvPicPr>
      </xdr:nvPicPr>
      <xdr:blipFill>
        <a:blip r:embed="rId1"/>
        <a:srcRect/>
        <a:stretch>
          <a:fillRect/>
        </a:stretch>
      </xdr:blipFill>
      <xdr:spPr>
        <a:xfrm>
          <a:off x="2619375" y="452520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2"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3"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4"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5"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6"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7"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8"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9"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0"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1"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2"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3"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4"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5"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6"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7"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8"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9"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0"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1"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2"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3"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4"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5"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6"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7"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8"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9"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0"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1"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2"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3"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4"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5"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6"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7"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898"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899"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900"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901"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902"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903"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904"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905"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906"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258</xdr:row>
      <xdr:rowOff>9525</xdr:rowOff>
    </xdr:from>
    <xdr:ext cx="0" cy="2286000"/>
    <xdr:pic>
      <xdr:nvPicPr>
        <xdr:cNvPr id="907" name="ctl00_logoimage" descr="Danfoss Logo"/>
        <xdr:cNvPicPr>
          <a:picLocks noChangeAspect="1" noChangeArrowheads="1"/>
        </xdr:cNvPicPr>
      </xdr:nvPicPr>
      <xdr:blipFill>
        <a:blip r:embed="rId1"/>
        <a:srcRect/>
        <a:stretch>
          <a:fillRect/>
        </a:stretch>
      </xdr:blipFill>
      <xdr:spPr>
        <a:xfrm>
          <a:off x="2619375" y="46096555"/>
          <a:ext cx="0" cy="22860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2286000"/>
    <xdr:pic>
      <xdr:nvPicPr>
        <xdr:cNvPr id="908" name="ctl00_logoimage" descr="Danfoss Logo"/>
        <xdr:cNvPicPr>
          <a:picLocks noChangeAspect="1" noChangeArrowheads="1"/>
        </xdr:cNvPicPr>
      </xdr:nvPicPr>
      <xdr:blipFill>
        <a:blip r:embed="rId1"/>
        <a:srcRect/>
        <a:stretch>
          <a:fillRect/>
        </a:stretch>
      </xdr:blipFill>
      <xdr:spPr>
        <a:xfrm>
          <a:off x="2619375" y="46096555"/>
          <a:ext cx="0" cy="22860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2286000"/>
    <xdr:pic>
      <xdr:nvPicPr>
        <xdr:cNvPr id="909" name="ctl00_logoimage" descr="Danfoss Logo"/>
        <xdr:cNvPicPr>
          <a:picLocks noChangeAspect="1" noChangeArrowheads="1"/>
        </xdr:cNvPicPr>
      </xdr:nvPicPr>
      <xdr:blipFill>
        <a:blip r:embed="rId1"/>
        <a:srcRect/>
        <a:stretch>
          <a:fillRect/>
        </a:stretch>
      </xdr:blipFill>
      <xdr:spPr>
        <a:xfrm>
          <a:off x="2619375" y="46096555"/>
          <a:ext cx="0" cy="2286000"/>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2"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3"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4"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5"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6"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7"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8"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9"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2"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3"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4"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5"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6"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7"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8"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9"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2"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3"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4"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5"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6"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7"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8"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9"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2"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3"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4"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5"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6"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7"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8"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9"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5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5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952"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953"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954"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955"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956"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957"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194</xdr:row>
      <xdr:rowOff>0</xdr:rowOff>
    </xdr:from>
    <xdr:ext cx="0" cy="295275"/>
    <xdr:pic>
      <xdr:nvPicPr>
        <xdr:cNvPr id="958" name="ctl00_logoimage" descr="Danfoss Logo"/>
        <xdr:cNvPicPr>
          <a:picLocks noChangeAspect="1" noChangeArrowheads="1"/>
        </xdr:cNvPicPr>
      </xdr:nvPicPr>
      <xdr:blipFill>
        <a:blip r:embed="rId1"/>
        <a:srcRect/>
        <a:stretch>
          <a:fillRect/>
        </a:stretch>
      </xdr:blipFill>
      <xdr:spPr>
        <a:xfrm>
          <a:off x="2619375" y="36060380"/>
          <a:ext cx="0" cy="295275"/>
        </a:xfrm>
        <a:prstGeom prst="rect">
          <a:avLst/>
        </a:prstGeom>
        <a:noFill/>
        <a:ln w="9525">
          <a:noFill/>
          <a:miter lim="800000"/>
          <a:headEnd/>
          <a:tailEnd/>
        </a:ln>
      </xdr:spPr>
    </xdr:pic>
    <xdr:clientData/>
  </xdr:oneCellAnchor>
  <xdr:oneCellAnchor>
    <xdr:from>
      <xdr:col>1</xdr:col>
      <xdr:colOff>1933575</xdr:colOff>
      <xdr:row>194</xdr:row>
      <xdr:rowOff>9525</xdr:rowOff>
    </xdr:from>
    <xdr:ext cx="0" cy="295275"/>
    <xdr:pic>
      <xdr:nvPicPr>
        <xdr:cNvPr id="959" name="ctl00_logoimage" descr="Danfoss Logo"/>
        <xdr:cNvPicPr>
          <a:picLocks noChangeAspect="1" noChangeArrowheads="1"/>
        </xdr:cNvPicPr>
      </xdr:nvPicPr>
      <xdr:blipFill>
        <a:blip r:embed="rId1"/>
        <a:srcRect/>
        <a:stretch>
          <a:fillRect/>
        </a:stretch>
      </xdr:blipFill>
      <xdr:spPr>
        <a:xfrm>
          <a:off x="2619375" y="36069905"/>
          <a:ext cx="0" cy="295275"/>
        </a:xfrm>
        <a:prstGeom prst="rect">
          <a:avLst/>
        </a:prstGeom>
        <a:noFill/>
        <a:ln w="9525">
          <a:noFill/>
          <a:miter lim="800000"/>
          <a:headEnd/>
          <a:tailEnd/>
        </a:ln>
      </xdr:spPr>
    </xdr:pic>
    <xdr:clientData/>
  </xdr:oneCellAnchor>
  <xdr:oneCellAnchor>
    <xdr:from>
      <xdr:col>1</xdr:col>
      <xdr:colOff>1933575</xdr:colOff>
      <xdr:row>195</xdr:row>
      <xdr:rowOff>0</xdr:rowOff>
    </xdr:from>
    <xdr:ext cx="0" cy="295275"/>
    <xdr:pic>
      <xdr:nvPicPr>
        <xdr:cNvPr id="960" name="ctl00_logoimage" descr="Danfoss Logo"/>
        <xdr:cNvPicPr>
          <a:picLocks noChangeAspect="1" noChangeArrowheads="1"/>
        </xdr:cNvPicPr>
      </xdr:nvPicPr>
      <xdr:blipFill>
        <a:blip r:embed="rId1"/>
        <a:srcRect/>
        <a:stretch>
          <a:fillRect/>
        </a:stretch>
      </xdr:blipFill>
      <xdr:spPr>
        <a:xfrm>
          <a:off x="2619375" y="36203255"/>
          <a:ext cx="0" cy="295275"/>
        </a:xfrm>
        <a:prstGeom prst="rect">
          <a:avLst/>
        </a:prstGeom>
        <a:noFill/>
        <a:ln w="9525">
          <a:noFill/>
          <a:miter lim="800000"/>
          <a:headEnd/>
          <a:tailEnd/>
        </a:ln>
      </xdr:spPr>
    </xdr:pic>
    <xdr:clientData/>
  </xdr:oneCellAnchor>
  <xdr:oneCellAnchor>
    <xdr:from>
      <xdr:col>1</xdr:col>
      <xdr:colOff>1933575</xdr:colOff>
      <xdr:row>195</xdr:row>
      <xdr:rowOff>9525</xdr:rowOff>
    </xdr:from>
    <xdr:ext cx="0" cy="295275"/>
    <xdr:pic>
      <xdr:nvPicPr>
        <xdr:cNvPr id="961" name="ctl00_logoimage" descr="Danfoss Logo"/>
        <xdr:cNvPicPr>
          <a:picLocks noChangeAspect="1" noChangeArrowheads="1"/>
        </xdr:cNvPicPr>
      </xdr:nvPicPr>
      <xdr:blipFill>
        <a:blip r:embed="rId1"/>
        <a:srcRect/>
        <a:stretch>
          <a:fillRect/>
        </a:stretch>
      </xdr:blipFill>
      <xdr:spPr>
        <a:xfrm>
          <a:off x="2619375" y="36212780"/>
          <a:ext cx="0" cy="295275"/>
        </a:xfrm>
        <a:prstGeom prst="rect">
          <a:avLst/>
        </a:prstGeom>
        <a:noFill/>
        <a:ln w="9525">
          <a:noFill/>
          <a:miter lim="800000"/>
          <a:headEnd/>
          <a:tailEnd/>
        </a:ln>
      </xdr:spPr>
    </xdr:pic>
    <xdr:clientData/>
  </xdr:oneCellAnchor>
  <xdr:oneCellAnchor>
    <xdr:from>
      <xdr:col>1</xdr:col>
      <xdr:colOff>1933575</xdr:colOff>
      <xdr:row>196</xdr:row>
      <xdr:rowOff>0</xdr:rowOff>
    </xdr:from>
    <xdr:ext cx="0" cy="295275"/>
    <xdr:pic>
      <xdr:nvPicPr>
        <xdr:cNvPr id="962" name="ctl00_logoimage" descr="Danfoss Logo"/>
        <xdr:cNvPicPr>
          <a:picLocks noChangeAspect="1" noChangeArrowheads="1"/>
        </xdr:cNvPicPr>
      </xdr:nvPicPr>
      <xdr:blipFill>
        <a:blip r:embed="rId1"/>
        <a:srcRect/>
        <a:stretch>
          <a:fillRect/>
        </a:stretch>
      </xdr:blipFill>
      <xdr:spPr>
        <a:xfrm>
          <a:off x="2619375" y="36346130"/>
          <a:ext cx="0" cy="295275"/>
        </a:xfrm>
        <a:prstGeom prst="rect">
          <a:avLst/>
        </a:prstGeom>
        <a:noFill/>
        <a:ln w="9525">
          <a:noFill/>
          <a:miter lim="800000"/>
          <a:headEnd/>
          <a:tailEnd/>
        </a:ln>
      </xdr:spPr>
    </xdr:pic>
    <xdr:clientData/>
  </xdr:oneCellAnchor>
  <xdr:oneCellAnchor>
    <xdr:from>
      <xdr:col>1</xdr:col>
      <xdr:colOff>1933575</xdr:colOff>
      <xdr:row>196</xdr:row>
      <xdr:rowOff>9525</xdr:rowOff>
    </xdr:from>
    <xdr:ext cx="0" cy="295275"/>
    <xdr:pic>
      <xdr:nvPicPr>
        <xdr:cNvPr id="963" name="ctl00_logoimage" descr="Danfoss Logo"/>
        <xdr:cNvPicPr>
          <a:picLocks noChangeAspect="1" noChangeArrowheads="1"/>
        </xdr:cNvPicPr>
      </xdr:nvPicPr>
      <xdr:blipFill>
        <a:blip r:embed="rId1"/>
        <a:srcRect/>
        <a:stretch>
          <a:fillRect/>
        </a:stretch>
      </xdr:blipFill>
      <xdr:spPr>
        <a:xfrm>
          <a:off x="2619375" y="36355655"/>
          <a:ext cx="0" cy="295275"/>
        </a:xfrm>
        <a:prstGeom prst="rect">
          <a:avLst/>
        </a:prstGeom>
        <a:noFill/>
        <a:ln w="9525">
          <a:noFill/>
          <a:miter lim="800000"/>
          <a:headEnd/>
          <a:tailEnd/>
        </a:ln>
      </xdr:spPr>
    </xdr:pic>
    <xdr:clientData/>
  </xdr:oneCellAnchor>
  <xdr:oneCellAnchor>
    <xdr:from>
      <xdr:col>1</xdr:col>
      <xdr:colOff>1933575</xdr:colOff>
      <xdr:row>197</xdr:row>
      <xdr:rowOff>0</xdr:rowOff>
    </xdr:from>
    <xdr:ext cx="0" cy="295275"/>
    <xdr:pic>
      <xdr:nvPicPr>
        <xdr:cNvPr id="964" name="ctl00_logoimage" descr="Danfoss Logo"/>
        <xdr:cNvPicPr>
          <a:picLocks noChangeAspect="1" noChangeArrowheads="1"/>
        </xdr:cNvPicPr>
      </xdr:nvPicPr>
      <xdr:blipFill>
        <a:blip r:embed="rId1"/>
        <a:srcRect/>
        <a:stretch>
          <a:fillRect/>
        </a:stretch>
      </xdr:blipFill>
      <xdr:spPr>
        <a:xfrm>
          <a:off x="2619375" y="36489005"/>
          <a:ext cx="0" cy="295275"/>
        </a:xfrm>
        <a:prstGeom prst="rect">
          <a:avLst/>
        </a:prstGeom>
        <a:noFill/>
        <a:ln w="9525">
          <a:noFill/>
          <a:miter lim="800000"/>
          <a:headEnd/>
          <a:tailEnd/>
        </a:ln>
      </xdr:spPr>
    </xdr:pic>
    <xdr:clientData/>
  </xdr:oneCellAnchor>
  <xdr:oneCellAnchor>
    <xdr:from>
      <xdr:col>1</xdr:col>
      <xdr:colOff>1933575</xdr:colOff>
      <xdr:row>197</xdr:row>
      <xdr:rowOff>9525</xdr:rowOff>
    </xdr:from>
    <xdr:ext cx="0" cy="295275"/>
    <xdr:pic>
      <xdr:nvPicPr>
        <xdr:cNvPr id="965" name="ctl00_logoimage" descr="Danfoss Logo"/>
        <xdr:cNvPicPr>
          <a:picLocks noChangeAspect="1" noChangeArrowheads="1"/>
        </xdr:cNvPicPr>
      </xdr:nvPicPr>
      <xdr:blipFill>
        <a:blip r:embed="rId1"/>
        <a:srcRect/>
        <a:stretch>
          <a:fillRect/>
        </a:stretch>
      </xdr:blipFill>
      <xdr:spPr>
        <a:xfrm>
          <a:off x="2619375" y="36498530"/>
          <a:ext cx="0" cy="295275"/>
        </a:xfrm>
        <a:prstGeom prst="rect">
          <a:avLst/>
        </a:prstGeom>
        <a:noFill/>
        <a:ln w="9525">
          <a:noFill/>
          <a:miter lim="800000"/>
          <a:headEnd/>
          <a:tailEnd/>
        </a:ln>
      </xdr:spPr>
    </xdr:pic>
    <xdr:clientData/>
  </xdr:oneCellAnchor>
  <xdr:oneCellAnchor>
    <xdr:from>
      <xdr:col>1</xdr:col>
      <xdr:colOff>1933575</xdr:colOff>
      <xdr:row>198</xdr:row>
      <xdr:rowOff>9525</xdr:rowOff>
    </xdr:from>
    <xdr:ext cx="0" cy="295275"/>
    <xdr:pic>
      <xdr:nvPicPr>
        <xdr:cNvPr id="966" name="ctl00_logoimage" descr="Danfoss Logo"/>
        <xdr:cNvPicPr>
          <a:picLocks noChangeAspect="1" noChangeArrowheads="1"/>
        </xdr:cNvPicPr>
      </xdr:nvPicPr>
      <xdr:blipFill>
        <a:blip r:embed="rId1"/>
        <a:srcRect/>
        <a:stretch>
          <a:fillRect/>
        </a:stretch>
      </xdr:blipFill>
      <xdr:spPr>
        <a:xfrm>
          <a:off x="2619375" y="36641405"/>
          <a:ext cx="0" cy="295275"/>
        </a:xfrm>
        <a:prstGeom prst="rect">
          <a:avLst/>
        </a:prstGeom>
        <a:noFill/>
        <a:ln w="9525">
          <a:noFill/>
          <a:miter lim="800000"/>
          <a:headEnd/>
          <a:tailEnd/>
        </a:ln>
      </xdr:spPr>
    </xdr:pic>
    <xdr:clientData/>
  </xdr:oneCellAnchor>
  <xdr:oneCellAnchor>
    <xdr:from>
      <xdr:col>1</xdr:col>
      <xdr:colOff>1933575</xdr:colOff>
      <xdr:row>199</xdr:row>
      <xdr:rowOff>9525</xdr:rowOff>
    </xdr:from>
    <xdr:ext cx="0" cy="295275"/>
    <xdr:pic>
      <xdr:nvPicPr>
        <xdr:cNvPr id="967" name="ctl00_logoimage" descr="Danfoss Logo"/>
        <xdr:cNvPicPr>
          <a:picLocks noChangeAspect="1" noChangeArrowheads="1"/>
        </xdr:cNvPicPr>
      </xdr:nvPicPr>
      <xdr:blipFill>
        <a:blip r:embed="rId1"/>
        <a:srcRect/>
        <a:stretch>
          <a:fillRect/>
        </a:stretch>
      </xdr:blipFill>
      <xdr:spPr>
        <a:xfrm>
          <a:off x="2619375" y="36784280"/>
          <a:ext cx="0" cy="295275"/>
        </a:xfrm>
        <a:prstGeom prst="rect">
          <a:avLst/>
        </a:prstGeom>
        <a:noFill/>
        <a:ln w="9525">
          <a:noFill/>
          <a:miter lim="800000"/>
          <a:headEnd/>
          <a:tailEnd/>
        </a:ln>
      </xdr:spPr>
    </xdr:pic>
    <xdr:clientData/>
  </xdr:oneCellAnchor>
  <xdr:oneCellAnchor>
    <xdr:from>
      <xdr:col>1</xdr:col>
      <xdr:colOff>1933575</xdr:colOff>
      <xdr:row>200</xdr:row>
      <xdr:rowOff>9525</xdr:rowOff>
    </xdr:from>
    <xdr:ext cx="0" cy="295275"/>
    <xdr:pic>
      <xdr:nvPicPr>
        <xdr:cNvPr id="968" name="ctl00_logoimage" descr="Danfoss Logo"/>
        <xdr:cNvPicPr>
          <a:picLocks noChangeAspect="1" noChangeArrowheads="1"/>
        </xdr:cNvPicPr>
      </xdr:nvPicPr>
      <xdr:blipFill>
        <a:blip r:embed="rId1"/>
        <a:srcRect/>
        <a:stretch>
          <a:fillRect/>
        </a:stretch>
      </xdr:blipFill>
      <xdr:spPr>
        <a:xfrm>
          <a:off x="2619375" y="36927155"/>
          <a:ext cx="0" cy="295275"/>
        </a:xfrm>
        <a:prstGeom prst="rect">
          <a:avLst/>
        </a:prstGeom>
        <a:noFill/>
        <a:ln w="9525">
          <a:noFill/>
          <a:miter lim="800000"/>
          <a:headEnd/>
          <a:tailEnd/>
        </a:ln>
      </xdr:spPr>
    </xdr:pic>
    <xdr:clientData/>
  </xdr:oneCellAnchor>
  <xdr:oneCellAnchor>
    <xdr:from>
      <xdr:col>1</xdr:col>
      <xdr:colOff>1933575</xdr:colOff>
      <xdr:row>201</xdr:row>
      <xdr:rowOff>9525</xdr:rowOff>
    </xdr:from>
    <xdr:ext cx="0" cy="295275"/>
    <xdr:pic>
      <xdr:nvPicPr>
        <xdr:cNvPr id="969" name="ctl00_logoimage" descr="Danfoss Logo"/>
        <xdr:cNvPicPr>
          <a:picLocks noChangeAspect="1" noChangeArrowheads="1"/>
        </xdr:cNvPicPr>
      </xdr:nvPicPr>
      <xdr:blipFill>
        <a:blip r:embed="rId1"/>
        <a:srcRect/>
        <a:stretch>
          <a:fillRect/>
        </a:stretch>
      </xdr:blipFill>
      <xdr:spPr>
        <a:xfrm>
          <a:off x="2619375" y="37070030"/>
          <a:ext cx="0" cy="295275"/>
        </a:xfrm>
        <a:prstGeom prst="rect">
          <a:avLst/>
        </a:prstGeom>
        <a:noFill/>
        <a:ln w="9525">
          <a:noFill/>
          <a:miter lim="800000"/>
          <a:headEnd/>
          <a:tailEnd/>
        </a:ln>
      </xdr:spPr>
    </xdr:pic>
    <xdr:clientData/>
  </xdr:oneCellAnchor>
  <xdr:oneCellAnchor>
    <xdr:from>
      <xdr:col>1</xdr:col>
      <xdr:colOff>1933575</xdr:colOff>
      <xdr:row>202</xdr:row>
      <xdr:rowOff>9525</xdr:rowOff>
    </xdr:from>
    <xdr:ext cx="0" cy="295275"/>
    <xdr:pic>
      <xdr:nvPicPr>
        <xdr:cNvPr id="970" name="ctl00_logoimage" descr="Danfoss Logo"/>
        <xdr:cNvPicPr>
          <a:picLocks noChangeAspect="1" noChangeArrowheads="1"/>
        </xdr:cNvPicPr>
      </xdr:nvPicPr>
      <xdr:blipFill>
        <a:blip r:embed="rId1"/>
        <a:srcRect/>
        <a:stretch>
          <a:fillRect/>
        </a:stretch>
      </xdr:blipFill>
      <xdr:spPr>
        <a:xfrm>
          <a:off x="2619375" y="37212905"/>
          <a:ext cx="0" cy="295275"/>
        </a:xfrm>
        <a:prstGeom prst="rect">
          <a:avLst/>
        </a:prstGeom>
        <a:noFill/>
        <a:ln w="9525">
          <a:noFill/>
          <a:miter lim="800000"/>
          <a:headEnd/>
          <a:tailEnd/>
        </a:ln>
      </xdr:spPr>
    </xdr:pic>
    <xdr:clientData/>
  </xdr:oneCellAnchor>
  <xdr:oneCellAnchor>
    <xdr:from>
      <xdr:col>1</xdr:col>
      <xdr:colOff>1933575</xdr:colOff>
      <xdr:row>203</xdr:row>
      <xdr:rowOff>9525</xdr:rowOff>
    </xdr:from>
    <xdr:ext cx="0" cy="295275"/>
    <xdr:pic>
      <xdr:nvPicPr>
        <xdr:cNvPr id="971" name="ctl00_logoimage" descr="Danfoss Logo"/>
        <xdr:cNvPicPr>
          <a:picLocks noChangeAspect="1" noChangeArrowheads="1"/>
        </xdr:cNvPicPr>
      </xdr:nvPicPr>
      <xdr:blipFill>
        <a:blip r:embed="rId1"/>
        <a:srcRect/>
        <a:stretch>
          <a:fillRect/>
        </a:stretch>
      </xdr:blipFill>
      <xdr:spPr>
        <a:xfrm>
          <a:off x="2619375" y="37355780"/>
          <a:ext cx="0" cy="295275"/>
        </a:xfrm>
        <a:prstGeom prst="rect">
          <a:avLst/>
        </a:prstGeom>
        <a:noFill/>
        <a:ln w="9525">
          <a:noFill/>
          <a:miter lim="800000"/>
          <a:headEnd/>
          <a:tailEnd/>
        </a:ln>
      </xdr:spPr>
    </xdr:pic>
    <xdr:clientData/>
  </xdr:oneCellAnchor>
  <xdr:oneCellAnchor>
    <xdr:from>
      <xdr:col>1</xdr:col>
      <xdr:colOff>1933575</xdr:colOff>
      <xdr:row>203</xdr:row>
      <xdr:rowOff>9525</xdr:rowOff>
    </xdr:from>
    <xdr:ext cx="0" cy="295275"/>
    <xdr:pic>
      <xdr:nvPicPr>
        <xdr:cNvPr id="972" name="ctl00_logoimage" descr="Danfoss Logo"/>
        <xdr:cNvPicPr>
          <a:picLocks noChangeAspect="1" noChangeArrowheads="1"/>
        </xdr:cNvPicPr>
      </xdr:nvPicPr>
      <xdr:blipFill>
        <a:blip r:embed="rId1"/>
        <a:srcRect/>
        <a:stretch>
          <a:fillRect/>
        </a:stretch>
      </xdr:blipFill>
      <xdr:spPr>
        <a:xfrm>
          <a:off x="2619375" y="37355780"/>
          <a:ext cx="0" cy="295275"/>
        </a:xfrm>
        <a:prstGeom prst="rect">
          <a:avLst/>
        </a:prstGeom>
        <a:noFill/>
        <a:ln w="9525">
          <a:noFill/>
          <a:miter lim="800000"/>
          <a:headEnd/>
          <a:tailEnd/>
        </a:ln>
      </xdr:spPr>
    </xdr:pic>
    <xdr:clientData/>
  </xdr:oneCellAnchor>
  <xdr:oneCellAnchor>
    <xdr:from>
      <xdr:col>1</xdr:col>
      <xdr:colOff>1933575</xdr:colOff>
      <xdr:row>204</xdr:row>
      <xdr:rowOff>9525</xdr:rowOff>
    </xdr:from>
    <xdr:ext cx="0" cy="295275"/>
    <xdr:pic>
      <xdr:nvPicPr>
        <xdr:cNvPr id="973" name="ctl00_logoimage" descr="Danfoss Logo"/>
        <xdr:cNvPicPr>
          <a:picLocks noChangeAspect="1" noChangeArrowheads="1"/>
        </xdr:cNvPicPr>
      </xdr:nvPicPr>
      <xdr:blipFill>
        <a:blip r:embed="rId1"/>
        <a:srcRect/>
        <a:stretch>
          <a:fillRect/>
        </a:stretch>
      </xdr:blipFill>
      <xdr:spPr>
        <a:xfrm>
          <a:off x="2619375" y="37546280"/>
          <a:ext cx="0" cy="295275"/>
        </a:xfrm>
        <a:prstGeom prst="rect">
          <a:avLst/>
        </a:prstGeom>
        <a:noFill/>
        <a:ln w="9525">
          <a:noFill/>
          <a:miter lim="800000"/>
          <a:headEnd/>
          <a:tailEnd/>
        </a:ln>
      </xdr:spPr>
    </xdr:pic>
    <xdr:clientData/>
  </xdr:oneCellAnchor>
  <xdr:oneCellAnchor>
    <xdr:from>
      <xdr:col>1</xdr:col>
      <xdr:colOff>1933575</xdr:colOff>
      <xdr:row>204</xdr:row>
      <xdr:rowOff>9525</xdr:rowOff>
    </xdr:from>
    <xdr:ext cx="0" cy="295275"/>
    <xdr:pic>
      <xdr:nvPicPr>
        <xdr:cNvPr id="974" name="ctl00_logoimage" descr="Danfoss Logo"/>
        <xdr:cNvPicPr>
          <a:picLocks noChangeAspect="1" noChangeArrowheads="1"/>
        </xdr:cNvPicPr>
      </xdr:nvPicPr>
      <xdr:blipFill>
        <a:blip r:embed="rId1"/>
        <a:srcRect/>
        <a:stretch>
          <a:fillRect/>
        </a:stretch>
      </xdr:blipFill>
      <xdr:spPr>
        <a:xfrm>
          <a:off x="2619375" y="37546280"/>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975"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976"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977"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78"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79"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80"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81"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82"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83"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984"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985"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986"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87"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88"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89"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90"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91"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twoCellAnchor editAs="oneCell">
    <xdr:from>
      <xdr:col>5</xdr:col>
      <xdr:colOff>133350</xdr:colOff>
      <xdr:row>191</xdr:row>
      <xdr:rowOff>114300</xdr:rowOff>
    </xdr:from>
    <xdr:to>
      <xdr:col>5</xdr:col>
      <xdr:colOff>1786898</xdr:colOff>
      <xdr:row>199</xdr:row>
      <xdr:rowOff>124330</xdr:rowOff>
    </xdr:to>
    <xdr:pic>
      <xdr:nvPicPr>
        <xdr:cNvPr id="992" name="Picture 1"/>
        <xdr:cNvPicPr>
          <a:picLocks noChangeAspect="1" noChangeArrowheads="1"/>
        </xdr:cNvPicPr>
      </xdr:nvPicPr>
      <xdr:blipFill>
        <a:blip r:embed="rId26"/>
        <a:srcRect/>
        <a:stretch>
          <a:fillRect/>
        </a:stretch>
      </xdr:blipFill>
      <xdr:spPr>
        <a:xfrm>
          <a:off x="6657975" y="35746055"/>
          <a:ext cx="1653540" cy="1152525"/>
        </a:xfrm>
        <a:prstGeom prst="rect">
          <a:avLst/>
        </a:prstGeom>
        <a:noFill/>
      </xdr:spPr>
    </xdr:pic>
    <xdr:clientData/>
  </xdr:twoCellAnchor>
  <xdr:twoCellAnchor editAs="oneCell">
    <xdr:from>
      <xdr:col>5</xdr:col>
      <xdr:colOff>123825</xdr:colOff>
      <xdr:row>193</xdr:row>
      <xdr:rowOff>228600</xdr:rowOff>
    </xdr:from>
    <xdr:to>
      <xdr:col>5</xdr:col>
      <xdr:colOff>1746324</xdr:colOff>
      <xdr:row>202</xdr:row>
      <xdr:rowOff>42819</xdr:rowOff>
    </xdr:to>
    <xdr:pic>
      <xdr:nvPicPr>
        <xdr:cNvPr id="993" name="Picture 1" descr="Image result for sporlan filter drier"/>
        <xdr:cNvPicPr>
          <a:picLocks noChangeAspect="1" noChangeArrowheads="1"/>
        </xdr:cNvPicPr>
      </xdr:nvPicPr>
      <xdr:blipFill>
        <a:blip r:embed="rId27"/>
        <a:srcRect/>
        <a:stretch>
          <a:fillRect/>
        </a:stretch>
      </xdr:blipFill>
      <xdr:spPr>
        <a:xfrm>
          <a:off x="6648450" y="36060380"/>
          <a:ext cx="1622425" cy="1185545"/>
        </a:xfrm>
        <a:prstGeom prst="rect">
          <a:avLst/>
        </a:prstGeom>
        <a:noFill/>
      </xdr:spPr>
    </xdr:pic>
    <xdr:clientData/>
  </xdr:twoCellAnchor>
  <xdr:oneCellAnchor>
    <xdr:from>
      <xdr:col>1</xdr:col>
      <xdr:colOff>1933575</xdr:colOff>
      <xdr:row>9</xdr:row>
      <xdr:rowOff>9525</xdr:rowOff>
    </xdr:from>
    <xdr:ext cx="0" cy="295275"/>
    <xdr:pic>
      <xdr:nvPicPr>
        <xdr:cNvPr id="1155" name="ctl00_logoimage" descr="Danfoss Logo"/>
        <xdr:cNvPicPr>
          <a:picLocks noChangeAspect="1" noChangeArrowheads="1"/>
        </xdr:cNvPicPr>
      </xdr:nvPicPr>
      <xdr:blipFill>
        <a:blip r:embed="rId1"/>
        <a:srcRect/>
        <a:stretch>
          <a:fillRect/>
        </a:stretch>
      </xdr:blipFill>
      <xdr:spPr>
        <a:xfrm>
          <a:off x="2619375" y="895350"/>
          <a:ext cx="0" cy="295275"/>
        </a:xfrm>
        <a:prstGeom prst="rect">
          <a:avLst/>
        </a:prstGeom>
        <a:noFill/>
        <a:ln w="9525">
          <a:noFill/>
          <a:miter lim="800000"/>
          <a:headEnd/>
          <a:tailEnd/>
        </a:ln>
      </xdr:spPr>
    </xdr:pic>
    <xdr:clientData/>
  </xdr:oneCellAnchor>
  <xdr:oneCellAnchor>
    <xdr:from>
      <xdr:col>1</xdr:col>
      <xdr:colOff>1933575</xdr:colOff>
      <xdr:row>10</xdr:row>
      <xdr:rowOff>9525</xdr:rowOff>
    </xdr:from>
    <xdr:ext cx="0" cy="295275"/>
    <xdr:pic>
      <xdr:nvPicPr>
        <xdr:cNvPr id="1271" name="ctl00_logoimage" descr="Danfoss Logo"/>
        <xdr:cNvPicPr>
          <a:picLocks noChangeAspect="1" noChangeArrowheads="1"/>
        </xdr:cNvPicPr>
      </xdr:nvPicPr>
      <xdr:blipFill>
        <a:blip r:embed="rId1"/>
        <a:srcRect/>
        <a:stretch>
          <a:fillRect/>
        </a:stretch>
      </xdr:blipFill>
      <xdr:spPr>
        <a:xfrm>
          <a:off x="2619375" y="1038225"/>
          <a:ext cx="0" cy="295275"/>
        </a:xfrm>
        <a:prstGeom prst="rect">
          <a:avLst/>
        </a:prstGeom>
        <a:noFill/>
        <a:ln w="9525">
          <a:noFill/>
          <a:miter lim="800000"/>
          <a:headEnd/>
          <a:tailEnd/>
        </a:ln>
      </xdr:spPr>
    </xdr:pic>
    <xdr:clientData/>
  </xdr:oneCellAnchor>
  <xdr:oneCellAnchor>
    <xdr:from>
      <xdr:col>1</xdr:col>
      <xdr:colOff>1933575</xdr:colOff>
      <xdr:row>11</xdr:row>
      <xdr:rowOff>9525</xdr:rowOff>
    </xdr:from>
    <xdr:ext cx="0" cy="295275"/>
    <xdr:pic>
      <xdr:nvPicPr>
        <xdr:cNvPr id="1272" name="ctl00_logoimage" descr="Danfoss Logo"/>
        <xdr:cNvPicPr>
          <a:picLocks noChangeAspect="1" noChangeArrowheads="1"/>
        </xdr:cNvPicPr>
      </xdr:nvPicPr>
      <xdr:blipFill>
        <a:blip r:embed="rId1"/>
        <a:srcRect/>
        <a:stretch>
          <a:fillRect/>
        </a:stretch>
      </xdr:blipFill>
      <xdr:spPr>
        <a:xfrm>
          <a:off x="2619375" y="1181100"/>
          <a:ext cx="0" cy="295275"/>
        </a:xfrm>
        <a:prstGeom prst="rect">
          <a:avLst/>
        </a:prstGeom>
        <a:noFill/>
        <a:ln w="9525">
          <a:noFill/>
          <a:miter lim="800000"/>
          <a:headEnd/>
          <a:tailEnd/>
        </a:ln>
      </xdr:spPr>
    </xdr:pic>
    <xdr:clientData/>
  </xdr:oneCellAnchor>
  <xdr:oneCellAnchor>
    <xdr:from>
      <xdr:col>1</xdr:col>
      <xdr:colOff>1933575</xdr:colOff>
      <xdr:row>13</xdr:row>
      <xdr:rowOff>9525</xdr:rowOff>
    </xdr:from>
    <xdr:ext cx="0" cy="295275"/>
    <xdr:pic>
      <xdr:nvPicPr>
        <xdr:cNvPr id="1273" name="ctl00_logoimage" descr="Danfoss Logo"/>
        <xdr:cNvPicPr>
          <a:picLocks noChangeAspect="1" noChangeArrowheads="1"/>
        </xdr:cNvPicPr>
      </xdr:nvPicPr>
      <xdr:blipFill>
        <a:blip r:embed="rId1"/>
        <a:srcRect/>
        <a:stretch>
          <a:fillRect/>
        </a:stretch>
      </xdr:blipFill>
      <xdr:spPr>
        <a:xfrm>
          <a:off x="2619375" y="1466850"/>
          <a:ext cx="0" cy="295275"/>
        </a:xfrm>
        <a:prstGeom prst="rect">
          <a:avLst/>
        </a:prstGeom>
        <a:noFill/>
        <a:ln w="9525">
          <a:noFill/>
          <a:miter lim="800000"/>
          <a:headEnd/>
          <a:tailEnd/>
        </a:ln>
      </xdr:spPr>
    </xdr:pic>
    <xdr:clientData/>
  </xdr:oneCellAnchor>
  <xdr:oneCellAnchor>
    <xdr:from>
      <xdr:col>1</xdr:col>
      <xdr:colOff>1933575</xdr:colOff>
      <xdr:row>15</xdr:row>
      <xdr:rowOff>9525</xdr:rowOff>
    </xdr:from>
    <xdr:ext cx="0" cy="295275"/>
    <xdr:pic>
      <xdr:nvPicPr>
        <xdr:cNvPr id="1274" name="ctl00_logoimage" descr="Danfoss Logo"/>
        <xdr:cNvPicPr>
          <a:picLocks noChangeAspect="1" noChangeArrowheads="1"/>
        </xdr:cNvPicPr>
      </xdr:nvPicPr>
      <xdr:blipFill>
        <a:blip r:embed="rId1"/>
        <a:srcRect/>
        <a:stretch>
          <a:fillRect/>
        </a:stretch>
      </xdr:blipFill>
      <xdr:spPr>
        <a:xfrm>
          <a:off x="2619375" y="1752600"/>
          <a:ext cx="0" cy="295275"/>
        </a:xfrm>
        <a:prstGeom prst="rect">
          <a:avLst/>
        </a:prstGeom>
        <a:noFill/>
        <a:ln w="9525">
          <a:noFill/>
          <a:miter lim="800000"/>
          <a:headEnd/>
          <a:tailEnd/>
        </a:ln>
      </xdr:spPr>
    </xdr:pic>
    <xdr:clientData/>
  </xdr:oneCellAnchor>
  <xdr:oneCellAnchor>
    <xdr:from>
      <xdr:col>1</xdr:col>
      <xdr:colOff>1933575</xdr:colOff>
      <xdr:row>16</xdr:row>
      <xdr:rowOff>9525</xdr:rowOff>
    </xdr:from>
    <xdr:ext cx="0" cy="295275"/>
    <xdr:pic>
      <xdr:nvPicPr>
        <xdr:cNvPr id="1275" name="ctl00_logoimage" descr="Danfoss Logo"/>
        <xdr:cNvPicPr>
          <a:picLocks noChangeAspect="1" noChangeArrowheads="1"/>
        </xdr:cNvPicPr>
      </xdr:nvPicPr>
      <xdr:blipFill>
        <a:blip r:embed="rId1"/>
        <a:srcRect/>
        <a:stretch>
          <a:fillRect/>
        </a:stretch>
      </xdr:blipFill>
      <xdr:spPr>
        <a:xfrm>
          <a:off x="2619375" y="1895475"/>
          <a:ext cx="0" cy="295275"/>
        </a:xfrm>
        <a:prstGeom prst="rect">
          <a:avLst/>
        </a:prstGeom>
        <a:noFill/>
        <a:ln w="9525">
          <a:noFill/>
          <a:miter lim="800000"/>
          <a:headEnd/>
          <a:tailEnd/>
        </a:ln>
      </xdr:spPr>
    </xdr:pic>
    <xdr:clientData/>
  </xdr:oneCellAnchor>
  <xdr:oneCellAnchor>
    <xdr:from>
      <xdr:col>1</xdr:col>
      <xdr:colOff>1933575</xdr:colOff>
      <xdr:row>17</xdr:row>
      <xdr:rowOff>9525</xdr:rowOff>
    </xdr:from>
    <xdr:ext cx="0" cy="295275"/>
    <xdr:pic>
      <xdr:nvPicPr>
        <xdr:cNvPr id="1276" name="ctl00_logoimage" descr="Danfoss Logo"/>
        <xdr:cNvPicPr>
          <a:picLocks noChangeAspect="1" noChangeArrowheads="1"/>
        </xdr:cNvPicPr>
      </xdr:nvPicPr>
      <xdr:blipFill>
        <a:blip r:embed="rId1"/>
        <a:srcRect/>
        <a:stretch>
          <a:fillRect/>
        </a:stretch>
      </xdr:blipFill>
      <xdr:spPr>
        <a:xfrm>
          <a:off x="2619375" y="2038350"/>
          <a:ext cx="0" cy="295275"/>
        </a:xfrm>
        <a:prstGeom prst="rect">
          <a:avLst/>
        </a:prstGeom>
        <a:noFill/>
        <a:ln w="9525">
          <a:noFill/>
          <a:miter lim="800000"/>
          <a:headEnd/>
          <a:tailEnd/>
        </a:ln>
      </xdr:spPr>
    </xdr:pic>
    <xdr:clientData/>
  </xdr:oneCellAnchor>
  <xdr:oneCellAnchor>
    <xdr:from>
      <xdr:col>1</xdr:col>
      <xdr:colOff>1933575</xdr:colOff>
      <xdr:row>18</xdr:row>
      <xdr:rowOff>9525</xdr:rowOff>
    </xdr:from>
    <xdr:ext cx="0" cy="295275"/>
    <xdr:pic>
      <xdr:nvPicPr>
        <xdr:cNvPr id="1277" name="ctl00_logoimage" descr="Danfoss Logo"/>
        <xdr:cNvPicPr>
          <a:picLocks noChangeAspect="1" noChangeArrowheads="1"/>
        </xdr:cNvPicPr>
      </xdr:nvPicPr>
      <xdr:blipFill>
        <a:blip r:embed="rId1"/>
        <a:srcRect/>
        <a:stretch>
          <a:fillRect/>
        </a:stretch>
      </xdr:blipFill>
      <xdr:spPr>
        <a:xfrm>
          <a:off x="2619375" y="2181225"/>
          <a:ext cx="0" cy="295275"/>
        </a:xfrm>
        <a:prstGeom prst="rect">
          <a:avLst/>
        </a:prstGeom>
        <a:noFill/>
        <a:ln w="9525">
          <a:noFill/>
          <a:miter lim="800000"/>
          <a:headEnd/>
          <a:tailEnd/>
        </a:ln>
      </xdr:spPr>
    </xdr:pic>
    <xdr:clientData/>
  </xdr:oneCellAnchor>
  <xdr:oneCellAnchor>
    <xdr:from>
      <xdr:col>1</xdr:col>
      <xdr:colOff>1933575</xdr:colOff>
      <xdr:row>19</xdr:row>
      <xdr:rowOff>9525</xdr:rowOff>
    </xdr:from>
    <xdr:ext cx="0" cy="295275"/>
    <xdr:pic>
      <xdr:nvPicPr>
        <xdr:cNvPr id="1278" name="ctl00_logoimage" descr="Danfoss Logo"/>
        <xdr:cNvPicPr>
          <a:picLocks noChangeAspect="1" noChangeArrowheads="1"/>
        </xdr:cNvPicPr>
      </xdr:nvPicPr>
      <xdr:blipFill>
        <a:blip r:embed="rId1"/>
        <a:srcRect/>
        <a:stretch>
          <a:fillRect/>
        </a:stretch>
      </xdr:blipFill>
      <xdr:spPr>
        <a:xfrm>
          <a:off x="2619375" y="2324100"/>
          <a:ext cx="0" cy="295275"/>
        </a:xfrm>
        <a:prstGeom prst="rect">
          <a:avLst/>
        </a:prstGeom>
        <a:noFill/>
        <a:ln w="9525">
          <a:noFill/>
          <a:miter lim="800000"/>
          <a:headEnd/>
          <a:tailEnd/>
        </a:ln>
      </xdr:spPr>
    </xdr:pic>
    <xdr:clientData/>
  </xdr:oneCellAnchor>
  <xdr:oneCellAnchor>
    <xdr:from>
      <xdr:col>1</xdr:col>
      <xdr:colOff>1933575</xdr:colOff>
      <xdr:row>20</xdr:row>
      <xdr:rowOff>9525</xdr:rowOff>
    </xdr:from>
    <xdr:ext cx="0" cy="295275"/>
    <xdr:pic>
      <xdr:nvPicPr>
        <xdr:cNvPr id="1279" name="ctl00_logoimage" descr="Danfoss Logo"/>
        <xdr:cNvPicPr>
          <a:picLocks noChangeAspect="1" noChangeArrowheads="1"/>
        </xdr:cNvPicPr>
      </xdr:nvPicPr>
      <xdr:blipFill>
        <a:blip r:embed="rId1"/>
        <a:srcRect/>
        <a:stretch>
          <a:fillRect/>
        </a:stretch>
      </xdr:blipFill>
      <xdr:spPr>
        <a:xfrm>
          <a:off x="2619375" y="2466975"/>
          <a:ext cx="0" cy="295275"/>
        </a:xfrm>
        <a:prstGeom prst="rect">
          <a:avLst/>
        </a:prstGeom>
        <a:noFill/>
        <a:ln w="9525">
          <a:noFill/>
          <a:miter lim="800000"/>
          <a:headEnd/>
          <a:tailEnd/>
        </a:ln>
      </xdr:spPr>
    </xdr:pic>
    <xdr:clientData/>
  </xdr:oneCellAnchor>
  <xdr:oneCellAnchor>
    <xdr:from>
      <xdr:col>1</xdr:col>
      <xdr:colOff>1933575</xdr:colOff>
      <xdr:row>21</xdr:row>
      <xdr:rowOff>9525</xdr:rowOff>
    </xdr:from>
    <xdr:ext cx="0" cy="295275"/>
    <xdr:pic>
      <xdr:nvPicPr>
        <xdr:cNvPr id="1280" name="ctl00_logoimage" descr="Danfoss Logo"/>
        <xdr:cNvPicPr>
          <a:picLocks noChangeAspect="1" noChangeArrowheads="1"/>
        </xdr:cNvPicPr>
      </xdr:nvPicPr>
      <xdr:blipFill>
        <a:blip r:embed="rId1"/>
        <a:srcRect/>
        <a:stretch>
          <a:fillRect/>
        </a:stretch>
      </xdr:blipFill>
      <xdr:spPr>
        <a:xfrm>
          <a:off x="2619375" y="2609850"/>
          <a:ext cx="0" cy="295275"/>
        </a:xfrm>
        <a:prstGeom prst="rect">
          <a:avLst/>
        </a:prstGeom>
        <a:noFill/>
        <a:ln w="9525">
          <a:noFill/>
          <a:miter lim="800000"/>
          <a:headEnd/>
          <a:tailEnd/>
        </a:ln>
      </xdr:spPr>
    </xdr:pic>
    <xdr:clientData/>
  </xdr:oneCellAnchor>
  <xdr:oneCellAnchor>
    <xdr:from>
      <xdr:col>1</xdr:col>
      <xdr:colOff>1933575</xdr:colOff>
      <xdr:row>29</xdr:row>
      <xdr:rowOff>9525</xdr:rowOff>
    </xdr:from>
    <xdr:ext cx="0" cy="295275"/>
    <xdr:pic>
      <xdr:nvPicPr>
        <xdr:cNvPr id="1281" name="ctl00_logoimage" descr="Danfoss Logo"/>
        <xdr:cNvPicPr>
          <a:picLocks noChangeAspect="1" noChangeArrowheads="1"/>
        </xdr:cNvPicPr>
      </xdr:nvPicPr>
      <xdr:blipFill>
        <a:blip r:embed="rId1"/>
        <a:srcRect/>
        <a:stretch>
          <a:fillRect/>
        </a:stretch>
      </xdr:blipFill>
      <xdr:spPr>
        <a:xfrm>
          <a:off x="2619375" y="3752850"/>
          <a:ext cx="0" cy="295275"/>
        </a:xfrm>
        <a:prstGeom prst="rect">
          <a:avLst/>
        </a:prstGeom>
        <a:noFill/>
        <a:ln w="9525">
          <a:noFill/>
          <a:miter lim="800000"/>
          <a:headEnd/>
          <a:tailEnd/>
        </a:ln>
      </xdr:spPr>
    </xdr:pic>
    <xdr:clientData/>
  </xdr:oneCellAnchor>
  <xdr:oneCellAnchor>
    <xdr:from>
      <xdr:col>1</xdr:col>
      <xdr:colOff>1933575</xdr:colOff>
      <xdr:row>31</xdr:row>
      <xdr:rowOff>9525</xdr:rowOff>
    </xdr:from>
    <xdr:ext cx="0" cy="295275"/>
    <xdr:pic>
      <xdr:nvPicPr>
        <xdr:cNvPr id="1282" name="ctl00_logoimage" descr="Danfoss Logo"/>
        <xdr:cNvPicPr>
          <a:picLocks noChangeAspect="1" noChangeArrowheads="1"/>
        </xdr:cNvPicPr>
      </xdr:nvPicPr>
      <xdr:blipFill>
        <a:blip r:embed="rId1"/>
        <a:srcRect/>
        <a:stretch>
          <a:fillRect/>
        </a:stretch>
      </xdr:blipFill>
      <xdr:spPr>
        <a:xfrm>
          <a:off x="2619375" y="4038600"/>
          <a:ext cx="0" cy="295275"/>
        </a:xfrm>
        <a:prstGeom prst="rect">
          <a:avLst/>
        </a:prstGeom>
        <a:noFill/>
        <a:ln w="9525">
          <a:noFill/>
          <a:miter lim="800000"/>
          <a:headEnd/>
          <a:tailEnd/>
        </a:ln>
      </xdr:spPr>
    </xdr:pic>
    <xdr:clientData/>
  </xdr:oneCellAnchor>
  <xdr:oneCellAnchor>
    <xdr:from>
      <xdr:col>1</xdr:col>
      <xdr:colOff>1933575</xdr:colOff>
      <xdr:row>32</xdr:row>
      <xdr:rowOff>9525</xdr:rowOff>
    </xdr:from>
    <xdr:ext cx="0" cy="295275"/>
    <xdr:pic>
      <xdr:nvPicPr>
        <xdr:cNvPr id="1283" name="ctl00_logoimage" descr="Danfoss Logo"/>
        <xdr:cNvPicPr>
          <a:picLocks noChangeAspect="1" noChangeArrowheads="1"/>
        </xdr:cNvPicPr>
      </xdr:nvPicPr>
      <xdr:blipFill>
        <a:blip r:embed="rId1"/>
        <a:srcRect/>
        <a:stretch>
          <a:fillRect/>
        </a:stretch>
      </xdr:blipFill>
      <xdr:spPr>
        <a:xfrm>
          <a:off x="2619375" y="4181475"/>
          <a:ext cx="0" cy="295275"/>
        </a:xfrm>
        <a:prstGeom prst="rect">
          <a:avLst/>
        </a:prstGeom>
        <a:noFill/>
        <a:ln w="9525">
          <a:noFill/>
          <a:miter lim="800000"/>
          <a:headEnd/>
          <a:tailEnd/>
        </a:ln>
      </xdr:spPr>
    </xdr:pic>
    <xdr:clientData/>
  </xdr:oneCellAnchor>
  <xdr:oneCellAnchor>
    <xdr:from>
      <xdr:col>1</xdr:col>
      <xdr:colOff>1933575</xdr:colOff>
      <xdr:row>33</xdr:row>
      <xdr:rowOff>9525</xdr:rowOff>
    </xdr:from>
    <xdr:ext cx="0" cy="295275"/>
    <xdr:pic>
      <xdr:nvPicPr>
        <xdr:cNvPr id="1284" name="ctl00_logoimage" descr="Danfoss Logo"/>
        <xdr:cNvPicPr>
          <a:picLocks noChangeAspect="1" noChangeArrowheads="1"/>
        </xdr:cNvPicPr>
      </xdr:nvPicPr>
      <xdr:blipFill>
        <a:blip r:embed="rId1"/>
        <a:srcRect/>
        <a:stretch>
          <a:fillRect/>
        </a:stretch>
      </xdr:blipFill>
      <xdr:spPr>
        <a:xfrm>
          <a:off x="2619375" y="4324350"/>
          <a:ext cx="0" cy="295275"/>
        </a:xfrm>
        <a:prstGeom prst="rect">
          <a:avLst/>
        </a:prstGeom>
        <a:noFill/>
        <a:ln w="9525">
          <a:noFill/>
          <a:miter lim="800000"/>
          <a:headEnd/>
          <a:tailEnd/>
        </a:ln>
      </xdr:spPr>
    </xdr:pic>
    <xdr:clientData/>
  </xdr:oneCellAnchor>
  <xdr:oneCellAnchor>
    <xdr:from>
      <xdr:col>1</xdr:col>
      <xdr:colOff>1933575</xdr:colOff>
      <xdr:row>34</xdr:row>
      <xdr:rowOff>9525</xdr:rowOff>
    </xdr:from>
    <xdr:ext cx="0" cy="295275"/>
    <xdr:pic>
      <xdr:nvPicPr>
        <xdr:cNvPr id="1285" name="ctl00_logoimage" descr="Danfoss Logo"/>
        <xdr:cNvPicPr>
          <a:picLocks noChangeAspect="1" noChangeArrowheads="1"/>
        </xdr:cNvPicPr>
      </xdr:nvPicPr>
      <xdr:blipFill>
        <a:blip r:embed="rId1"/>
        <a:srcRect/>
        <a:stretch>
          <a:fillRect/>
        </a:stretch>
      </xdr:blipFill>
      <xdr:spPr>
        <a:xfrm>
          <a:off x="2619375" y="4467225"/>
          <a:ext cx="0" cy="295275"/>
        </a:xfrm>
        <a:prstGeom prst="rect">
          <a:avLst/>
        </a:prstGeom>
        <a:noFill/>
        <a:ln w="9525">
          <a:noFill/>
          <a:miter lim="800000"/>
          <a:headEnd/>
          <a:tailEnd/>
        </a:ln>
      </xdr:spPr>
    </xdr:pic>
    <xdr:clientData/>
  </xdr:oneCellAnchor>
  <xdr:oneCellAnchor>
    <xdr:from>
      <xdr:col>1</xdr:col>
      <xdr:colOff>1933575</xdr:colOff>
      <xdr:row>35</xdr:row>
      <xdr:rowOff>9525</xdr:rowOff>
    </xdr:from>
    <xdr:ext cx="0" cy="295275"/>
    <xdr:pic>
      <xdr:nvPicPr>
        <xdr:cNvPr id="1286" name="ctl00_logoimage" descr="Danfoss Logo"/>
        <xdr:cNvPicPr>
          <a:picLocks noChangeAspect="1" noChangeArrowheads="1"/>
        </xdr:cNvPicPr>
      </xdr:nvPicPr>
      <xdr:blipFill>
        <a:blip r:embed="rId1"/>
        <a:srcRect/>
        <a:stretch>
          <a:fillRect/>
        </a:stretch>
      </xdr:blipFill>
      <xdr:spPr>
        <a:xfrm>
          <a:off x="2619375" y="4610100"/>
          <a:ext cx="0" cy="295275"/>
        </a:xfrm>
        <a:prstGeom prst="rect">
          <a:avLst/>
        </a:prstGeom>
        <a:noFill/>
        <a:ln w="9525">
          <a:noFill/>
          <a:miter lim="800000"/>
          <a:headEnd/>
          <a:tailEnd/>
        </a:ln>
      </xdr:spPr>
    </xdr:pic>
    <xdr:clientData/>
  </xdr:oneCellAnchor>
  <xdr:oneCellAnchor>
    <xdr:from>
      <xdr:col>1</xdr:col>
      <xdr:colOff>1933575</xdr:colOff>
      <xdr:row>36</xdr:row>
      <xdr:rowOff>9525</xdr:rowOff>
    </xdr:from>
    <xdr:ext cx="0" cy="295275"/>
    <xdr:pic>
      <xdr:nvPicPr>
        <xdr:cNvPr id="1287" name="ctl00_logoimage" descr="Danfoss Logo"/>
        <xdr:cNvPicPr>
          <a:picLocks noChangeAspect="1" noChangeArrowheads="1"/>
        </xdr:cNvPicPr>
      </xdr:nvPicPr>
      <xdr:blipFill>
        <a:blip r:embed="rId1"/>
        <a:srcRect/>
        <a:stretch>
          <a:fillRect/>
        </a:stretch>
      </xdr:blipFill>
      <xdr:spPr>
        <a:xfrm>
          <a:off x="2619375" y="4752975"/>
          <a:ext cx="0" cy="295275"/>
        </a:xfrm>
        <a:prstGeom prst="rect">
          <a:avLst/>
        </a:prstGeom>
        <a:noFill/>
        <a:ln w="9525">
          <a:noFill/>
          <a:miter lim="800000"/>
          <a:headEnd/>
          <a:tailEnd/>
        </a:ln>
      </xdr:spPr>
    </xdr:pic>
    <xdr:clientData/>
  </xdr:oneCellAnchor>
  <xdr:oneCellAnchor>
    <xdr:from>
      <xdr:col>1</xdr:col>
      <xdr:colOff>1933575</xdr:colOff>
      <xdr:row>37</xdr:row>
      <xdr:rowOff>9525</xdr:rowOff>
    </xdr:from>
    <xdr:ext cx="0" cy="295275"/>
    <xdr:pic>
      <xdr:nvPicPr>
        <xdr:cNvPr id="1288" name="ctl00_logoimage" descr="Danfoss Logo"/>
        <xdr:cNvPicPr>
          <a:picLocks noChangeAspect="1" noChangeArrowheads="1"/>
        </xdr:cNvPicPr>
      </xdr:nvPicPr>
      <xdr:blipFill>
        <a:blip r:embed="rId1"/>
        <a:srcRect/>
        <a:stretch>
          <a:fillRect/>
        </a:stretch>
      </xdr:blipFill>
      <xdr:spPr>
        <a:xfrm>
          <a:off x="2619375" y="4895850"/>
          <a:ext cx="0" cy="295275"/>
        </a:xfrm>
        <a:prstGeom prst="rect">
          <a:avLst/>
        </a:prstGeom>
        <a:noFill/>
        <a:ln w="9525">
          <a:noFill/>
          <a:miter lim="800000"/>
          <a:headEnd/>
          <a:tailEnd/>
        </a:ln>
      </xdr:spPr>
    </xdr:pic>
    <xdr:clientData/>
  </xdr:oneCellAnchor>
  <xdr:oneCellAnchor>
    <xdr:from>
      <xdr:col>1</xdr:col>
      <xdr:colOff>1933575</xdr:colOff>
      <xdr:row>38</xdr:row>
      <xdr:rowOff>9525</xdr:rowOff>
    </xdr:from>
    <xdr:ext cx="0" cy="295275"/>
    <xdr:pic>
      <xdr:nvPicPr>
        <xdr:cNvPr id="1289" name="ctl00_logoimage" descr="Danfoss Logo"/>
        <xdr:cNvPicPr>
          <a:picLocks noChangeAspect="1" noChangeArrowheads="1"/>
        </xdr:cNvPicPr>
      </xdr:nvPicPr>
      <xdr:blipFill>
        <a:blip r:embed="rId1"/>
        <a:srcRect/>
        <a:stretch>
          <a:fillRect/>
        </a:stretch>
      </xdr:blipFill>
      <xdr:spPr>
        <a:xfrm>
          <a:off x="2619375" y="5038725"/>
          <a:ext cx="0" cy="295275"/>
        </a:xfrm>
        <a:prstGeom prst="rect">
          <a:avLst/>
        </a:prstGeom>
        <a:noFill/>
        <a:ln w="9525">
          <a:noFill/>
          <a:miter lim="800000"/>
          <a:headEnd/>
          <a:tailEnd/>
        </a:ln>
      </xdr:spPr>
    </xdr:pic>
    <xdr:clientData/>
  </xdr:oneCellAnchor>
  <xdr:oneCellAnchor>
    <xdr:from>
      <xdr:col>1</xdr:col>
      <xdr:colOff>1933575</xdr:colOff>
      <xdr:row>39</xdr:row>
      <xdr:rowOff>9525</xdr:rowOff>
    </xdr:from>
    <xdr:ext cx="0" cy="295275"/>
    <xdr:pic>
      <xdr:nvPicPr>
        <xdr:cNvPr id="1290" name="ctl00_logoimage" descr="Danfoss Logo"/>
        <xdr:cNvPicPr>
          <a:picLocks noChangeAspect="1" noChangeArrowheads="1"/>
        </xdr:cNvPicPr>
      </xdr:nvPicPr>
      <xdr:blipFill>
        <a:blip r:embed="rId1"/>
        <a:srcRect/>
        <a:stretch>
          <a:fillRect/>
        </a:stretch>
      </xdr:blipFill>
      <xdr:spPr>
        <a:xfrm>
          <a:off x="2619375" y="5181600"/>
          <a:ext cx="0" cy="295275"/>
        </a:xfrm>
        <a:prstGeom prst="rect">
          <a:avLst/>
        </a:prstGeom>
        <a:noFill/>
        <a:ln w="9525">
          <a:noFill/>
          <a:miter lim="800000"/>
          <a:headEnd/>
          <a:tailEnd/>
        </a:ln>
      </xdr:spPr>
    </xdr:pic>
    <xdr:clientData/>
  </xdr:oneCellAnchor>
  <xdr:oneCellAnchor>
    <xdr:from>
      <xdr:col>1</xdr:col>
      <xdr:colOff>1933575</xdr:colOff>
      <xdr:row>40</xdr:row>
      <xdr:rowOff>9525</xdr:rowOff>
    </xdr:from>
    <xdr:ext cx="0" cy="295275"/>
    <xdr:pic>
      <xdr:nvPicPr>
        <xdr:cNvPr id="1291" name="ctl00_logoimage" descr="Danfoss Logo"/>
        <xdr:cNvPicPr>
          <a:picLocks noChangeAspect="1" noChangeArrowheads="1"/>
        </xdr:cNvPicPr>
      </xdr:nvPicPr>
      <xdr:blipFill>
        <a:blip r:embed="rId1"/>
        <a:srcRect/>
        <a:stretch>
          <a:fillRect/>
        </a:stretch>
      </xdr:blipFill>
      <xdr:spPr>
        <a:xfrm>
          <a:off x="2619375" y="5324475"/>
          <a:ext cx="0" cy="295275"/>
        </a:xfrm>
        <a:prstGeom prst="rect">
          <a:avLst/>
        </a:prstGeom>
        <a:noFill/>
        <a:ln w="9525">
          <a:noFill/>
          <a:miter lim="800000"/>
          <a:headEnd/>
          <a:tailEnd/>
        </a:ln>
      </xdr:spPr>
    </xdr:pic>
    <xdr:clientData/>
  </xdr:oneCellAnchor>
  <xdr:oneCellAnchor>
    <xdr:from>
      <xdr:col>1</xdr:col>
      <xdr:colOff>1933575</xdr:colOff>
      <xdr:row>41</xdr:row>
      <xdr:rowOff>9525</xdr:rowOff>
    </xdr:from>
    <xdr:ext cx="0" cy="295275"/>
    <xdr:pic>
      <xdr:nvPicPr>
        <xdr:cNvPr id="1292" name="ctl00_logoimage" descr="Danfoss Logo"/>
        <xdr:cNvPicPr>
          <a:picLocks noChangeAspect="1" noChangeArrowheads="1"/>
        </xdr:cNvPicPr>
      </xdr:nvPicPr>
      <xdr:blipFill>
        <a:blip r:embed="rId1"/>
        <a:srcRect/>
        <a:stretch>
          <a:fillRect/>
        </a:stretch>
      </xdr:blipFill>
      <xdr:spPr>
        <a:xfrm>
          <a:off x="2619375" y="5467350"/>
          <a:ext cx="0" cy="295275"/>
        </a:xfrm>
        <a:prstGeom prst="rect">
          <a:avLst/>
        </a:prstGeom>
        <a:noFill/>
        <a:ln w="9525">
          <a:noFill/>
          <a:miter lim="800000"/>
          <a:headEnd/>
          <a:tailEnd/>
        </a:ln>
      </xdr:spPr>
    </xdr:pic>
    <xdr:clientData/>
  </xdr:oneCellAnchor>
  <xdr:oneCellAnchor>
    <xdr:from>
      <xdr:col>1</xdr:col>
      <xdr:colOff>1933575</xdr:colOff>
      <xdr:row>42</xdr:row>
      <xdr:rowOff>9525</xdr:rowOff>
    </xdr:from>
    <xdr:ext cx="0" cy="295275"/>
    <xdr:pic>
      <xdr:nvPicPr>
        <xdr:cNvPr id="1293" name="ctl00_logoimage" descr="Danfoss Logo"/>
        <xdr:cNvPicPr>
          <a:picLocks noChangeAspect="1" noChangeArrowheads="1"/>
        </xdr:cNvPicPr>
      </xdr:nvPicPr>
      <xdr:blipFill>
        <a:blip r:embed="rId1"/>
        <a:srcRect/>
        <a:stretch>
          <a:fillRect/>
        </a:stretch>
      </xdr:blipFill>
      <xdr:spPr>
        <a:xfrm>
          <a:off x="2619375" y="5610225"/>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1294"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44</xdr:row>
      <xdr:rowOff>9525</xdr:rowOff>
    </xdr:from>
    <xdr:ext cx="0" cy="295275"/>
    <xdr:pic>
      <xdr:nvPicPr>
        <xdr:cNvPr id="1295" name="ctl00_logoimage" descr="Danfoss Logo"/>
        <xdr:cNvPicPr>
          <a:picLocks noChangeAspect="1" noChangeArrowheads="1"/>
        </xdr:cNvPicPr>
      </xdr:nvPicPr>
      <xdr:blipFill>
        <a:blip r:embed="rId1"/>
        <a:srcRect/>
        <a:stretch>
          <a:fillRect/>
        </a:stretch>
      </xdr:blipFill>
      <xdr:spPr>
        <a:xfrm>
          <a:off x="2619375" y="5895975"/>
          <a:ext cx="0" cy="295275"/>
        </a:xfrm>
        <a:prstGeom prst="rect">
          <a:avLst/>
        </a:prstGeom>
        <a:noFill/>
        <a:ln w="9525">
          <a:noFill/>
          <a:miter lim="800000"/>
          <a:headEnd/>
          <a:tailEnd/>
        </a:ln>
      </xdr:spPr>
    </xdr:pic>
    <xdr:clientData/>
  </xdr:oneCellAnchor>
  <xdr:oneCellAnchor>
    <xdr:from>
      <xdr:col>1</xdr:col>
      <xdr:colOff>1933575</xdr:colOff>
      <xdr:row>45</xdr:row>
      <xdr:rowOff>9525</xdr:rowOff>
    </xdr:from>
    <xdr:ext cx="0" cy="295275"/>
    <xdr:pic>
      <xdr:nvPicPr>
        <xdr:cNvPr id="1296" name="ctl00_logoimage" descr="Danfoss Logo"/>
        <xdr:cNvPicPr>
          <a:picLocks noChangeAspect="1" noChangeArrowheads="1"/>
        </xdr:cNvPicPr>
      </xdr:nvPicPr>
      <xdr:blipFill>
        <a:blip r:embed="rId1"/>
        <a:srcRect/>
        <a:stretch>
          <a:fillRect/>
        </a:stretch>
      </xdr:blipFill>
      <xdr:spPr>
        <a:xfrm>
          <a:off x="2619375" y="6038850"/>
          <a:ext cx="0" cy="295275"/>
        </a:xfrm>
        <a:prstGeom prst="rect">
          <a:avLst/>
        </a:prstGeom>
        <a:noFill/>
        <a:ln w="9525">
          <a:noFill/>
          <a:miter lim="800000"/>
          <a:headEnd/>
          <a:tailEnd/>
        </a:ln>
      </xdr:spPr>
    </xdr:pic>
    <xdr:clientData/>
  </xdr:oneCellAnchor>
  <xdr:oneCellAnchor>
    <xdr:from>
      <xdr:col>1</xdr:col>
      <xdr:colOff>1933575</xdr:colOff>
      <xdr:row>46</xdr:row>
      <xdr:rowOff>9525</xdr:rowOff>
    </xdr:from>
    <xdr:ext cx="0" cy="295275"/>
    <xdr:pic>
      <xdr:nvPicPr>
        <xdr:cNvPr id="1297" name="ctl00_logoimage" descr="Danfoss Logo"/>
        <xdr:cNvPicPr>
          <a:picLocks noChangeAspect="1" noChangeArrowheads="1"/>
        </xdr:cNvPicPr>
      </xdr:nvPicPr>
      <xdr:blipFill>
        <a:blip r:embed="rId1"/>
        <a:srcRect/>
        <a:stretch>
          <a:fillRect/>
        </a:stretch>
      </xdr:blipFill>
      <xdr:spPr>
        <a:xfrm>
          <a:off x="2619375" y="6181725"/>
          <a:ext cx="0" cy="295275"/>
        </a:xfrm>
        <a:prstGeom prst="rect">
          <a:avLst/>
        </a:prstGeom>
        <a:noFill/>
        <a:ln w="9525">
          <a:noFill/>
          <a:miter lim="800000"/>
          <a:headEnd/>
          <a:tailEnd/>
        </a:ln>
      </xdr:spPr>
    </xdr:pic>
    <xdr:clientData/>
  </xdr:oneCellAnchor>
  <xdr:oneCellAnchor>
    <xdr:from>
      <xdr:col>1</xdr:col>
      <xdr:colOff>1933575</xdr:colOff>
      <xdr:row>47</xdr:row>
      <xdr:rowOff>9525</xdr:rowOff>
    </xdr:from>
    <xdr:ext cx="0" cy="295275"/>
    <xdr:pic>
      <xdr:nvPicPr>
        <xdr:cNvPr id="1298" name="ctl00_logoimage" descr="Danfoss Logo"/>
        <xdr:cNvPicPr>
          <a:picLocks noChangeAspect="1" noChangeArrowheads="1"/>
        </xdr:cNvPicPr>
      </xdr:nvPicPr>
      <xdr:blipFill>
        <a:blip r:embed="rId1"/>
        <a:srcRect/>
        <a:stretch>
          <a:fillRect/>
        </a:stretch>
      </xdr:blipFill>
      <xdr:spPr>
        <a:xfrm>
          <a:off x="2619375" y="6324600"/>
          <a:ext cx="0" cy="295275"/>
        </a:xfrm>
        <a:prstGeom prst="rect">
          <a:avLst/>
        </a:prstGeom>
        <a:noFill/>
        <a:ln w="9525">
          <a:noFill/>
          <a:miter lim="800000"/>
          <a:headEnd/>
          <a:tailEnd/>
        </a:ln>
      </xdr:spPr>
    </xdr:pic>
    <xdr:clientData/>
  </xdr:oneCellAnchor>
  <xdr:oneCellAnchor>
    <xdr:from>
      <xdr:col>1</xdr:col>
      <xdr:colOff>1933575</xdr:colOff>
      <xdr:row>48</xdr:row>
      <xdr:rowOff>9525</xdr:rowOff>
    </xdr:from>
    <xdr:ext cx="0" cy="295275"/>
    <xdr:pic>
      <xdr:nvPicPr>
        <xdr:cNvPr id="1299" name="ctl00_logoimage" descr="Danfoss Logo"/>
        <xdr:cNvPicPr>
          <a:picLocks noChangeAspect="1" noChangeArrowheads="1"/>
        </xdr:cNvPicPr>
      </xdr:nvPicPr>
      <xdr:blipFill>
        <a:blip r:embed="rId1"/>
        <a:srcRect/>
        <a:stretch>
          <a:fillRect/>
        </a:stretch>
      </xdr:blipFill>
      <xdr:spPr>
        <a:xfrm>
          <a:off x="2619375" y="6467475"/>
          <a:ext cx="0" cy="295275"/>
        </a:xfrm>
        <a:prstGeom prst="rect">
          <a:avLst/>
        </a:prstGeom>
        <a:noFill/>
        <a:ln w="9525">
          <a:noFill/>
          <a:miter lim="800000"/>
          <a:headEnd/>
          <a:tailEnd/>
        </a:ln>
      </xdr:spPr>
    </xdr:pic>
    <xdr:clientData/>
  </xdr:oneCellAnchor>
  <xdr:oneCellAnchor>
    <xdr:from>
      <xdr:col>1</xdr:col>
      <xdr:colOff>1933575</xdr:colOff>
      <xdr:row>49</xdr:row>
      <xdr:rowOff>9525</xdr:rowOff>
    </xdr:from>
    <xdr:ext cx="0" cy="295275"/>
    <xdr:pic>
      <xdr:nvPicPr>
        <xdr:cNvPr id="1300" name="ctl00_logoimage" descr="Danfoss Logo"/>
        <xdr:cNvPicPr>
          <a:picLocks noChangeAspect="1" noChangeArrowheads="1"/>
        </xdr:cNvPicPr>
      </xdr:nvPicPr>
      <xdr:blipFill>
        <a:blip r:embed="rId1"/>
        <a:srcRect/>
        <a:stretch>
          <a:fillRect/>
        </a:stretch>
      </xdr:blipFill>
      <xdr:spPr>
        <a:xfrm>
          <a:off x="2619375" y="6610350"/>
          <a:ext cx="0" cy="295275"/>
        </a:xfrm>
        <a:prstGeom prst="rect">
          <a:avLst/>
        </a:prstGeom>
        <a:noFill/>
        <a:ln w="9525">
          <a:noFill/>
          <a:miter lim="800000"/>
          <a:headEnd/>
          <a:tailEnd/>
        </a:ln>
      </xdr:spPr>
    </xdr:pic>
    <xdr:clientData/>
  </xdr:oneCellAnchor>
  <xdr:oneCellAnchor>
    <xdr:from>
      <xdr:col>1</xdr:col>
      <xdr:colOff>1933575</xdr:colOff>
      <xdr:row>50</xdr:row>
      <xdr:rowOff>9525</xdr:rowOff>
    </xdr:from>
    <xdr:ext cx="0" cy="295275"/>
    <xdr:pic>
      <xdr:nvPicPr>
        <xdr:cNvPr id="1301" name="ctl00_logoimage" descr="Danfoss Logo"/>
        <xdr:cNvPicPr>
          <a:picLocks noChangeAspect="1" noChangeArrowheads="1"/>
        </xdr:cNvPicPr>
      </xdr:nvPicPr>
      <xdr:blipFill>
        <a:blip r:embed="rId1"/>
        <a:srcRect/>
        <a:stretch>
          <a:fillRect/>
        </a:stretch>
      </xdr:blipFill>
      <xdr:spPr>
        <a:xfrm>
          <a:off x="2619375" y="6753225"/>
          <a:ext cx="0" cy="295275"/>
        </a:xfrm>
        <a:prstGeom prst="rect">
          <a:avLst/>
        </a:prstGeom>
        <a:noFill/>
        <a:ln w="9525">
          <a:noFill/>
          <a:miter lim="800000"/>
          <a:headEnd/>
          <a:tailEnd/>
        </a:ln>
      </xdr:spPr>
    </xdr:pic>
    <xdr:clientData/>
  </xdr:oneCellAnchor>
  <xdr:oneCellAnchor>
    <xdr:from>
      <xdr:col>1</xdr:col>
      <xdr:colOff>1933575</xdr:colOff>
      <xdr:row>51</xdr:row>
      <xdr:rowOff>9525</xdr:rowOff>
    </xdr:from>
    <xdr:ext cx="0" cy="295275"/>
    <xdr:pic>
      <xdr:nvPicPr>
        <xdr:cNvPr id="1302" name="ctl00_logoimage" descr="Danfoss Logo"/>
        <xdr:cNvPicPr>
          <a:picLocks noChangeAspect="1" noChangeArrowheads="1"/>
        </xdr:cNvPicPr>
      </xdr:nvPicPr>
      <xdr:blipFill>
        <a:blip r:embed="rId1"/>
        <a:srcRect/>
        <a:stretch>
          <a:fillRect/>
        </a:stretch>
      </xdr:blipFill>
      <xdr:spPr>
        <a:xfrm>
          <a:off x="2619375" y="6896100"/>
          <a:ext cx="0" cy="295275"/>
        </a:xfrm>
        <a:prstGeom prst="rect">
          <a:avLst/>
        </a:prstGeom>
        <a:noFill/>
        <a:ln w="9525">
          <a:noFill/>
          <a:miter lim="800000"/>
          <a:headEnd/>
          <a:tailEnd/>
        </a:ln>
      </xdr:spPr>
    </xdr:pic>
    <xdr:clientData/>
  </xdr:oneCellAnchor>
  <xdr:oneCellAnchor>
    <xdr:from>
      <xdr:col>1</xdr:col>
      <xdr:colOff>1933575</xdr:colOff>
      <xdr:row>52</xdr:row>
      <xdr:rowOff>9525</xdr:rowOff>
    </xdr:from>
    <xdr:ext cx="0" cy="295275"/>
    <xdr:pic>
      <xdr:nvPicPr>
        <xdr:cNvPr id="1303" name="ctl00_logoimage" descr="Danfoss Logo"/>
        <xdr:cNvPicPr>
          <a:picLocks noChangeAspect="1" noChangeArrowheads="1"/>
        </xdr:cNvPicPr>
      </xdr:nvPicPr>
      <xdr:blipFill>
        <a:blip r:embed="rId1"/>
        <a:srcRect/>
        <a:stretch>
          <a:fillRect/>
        </a:stretch>
      </xdr:blipFill>
      <xdr:spPr>
        <a:xfrm>
          <a:off x="2619375" y="7038975"/>
          <a:ext cx="0" cy="295275"/>
        </a:xfrm>
        <a:prstGeom prst="rect">
          <a:avLst/>
        </a:prstGeom>
        <a:noFill/>
        <a:ln w="9525">
          <a:noFill/>
          <a:miter lim="800000"/>
          <a:headEnd/>
          <a:tailEnd/>
        </a:ln>
      </xdr:spPr>
    </xdr:pic>
    <xdr:clientData/>
  </xdr:oneCellAnchor>
  <xdr:oneCellAnchor>
    <xdr:from>
      <xdr:col>1</xdr:col>
      <xdr:colOff>1933575</xdr:colOff>
      <xdr:row>54</xdr:row>
      <xdr:rowOff>0</xdr:rowOff>
    </xdr:from>
    <xdr:ext cx="0" cy="295275"/>
    <xdr:pic>
      <xdr:nvPicPr>
        <xdr:cNvPr id="1304" name="ctl00_logoimage" descr="Danfoss Logo"/>
        <xdr:cNvPicPr>
          <a:picLocks noChangeAspect="1" noChangeArrowheads="1"/>
        </xdr:cNvPicPr>
      </xdr:nvPicPr>
      <xdr:blipFill>
        <a:blip r:embed="rId1"/>
        <a:srcRect/>
        <a:stretch>
          <a:fillRect/>
        </a:stretch>
      </xdr:blipFill>
      <xdr:spPr>
        <a:xfrm>
          <a:off x="2619375" y="7315200"/>
          <a:ext cx="0" cy="295275"/>
        </a:xfrm>
        <a:prstGeom prst="rect">
          <a:avLst/>
        </a:prstGeom>
        <a:noFill/>
        <a:ln w="9525">
          <a:noFill/>
          <a:miter lim="800000"/>
          <a:headEnd/>
          <a:tailEnd/>
        </a:ln>
      </xdr:spPr>
    </xdr:pic>
    <xdr:clientData/>
  </xdr:oneCellAnchor>
  <xdr:oneCellAnchor>
    <xdr:from>
      <xdr:col>1</xdr:col>
      <xdr:colOff>1933575</xdr:colOff>
      <xdr:row>54</xdr:row>
      <xdr:rowOff>9525</xdr:rowOff>
    </xdr:from>
    <xdr:ext cx="0" cy="295275"/>
    <xdr:pic>
      <xdr:nvPicPr>
        <xdr:cNvPr id="1305" name="ctl00_logoimage" descr="Danfoss Logo"/>
        <xdr:cNvPicPr>
          <a:picLocks noChangeAspect="1" noChangeArrowheads="1"/>
        </xdr:cNvPicPr>
      </xdr:nvPicPr>
      <xdr:blipFill>
        <a:blip r:embed="rId1"/>
        <a:srcRect/>
        <a:stretch>
          <a:fillRect/>
        </a:stretch>
      </xdr:blipFill>
      <xdr:spPr>
        <a:xfrm>
          <a:off x="2619375" y="7324725"/>
          <a:ext cx="0" cy="295275"/>
        </a:xfrm>
        <a:prstGeom prst="rect">
          <a:avLst/>
        </a:prstGeom>
        <a:noFill/>
        <a:ln w="9525">
          <a:noFill/>
          <a:miter lim="800000"/>
          <a:headEnd/>
          <a:tailEnd/>
        </a:ln>
      </xdr:spPr>
    </xdr:pic>
    <xdr:clientData/>
  </xdr:oneCellAnchor>
  <xdr:oneCellAnchor>
    <xdr:from>
      <xdr:col>1</xdr:col>
      <xdr:colOff>1933575</xdr:colOff>
      <xdr:row>55</xdr:row>
      <xdr:rowOff>9525</xdr:rowOff>
    </xdr:from>
    <xdr:ext cx="0" cy="295275"/>
    <xdr:pic>
      <xdr:nvPicPr>
        <xdr:cNvPr id="1306" name="ctl00_logoimage" descr="Danfoss Logo"/>
        <xdr:cNvPicPr>
          <a:picLocks noChangeAspect="1" noChangeArrowheads="1"/>
        </xdr:cNvPicPr>
      </xdr:nvPicPr>
      <xdr:blipFill>
        <a:blip r:embed="rId1"/>
        <a:srcRect/>
        <a:stretch>
          <a:fillRect/>
        </a:stretch>
      </xdr:blipFill>
      <xdr:spPr>
        <a:xfrm>
          <a:off x="2619375" y="7467600"/>
          <a:ext cx="0" cy="295275"/>
        </a:xfrm>
        <a:prstGeom prst="rect">
          <a:avLst/>
        </a:prstGeom>
        <a:noFill/>
        <a:ln w="9525">
          <a:noFill/>
          <a:miter lim="800000"/>
          <a:headEnd/>
          <a:tailEnd/>
        </a:ln>
      </xdr:spPr>
    </xdr:pic>
    <xdr:clientData/>
  </xdr:oneCellAnchor>
  <xdr:oneCellAnchor>
    <xdr:from>
      <xdr:col>1</xdr:col>
      <xdr:colOff>1933575</xdr:colOff>
      <xdr:row>56</xdr:row>
      <xdr:rowOff>9525</xdr:rowOff>
    </xdr:from>
    <xdr:ext cx="0" cy="295275"/>
    <xdr:pic>
      <xdr:nvPicPr>
        <xdr:cNvPr id="1307" name="ctl00_logoimage" descr="Danfoss Logo"/>
        <xdr:cNvPicPr>
          <a:picLocks noChangeAspect="1" noChangeArrowheads="1"/>
        </xdr:cNvPicPr>
      </xdr:nvPicPr>
      <xdr:blipFill>
        <a:blip r:embed="rId1"/>
        <a:srcRect/>
        <a:stretch>
          <a:fillRect/>
        </a:stretch>
      </xdr:blipFill>
      <xdr:spPr>
        <a:xfrm>
          <a:off x="2619375" y="7610475"/>
          <a:ext cx="0" cy="295275"/>
        </a:xfrm>
        <a:prstGeom prst="rect">
          <a:avLst/>
        </a:prstGeom>
        <a:noFill/>
        <a:ln w="9525">
          <a:noFill/>
          <a:miter lim="800000"/>
          <a:headEnd/>
          <a:tailEnd/>
        </a:ln>
      </xdr:spPr>
    </xdr:pic>
    <xdr:clientData/>
  </xdr:oneCellAnchor>
  <xdr:oneCellAnchor>
    <xdr:from>
      <xdr:col>1</xdr:col>
      <xdr:colOff>1933575</xdr:colOff>
      <xdr:row>57</xdr:row>
      <xdr:rowOff>9525</xdr:rowOff>
    </xdr:from>
    <xdr:ext cx="0" cy="295275"/>
    <xdr:pic>
      <xdr:nvPicPr>
        <xdr:cNvPr id="1308" name="ctl00_logoimage" descr="Danfoss Logo"/>
        <xdr:cNvPicPr>
          <a:picLocks noChangeAspect="1" noChangeArrowheads="1"/>
        </xdr:cNvPicPr>
      </xdr:nvPicPr>
      <xdr:blipFill>
        <a:blip r:embed="rId1"/>
        <a:srcRect/>
        <a:stretch>
          <a:fillRect/>
        </a:stretch>
      </xdr:blipFill>
      <xdr:spPr>
        <a:xfrm>
          <a:off x="2619375" y="7753350"/>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1309"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1310"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1311"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1312"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1313"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1314"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1315"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1316"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1317"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1318"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1319"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1320"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9525</xdr:rowOff>
    </xdr:from>
    <xdr:ext cx="0" cy="295275"/>
    <xdr:pic>
      <xdr:nvPicPr>
        <xdr:cNvPr id="1321" name="ctl00_logoimage" descr="Danfoss Logo"/>
        <xdr:cNvPicPr>
          <a:picLocks noChangeAspect="1" noChangeArrowheads="1"/>
        </xdr:cNvPicPr>
      </xdr:nvPicPr>
      <xdr:blipFill>
        <a:blip r:embed="rId1"/>
        <a:srcRect/>
        <a:stretch>
          <a:fillRect/>
        </a:stretch>
      </xdr:blipFill>
      <xdr:spPr>
        <a:xfrm>
          <a:off x="2619375" y="10325100"/>
          <a:ext cx="0" cy="295275"/>
        </a:xfrm>
        <a:prstGeom prst="rect">
          <a:avLst/>
        </a:prstGeom>
        <a:noFill/>
        <a:ln w="9525">
          <a:noFill/>
          <a:miter lim="800000"/>
          <a:headEnd/>
          <a:tailEnd/>
        </a:ln>
      </xdr:spPr>
    </xdr:pic>
    <xdr:clientData/>
  </xdr:oneCellAnchor>
  <xdr:oneCellAnchor>
    <xdr:from>
      <xdr:col>1</xdr:col>
      <xdr:colOff>1933575</xdr:colOff>
      <xdr:row>76</xdr:row>
      <xdr:rowOff>9525</xdr:rowOff>
    </xdr:from>
    <xdr:ext cx="0" cy="295275"/>
    <xdr:pic>
      <xdr:nvPicPr>
        <xdr:cNvPr id="1322" name="ctl00_logoimage" descr="Danfoss Logo"/>
        <xdr:cNvPicPr>
          <a:picLocks noChangeAspect="1" noChangeArrowheads="1"/>
        </xdr:cNvPicPr>
      </xdr:nvPicPr>
      <xdr:blipFill>
        <a:blip r:embed="rId1"/>
        <a:srcRect/>
        <a:stretch>
          <a:fillRect/>
        </a:stretch>
      </xdr:blipFill>
      <xdr:spPr>
        <a:xfrm>
          <a:off x="2619375" y="1046797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1323"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1324"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1325"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1326"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9525</xdr:rowOff>
    </xdr:from>
    <xdr:ext cx="0" cy="295275"/>
    <xdr:pic>
      <xdr:nvPicPr>
        <xdr:cNvPr id="1327" name="ctl00_logoimage" descr="Danfoss Logo"/>
        <xdr:cNvPicPr>
          <a:picLocks noChangeAspect="1" noChangeArrowheads="1"/>
        </xdr:cNvPicPr>
      </xdr:nvPicPr>
      <xdr:blipFill>
        <a:blip r:embed="rId1"/>
        <a:srcRect/>
        <a:stretch>
          <a:fillRect/>
        </a:stretch>
      </xdr:blipFill>
      <xdr:spPr>
        <a:xfrm>
          <a:off x="2619375" y="10610850"/>
          <a:ext cx="0" cy="295275"/>
        </a:xfrm>
        <a:prstGeom prst="rect">
          <a:avLst/>
        </a:prstGeom>
        <a:noFill/>
        <a:ln w="9525">
          <a:noFill/>
          <a:miter lim="800000"/>
          <a:headEnd/>
          <a:tailEnd/>
        </a:ln>
      </xdr:spPr>
    </xdr:pic>
    <xdr:clientData/>
  </xdr:oneCellAnchor>
  <xdr:oneCellAnchor>
    <xdr:from>
      <xdr:col>1</xdr:col>
      <xdr:colOff>1933575</xdr:colOff>
      <xdr:row>78</xdr:row>
      <xdr:rowOff>9525</xdr:rowOff>
    </xdr:from>
    <xdr:ext cx="0" cy="295275"/>
    <xdr:pic>
      <xdr:nvPicPr>
        <xdr:cNvPr id="1328" name="ctl00_logoimage" descr="Danfoss Logo"/>
        <xdr:cNvPicPr>
          <a:picLocks noChangeAspect="1" noChangeArrowheads="1"/>
        </xdr:cNvPicPr>
      </xdr:nvPicPr>
      <xdr:blipFill>
        <a:blip r:embed="rId1"/>
        <a:srcRect/>
        <a:stretch>
          <a:fillRect/>
        </a:stretch>
      </xdr:blipFill>
      <xdr:spPr>
        <a:xfrm>
          <a:off x="2619375" y="10901680"/>
          <a:ext cx="0" cy="295275"/>
        </a:xfrm>
        <a:prstGeom prst="rect">
          <a:avLst/>
        </a:prstGeom>
        <a:noFill/>
        <a:ln w="9525">
          <a:noFill/>
          <a:miter lim="800000"/>
          <a:headEnd/>
          <a:tailEnd/>
        </a:ln>
      </xdr:spPr>
    </xdr:pic>
    <xdr:clientData/>
  </xdr:oneCellAnchor>
  <xdr:oneCellAnchor>
    <xdr:from>
      <xdr:col>1</xdr:col>
      <xdr:colOff>1933575</xdr:colOff>
      <xdr:row>79</xdr:row>
      <xdr:rowOff>9525</xdr:rowOff>
    </xdr:from>
    <xdr:ext cx="0" cy="295275"/>
    <xdr:pic>
      <xdr:nvPicPr>
        <xdr:cNvPr id="1329" name="ctl00_logoimage" descr="Danfoss Logo"/>
        <xdr:cNvPicPr>
          <a:picLocks noChangeAspect="1" noChangeArrowheads="1"/>
        </xdr:cNvPicPr>
      </xdr:nvPicPr>
      <xdr:blipFill>
        <a:blip r:embed="rId1"/>
        <a:srcRect/>
        <a:stretch>
          <a:fillRect/>
        </a:stretch>
      </xdr:blipFill>
      <xdr:spPr>
        <a:xfrm>
          <a:off x="2619375" y="11192510"/>
          <a:ext cx="0" cy="295275"/>
        </a:xfrm>
        <a:prstGeom prst="rect">
          <a:avLst/>
        </a:prstGeom>
        <a:noFill/>
        <a:ln w="9525">
          <a:noFill/>
          <a:miter lim="800000"/>
          <a:headEnd/>
          <a:tailEnd/>
        </a:ln>
      </xdr:spPr>
    </xdr:pic>
    <xdr:clientData/>
  </xdr:oneCellAnchor>
  <xdr:oneCellAnchor>
    <xdr:from>
      <xdr:col>1</xdr:col>
      <xdr:colOff>1933575</xdr:colOff>
      <xdr:row>80</xdr:row>
      <xdr:rowOff>9525</xdr:rowOff>
    </xdr:from>
    <xdr:ext cx="0" cy="295275"/>
    <xdr:pic>
      <xdr:nvPicPr>
        <xdr:cNvPr id="1330" name="ctl00_logoimage" descr="Danfoss Logo"/>
        <xdr:cNvPicPr>
          <a:picLocks noChangeAspect="1" noChangeArrowheads="1"/>
        </xdr:cNvPicPr>
      </xdr:nvPicPr>
      <xdr:blipFill>
        <a:blip r:embed="rId1"/>
        <a:srcRect/>
        <a:stretch>
          <a:fillRect/>
        </a:stretch>
      </xdr:blipFill>
      <xdr:spPr>
        <a:xfrm>
          <a:off x="2619375" y="11483340"/>
          <a:ext cx="0" cy="295275"/>
        </a:xfrm>
        <a:prstGeom prst="rect">
          <a:avLst/>
        </a:prstGeom>
        <a:noFill/>
        <a:ln w="9525">
          <a:noFill/>
          <a:miter lim="800000"/>
          <a:headEnd/>
          <a:tailEnd/>
        </a:ln>
      </xdr:spPr>
    </xdr:pic>
    <xdr:clientData/>
  </xdr:oneCellAnchor>
  <xdr:oneCellAnchor>
    <xdr:from>
      <xdr:col>1</xdr:col>
      <xdr:colOff>1933575</xdr:colOff>
      <xdr:row>81</xdr:row>
      <xdr:rowOff>9525</xdr:rowOff>
    </xdr:from>
    <xdr:ext cx="0" cy="295275"/>
    <xdr:pic>
      <xdr:nvPicPr>
        <xdr:cNvPr id="1331" name="ctl00_logoimage" descr="Danfoss Logo"/>
        <xdr:cNvPicPr>
          <a:picLocks noChangeAspect="1" noChangeArrowheads="1"/>
        </xdr:cNvPicPr>
      </xdr:nvPicPr>
      <xdr:blipFill>
        <a:blip r:embed="rId1"/>
        <a:srcRect/>
        <a:stretch>
          <a:fillRect/>
        </a:stretch>
      </xdr:blipFill>
      <xdr:spPr>
        <a:xfrm>
          <a:off x="2619375" y="11774170"/>
          <a:ext cx="0" cy="295275"/>
        </a:xfrm>
        <a:prstGeom prst="rect">
          <a:avLst/>
        </a:prstGeom>
        <a:noFill/>
        <a:ln w="9525">
          <a:noFill/>
          <a:miter lim="800000"/>
          <a:headEnd/>
          <a:tailEnd/>
        </a:ln>
      </xdr:spPr>
    </xdr:pic>
    <xdr:clientData/>
  </xdr:oneCellAnchor>
  <xdr:oneCellAnchor>
    <xdr:from>
      <xdr:col>1</xdr:col>
      <xdr:colOff>1933575</xdr:colOff>
      <xdr:row>82</xdr:row>
      <xdr:rowOff>9525</xdr:rowOff>
    </xdr:from>
    <xdr:ext cx="0" cy="295275"/>
    <xdr:pic>
      <xdr:nvPicPr>
        <xdr:cNvPr id="1332" name="ctl00_logoimage" descr="Danfoss Logo"/>
        <xdr:cNvPicPr>
          <a:picLocks noChangeAspect="1" noChangeArrowheads="1"/>
        </xdr:cNvPicPr>
      </xdr:nvPicPr>
      <xdr:blipFill>
        <a:blip r:embed="rId1"/>
        <a:srcRect/>
        <a:stretch>
          <a:fillRect/>
        </a:stretch>
      </xdr:blipFill>
      <xdr:spPr>
        <a:xfrm>
          <a:off x="2619375" y="12065000"/>
          <a:ext cx="0" cy="295275"/>
        </a:xfrm>
        <a:prstGeom prst="rect">
          <a:avLst/>
        </a:prstGeom>
        <a:noFill/>
        <a:ln w="9525">
          <a:noFill/>
          <a:miter lim="800000"/>
          <a:headEnd/>
          <a:tailEnd/>
        </a:ln>
      </xdr:spPr>
    </xdr:pic>
    <xdr:clientData/>
  </xdr:oneCellAnchor>
  <xdr:oneCellAnchor>
    <xdr:from>
      <xdr:col>1</xdr:col>
      <xdr:colOff>1933575</xdr:colOff>
      <xdr:row>83</xdr:row>
      <xdr:rowOff>9525</xdr:rowOff>
    </xdr:from>
    <xdr:ext cx="0" cy="295275"/>
    <xdr:pic>
      <xdr:nvPicPr>
        <xdr:cNvPr id="1333" name="ctl00_logoimage" descr="Danfoss Logo"/>
        <xdr:cNvPicPr>
          <a:picLocks noChangeAspect="1" noChangeArrowheads="1"/>
        </xdr:cNvPicPr>
      </xdr:nvPicPr>
      <xdr:blipFill>
        <a:blip r:embed="rId1"/>
        <a:srcRect/>
        <a:stretch>
          <a:fillRect/>
        </a:stretch>
      </xdr:blipFill>
      <xdr:spPr>
        <a:xfrm>
          <a:off x="2619375" y="12355830"/>
          <a:ext cx="0" cy="295275"/>
        </a:xfrm>
        <a:prstGeom prst="rect">
          <a:avLst/>
        </a:prstGeom>
        <a:noFill/>
        <a:ln w="9525">
          <a:noFill/>
          <a:miter lim="800000"/>
          <a:headEnd/>
          <a:tailEnd/>
        </a:ln>
      </xdr:spPr>
    </xdr:pic>
    <xdr:clientData/>
  </xdr:oneCellAnchor>
  <xdr:oneCellAnchor>
    <xdr:from>
      <xdr:col>1</xdr:col>
      <xdr:colOff>1933575</xdr:colOff>
      <xdr:row>84</xdr:row>
      <xdr:rowOff>0</xdr:rowOff>
    </xdr:from>
    <xdr:ext cx="0" cy="295275"/>
    <xdr:pic>
      <xdr:nvPicPr>
        <xdr:cNvPr id="1334" name="ctl00_logoimage" descr="Danfoss Logo"/>
        <xdr:cNvPicPr>
          <a:picLocks noChangeAspect="1" noChangeArrowheads="1"/>
        </xdr:cNvPicPr>
      </xdr:nvPicPr>
      <xdr:blipFill>
        <a:blip r:embed="rId1"/>
        <a:srcRect/>
        <a:stretch>
          <a:fillRect/>
        </a:stretch>
      </xdr:blipFill>
      <xdr:spPr>
        <a:xfrm>
          <a:off x="2619375" y="12637135"/>
          <a:ext cx="0" cy="295275"/>
        </a:xfrm>
        <a:prstGeom prst="rect">
          <a:avLst/>
        </a:prstGeom>
        <a:noFill/>
        <a:ln w="9525">
          <a:noFill/>
          <a:miter lim="800000"/>
          <a:headEnd/>
          <a:tailEnd/>
        </a:ln>
      </xdr:spPr>
    </xdr:pic>
    <xdr:clientData/>
  </xdr:oneCellAnchor>
  <xdr:oneCellAnchor>
    <xdr:from>
      <xdr:col>1</xdr:col>
      <xdr:colOff>1933575</xdr:colOff>
      <xdr:row>84</xdr:row>
      <xdr:rowOff>0</xdr:rowOff>
    </xdr:from>
    <xdr:ext cx="0" cy="295275"/>
    <xdr:pic>
      <xdr:nvPicPr>
        <xdr:cNvPr id="1335" name="ctl00_logoimage" descr="Danfoss Logo"/>
        <xdr:cNvPicPr>
          <a:picLocks noChangeAspect="1" noChangeArrowheads="1"/>
        </xdr:cNvPicPr>
      </xdr:nvPicPr>
      <xdr:blipFill>
        <a:blip r:embed="rId1"/>
        <a:srcRect/>
        <a:stretch>
          <a:fillRect/>
        </a:stretch>
      </xdr:blipFill>
      <xdr:spPr>
        <a:xfrm>
          <a:off x="2619375" y="12637135"/>
          <a:ext cx="0" cy="295275"/>
        </a:xfrm>
        <a:prstGeom prst="rect">
          <a:avLst/>
        </a:prstGeom>
        <a:noFill/>
        <a:ln w="9525">
          <a:noFill/>
          <a:miter lim="800000"/>
          <a:headEnd/>
          <a:tailEnd/>
        </a:ln>
      </xdr:spPr>
    </xdr:pic>
    <xdr:clientData/>
  </xdr:oneCellAnchor>
  <xdr:oneCellAnchor>
    <xdr:from>
      <xdr:col>1</xdr:col>
      <xdr:colOff>1933575</xdr:colOff>
      <xdr:row>84</xdr:row>
      <xdr:rowOff>9525</xdr:rowOff>
    </xdr:from>
    <xdr:ext cx="0" cy="295275"/>
    <xdr:pic>
      <xdr:nvPicPr>
        <xdr:cNvPr id="1336" name="ctl00_logoimage" descr="Danfoss Logo"/>
        <xdr:cNvPicPr>
          <a:picLocks noChangeAspect="1" noChangeArrowheads="1"/>
        </xdr:cNvPicPr>
      </xdr:nvPicPr>
      <xdr:blipFill>
        <a:blip r:embed="rId1"/>
        <a:srcRect/>
        <a:stretch>
          <a:fillRect/>
        </a:stretch>
      </xdr:blipFill>
      <xdr:spPr>
        <a:xfrm>
          <a:off x="2619375" y="12646660"/>
          <a:ext cx="0" cy="295275"/>
        </a:xfrm>
        <a:prstGeom prst="rect">
          <a:avLst/>
        </a:prstGeom>
        <a:noFill/>
        <a:ln w="9525">
          <a:noFill/>
          <a:miter lim="800000"/>
          <a:headEnd/>
          <a:tailEnd/>
        </a:ln>
      </xdr:spPr>
    </xdr:pic>
    <xdr:clientData/>
  </xdr:oneCellAnchor>
  <xdr:oneCellAnchor>
    <xdr:from>
      <xdr:col>1</xdr:col>
      <xdr:colOff>1933575</xdr:colOff>
      <xdr:row>85</xdr:row>
      <xdr:rowOff>9525</xdr:rowOff>
    </xdr:from>
    <xdr:ext cx="0" cy="295275"/>
    <xdr:pic>
      <xdr:nvPicPr>
        <xdr:cNvPr id="1337" name="ctl00_logoimage" descr="Danfoss Logo"/>
        <xdr:cNvPicPr>
          <a:picLocks noChangeAspect="1" noChangeArrowheads="1"/>
        </xdr:cNvPicPr>
      </xdr:nvPicPr>
      <xdr:blipFill>
        <a:blip r:embed="rId1"/>
        <a:srcRect/>
        <a:stretch>
          <a:fillRect/>
        </a:stretch>
      </xdr:blipFill>
      <xdr:spPr>
        <a:xfrm>
          <a:off x="2619375" y="12789535"/>
          <a:ext cx="0" cy="295275"/>
        </a:xfrm>
        <a:prstGeom prst="rect">
          <a:avLst/>
        </a:prstGeom>
        <a:noFill/>
        <a:ln w="9525">
          <a:noFill/>
          <a:miter lim="800000"/>
          <a:headEnd/>
          <a:tailEnd/>
        </a:ln>
      </xdr:spPr>
    </xdr:pic>
    <xdr:clientData/>
  </xdr:oneCellAnchor>
  <xdr:oneCellAnchor>
    <xdr:from>
      <xdr:col>1</xdr:col>
      <xdr:colOff>1933575</xdr:colOff>
      <xdr:row>86</xdr:row>
      <xdr:rowOff>9525</xdr:rowOff>
    </xdr:from>
    <xdr:ext cx="0" cy="295275"/>
    <xdr:pic>
      <xdr:nvPicPr>
        <xdr:cNvPr id="1338" name="ctl00_logoimage" descr="Danfoss Logo"/>
        <xdr:cNvPicPr>
          <a:picLocks noChangeAspect="1" noChangeArrowheads="1"/>
        </xdr:cNvPicPr>
      </xdr:nvPicPr>
      <xdr:blipFill>
        <a:blip r:embed="rId1"/>
        <a:srcRect/>
        <a:stretch>
          <a:fillRect/>
        </a:stretch>
      </xdr:blipFill>
      <xdr:spPr>
        <a:xfrm>
          <a:off x="2619375" y="12932410"/>
          <a:ext cx="0" cy="295275"/>
        </a:xfrm>
        <a:prstGeom prst="rect">
          <a:avLst/>
        </a:prstGeom>
        <a:noFill/>
        <a:ln w="9525">
          <a:noFill/>
          <a:miter lim="800000"/>
          <a:headEnd/>
          <a:tailEnd/>
        </a:ln>
      </xdr:spPr>
    </xdr:pic>
    <xdr:clientData/>
  </xdr:oneCellAnchor>
  <xdr:oneCellAnchor>
    <xdr:from>
      <xdr:col>1</xdr:col>
      <xdr:colOff>1933575</xdr:colOff>
      <xdr:row>87</xdr:row>
      <xdr:rowOff>9525</xdr:rowOff>
    </xdr:from>
    <xdr:ext cx="0" cy="295275"/>
    <xdr:pic>
      <xdr:nvPicPr>
        <xdr:cNvPr id="1339" name="ctl00_logoimage" descr="Danfoss Logo"/>
        <xdr:cNvPicPr>
          <a:picLocks noChangeAspect="1" noChangeArrowheads="1"/>
        </xdr:cNvPicPr>
      </xdr:nvPicPr>
      <xdr:blipFill>
        <a:blip r:embed="rId1"/>
        <a:srcRect/>
        <a:stretch>
          <a:fillRect/>
        </a:stretch>
      </xdr:blipFill>
      <xdr:spPr>
        <a:xfrm>
          <a:off x="2619375" y="13075285"/>
          <a:ext cx="0" cy="295275"/>
        </a:xfrm>
        <a:prstGeom prst="rect">
          <a:avLst/>
        </a:prstGeom>
        <a:noFill/>
        <a:ln w="9525">
          <a:noFill/>
          <a:miter lim="800000"/>
          <a:headEnd/>
          <a:tailEnd/>
        </a:ln>
      </xdr:spPr>
    </xdr:pic>
    <xdr:clientData/>
  </xdr:oneCellAnchor>
  <xdr:oneCellAnchor>
    <xdr:from>
      <xdr:col>1</xdr:col>
      <xdr:colOff>1933575</xdr:colOff>
      <xdr:row>88</xdr:row>
      <xdr:rowOff>9525</xdr:rowOff>
    </xdr:from>
    <xdr:ext cx="0" cy="295275"/>
    <xdr:pic>
      <xdr:nvPicPr>
        <xdr:cNvPr id="1340" name="ctl00_logoimage" descr="Danfoss Logo"/>
        <xdr:cNvPicPr>
          <a:picLocks noChangeAspect="1" noChangeArrowheads="1"/>
        </xdr:cNvPicPr>
      </xdr:nvPicPr>
      <xdr:blipFill>
        <a:blip r:embed="rId1"/>
        <a:srcRect/>
        <a:stretch>
          <a:fillRect/>
        </a:stretch>
      </xdr:blipFill>
      <xdr:spPr>
        <a:xfrm>
          <a:off x="2619375" y="13218160"/>
          <a:ext cx="0" cy="295275"/>
        </a:xfrm>
        <a:prstGeom prst="rect">
          <a:avLst/>
        </a:prstGeom>
        <a:noFill/>
        <a:ln w="9525">
          <a:noFill/>
          <a:miter lim="800000"/>
          <a:headEnd/>
          <a:tailEnd/>
        </a:ln>
      </xdr:spPr>
    </xdr:pic>
    <xdr:clientData/>
  </xdr:oneCellAnchor>
  <xdr:oneCellAnchor>
    <xdr:from>
      <xdr:col>1</xdr:col>
      <xdr:colOff>1933575</xdr:colOff>
      <xdr:row>89</xdr:row>
      <xdr:rowOff>9525</xdr:rowOff>
    </xdr:from>
    <xdr:ext cx="0" cy="295275"/>
    <xdr:pic>
      <xdr:nvPicPr>
        <xdr:cNvPr id="1341" name="ctl00_logoimage" descr="Danfoss Logo"/>
        <xdr:cNvPicPr>
          <a:picLocks noChangeAspect="1" noChangeArrowheads="1"/>
        </xdr:cNvPicPr>
      </xdr:nvPicPr>
      <xdr:blipFill>
        <a:blip r:embed="rId1"/>
        <a:srcRect/>
        <a:stretch>
          <a:fillRect/>
        </a:stretch>
      </xdr:blipFill>
      <xdr:spPr>
        <a:xfrm>
          <a:off x="2619375" y="13361035"/>
          <a:ext cx="0" cy="295275"/>
        </a:xfrm>
        <a:prstGeom prst="rect">
          <a:avLst/>
        </a:prstGeom>
        <a:noFill/>
        <a:ln w="9525">
          <a:noFill/>
          <a:miter lim="800000"/>
          <a:headEnd/>
          <a:tailEnd/>
        </a:ln>
      </xdr:spPr>
    </xdr:pic>
    <xdr:clientData/>
  </xdr:oneCellAnchor>
  <xdr:oneCellAnchor>
    <xdr:from>
      <xdr:col>1</xdr:col>
      <xdr:colOff>1933575</xdr:colOff>
      <xdr:row>90</xdr:row>
      <xdr:rowOff>9525</xdr:rowOff>
    </xdr:from>
    <xdr:ext cx="0" cy="295275"/>
    <xdr:pic>
      <xdr:nvPicPr>
        <xdr:cNvPr id="1342" name="ctl00_logoimage" descr="Danfoss Logo"/>
        <xdr:cNvPicPr>
          <a:picLocks noChangeAspect="1" noChangeArrowheads="1"/>
        </xdr:cNvPicPr>
      </xdr:nvPicPr>
      <xdr:blipFill>
        <a:blip r:embed="rId1"/>
        <a:srcRect/>
        <a:stretch>
          <a:fillRect/>
        </a:stretch>
      </xdr:blipFill>
      <xdr:spPr>
        <a:xfrm>
          <a:off x="2619375" y="13503910"/>
          <a:ext cx="0" cy="295275"/>
        </a:xfrm>
        <a:prstGeom prst="rect">
          <a:avLst/>
        </a:prstGeom>
        <a:noFill/>
        <a:ln w="9525">
          <a:noFill/>
          <a:miter lim="800000"/>
          <a:headEnd/>
          <a:tailEnd/>
        </a:ln>
      </xdr:spPr>
    </xdr:pic>
    <xdr:clientData/>
  </xdr:oneCellAnchor>
  <xdr:oneCellAnchor>
    <xdr:from>
      <xdr:col>1</xdr:col>
      <xdr:colOff>1933575</xdr:colOff>
      <xdr:row>91</xdr:row>
      <xdr:rowOff>9525</xdr:rowOff>
    </xdr:from>
    <xdr:ext cx="0" cy="295275"/>
    <xdr:pic>
      <xdr:nvPicPr>
        <xdr:cNvPr id="1343" name="ctl00_logoimage" descr="Danfoss Logo"/>
        <xdr:cNvPicPr>
          <a:picLocks noChangeAspect="1" noChangeArrowheads="1"/>
        </xdr:cNvPicPr>
      </xdr:nvPicPr>
      <xdr:blipFill>
        <a:blip r:embed="rId1"/>
        <a:srcRect/>
        <a:stretch>
          <a:fillRect/>
        </a:stretch>
      </xdr:blipFill>
      <xdr:spPr>
        <a:xfrm>
          <a:off x="2619375" y="13646785"/>
          <a:ext cx="0" cy="295275"/>
        </a:xfrm>
        <a:prstGeom prst="rect">
          <a:avLst/>
        </a:prstGeom>
        <a:noFill/>
        <a:ln w="9525">
          <a:noFill/>
          <a:miter lim="800000"/>
          <a:headEnd/>
          <a:tailEnd/>
        </a:ln>
      </xdr:spPr>
    </xdr:pic>
    <xdr:clientData/>
  </xdr:oneCellAnchor>
  <xdr:oneCellAnchor>
    <xdr:from>
      <xdr:col>1</xdr:col>
      <xdr:colOff>1933575</xdr:colOff>
      <xdr:row>95</xdr:row>
      <xdr:rowOff>9525</xdr:rowOff>
    </xdr:from>
    <xdr:ext cx="0" cy="295275"/>
    <xdr:pic>
      <xdr:nvPicPr>
        <xdr:cNvPr id="1344" name="ctl00_logoimage" descr="Danfoss Logo"/>
        <xdr:cNvPicPr>
          <a:picLocks noChangeAspect="1" noChangeArrowheads="1"/>
        </xdr:cNvPicPr>
      </xdr:nvPicPr>
      <xdr:blipFill>
        <a:blip r:embed="rId1"/>
        <a:srcRect/>
        <a:stretch>
          <a:fillRect/>
        </a:stretch>
      </xdr:blipFill>
      <xdr:spPr>
        <a:xfrm>
          <a:off x="2619375" y="14218285"/>
          <a:ext cx="0" cy="295275"/>
        </a:xfrm>
        <a:prstGeom prst="rect">
          <a:avLst/>
        </a:prstGeom>
        <a:noFill/>
        <a:ln w="9525">
          <a:noFill/>
          <a:miter lim="800000"/>
          <a:headEnd/>
          <a:tailEnd/>
        </a:ln>
      </xdr:spPr>
    </xdr:pic>
    <xdr:clientData/>
  </xdr:oneCellAnchor>
  <xdr:oneCellAnchor>
    <xdr:from>
      <xdr:col>1</xdr:col>
      <xdr:colOff>1933575</xdr:colOff>
      <xdr:row>96</xdr:row>
      <xdr:rowOff>9525</xdr:rowOff>
    </xdr:from>
    <xdr:ext cx="0" cy="295275"/>
    <xdr:pic>
      <xdr:nvPicPr>
        <xdr:cNvPr id="1345" name="ctl00_logoimage" descr="Danfoss Logo"/>
        <xdr:cNvPicPr>
          <a:picLocks noChangeAspect="1" noChangeArrowheads="1"/>
        </xdr:cNvPicPr>
      </xdr:nvPicPr>
      <xdr:blipFill>
        <a:blip r:embed="rId1"/>
        <a:srcRect/>
        <a:stretch>
          <a:fillRect/>
        </a:stretch>
      </xdr:blipFill>
      <xdr:spPr>
        <a:xfrm>
          <a:off x="2619375" y="14361160"/>
          <a:ext cx="0" cy="295275"/>
        </a:xfrm>
        <a:prstGeom prst="rect">
          <a:avLst/>
        </a:prstGeom>
        <a:noFill/>
        <a:ln w="9525">
          <a:noFill/>
          <a:miter lim="800000"/>
          <a:headEnd/>
          <a:tailEnd/>
        </a:ln>
      </xdr:spPr>
    </xdr:pic>
    <xdr:clientData/>
  </xdr:oneCellAnchor>
  <xdr:oneCellAnchor>
    <xdr:from>
      <xdr:col>1</xdr:col>
      <xdr:colOff>1933575</xdr:colOff>
      <xdr:row>97</xdr:row>
      <xdr:rowOff>9525</xdr:rowOff>
    </xdr:from>
    <xdr:ext cx="0" cy="295275"/>
    <xdr:pic>
      <xdr:nvPicPr>
        <xdr:cNvPr id="1346" name="ctl00_logoimage" descr="Danfoss Logo"/>
        <xdr:cNvPicPr>
          <a:picLocks noChangeAspect="1" noChangeArrowheads="1"/>
        </xdr:cNvPicPr>
      </xdr:nvPicPr>
      <xdr:blipFill>
        <a:blip r:embed="rId1"/>
        <a:srcRect/>
        <a:stretch>
          <a:fillRect/>
        </a:stretch>
      </xdr:blipFill>
      <xdr:spPr>
        <a:xfrm>
          <a:off x="2619375" y="14504035"/>
          <a:ext cx="0" cy="295275"/>
        </a:xfrm>
        <a:prstGeom prst="rect">
          <a:avLst/>
        </a:prstGeom>
        <a:noFill/>
        <a:ln w="9525">
          <a:noFill/>
          <a:miter lim="800000"/>
          <a:headEnd/>
          <a:tailEnd/>
        </a:ln>
      </xdr:spPr>
    </xdr:pic>
    <xdr:clientData/>
  </xdr:oneCellAnchor>
  <xdr:oneCellAnchor>
    <xdr:from>
      <xdr:col>1</xdr:col>
      <xdr:colOff>1933575</xdr:colOff>
      <xdr:row>98</xdr:row>
      <xdr:rowOff>9525</xdr:rowOff>
    </xdr:from>
    <xdr:ext cx="0" cy="295275"/>
    <xdr:pic>
      <xdr:nvPicPr>
        <xdr:cNvPr id="1347" name="ctl00_logoimage" descr="Danfoss Logo"/>
        <xdr:cNvPicPr>
          <a:picLocks noChangeAspect="1" noChangeArrowheads="1"/>
        </xdr:cNvPicPr>
      </xdr:nvPicPr>
      <xdr:blipFill>
        <a:blip r:embed="rId1"/>
        <a:srcRect/>
        <a:stretch>
          <a:fillRect/>
        </a:stretch>
      </xdr:blipFill>
      <xdr:spPr>
        <a:xfrm>
          <a:off x="2619375" y="14646910"/>
          <a:ext cx="0" cy="295275"/>
        </a:xfrm>
        <a:prstGeom prst="rect">
          <a:avLst/>
        </a:prstGeom>
        <a:noFill/>
        <a:ln w="9525">
          <a:noFill/>
          <a:miter lim="800000"/>
          <a:headEnd/>
          <a:tailEnd/>
        </a:ln>
      </xdr:spPr>
    </xdr:pic>
    <xdr:clientData/>
  </xdr:oneCellAnchor>
  <xdr:oneCellAnchor>
    <xdr:from>
      <xdr:col>1</xdr:col>
      <xdr:colOff>1933575</xdr:colOff>
      <xdr:row>99</xdr:row>
      <xdr:rowOff>9525</xdr:rowOff>
    </xdr:from>
    <xdr:ext cx="0" cy="295275"/>
    <xdr:pic>
      <xdr:nvPicPr>
        <xdr:cNvPr id="1348" name="ctl00_logoimage" descr="Danfoss Logo"/>
        <xdr:cNvPicPr>
          <a:picLocks noChangeAspect="1" noChangeArrowheads="1"/>
        </xdr:cNvPicPr>
      </xdr:nvPicPr>
      <xdr:blipFill>
        <a:blip r:embed="rId1"/>
        <a:srcRect/>
        <a:stretch>
          <a:fillRect/>
        </a:stretch>
      </xdr:blipFill>
      <xdr:spPr>
        <a:xfrm>
          <a:off x="2619375" y="14789785"/>
          <a:ext cx="0" cy="295275"/>
        </a:xfrm>
        <a:prstGeom prst="rect">
          <a:avLst/>
        </a:prstGeom>
        <a:noFill/>
        <a:ln w="9525">
          <a:noFill/>
          <a:miter lim="800000"/>
          <a:headEnd/>
          <a:tailEnd/>
        </a:ln>
      </xdr:spPr>
    </xdr:pic>
    <xdr:clientData/>
  </xdr:oneCellAnchor>
  <xdr:oneCellAnchor>
    <xdr:from>
      <xdr:col>1</xdr:col>
      <xdr:colOff>1933575</xdr:colOff>
      <xdr:row>100</xdr:row>
      <xdr:rowOff>9525</xdr:rowOff>
    </xdr:from>
    <xdr:ext cx="0" cy="295275"/>
    <xdr:pic>
      <xdr:nvPicPr>
        <xdr:cNvPr id="1349" name="ctl00_logoimage" descr="Danfoss Logo"/>
        <xdr:cNvPicPr>
          <a:picLocks noChangeAspect="1" noChangeArrowheads="1"/>
        </xdr:cNvPicPr>
      </xdr:nvPicPr>
      <xdr:blipFill>
        <a:blip r:embed="rId1"/>
        <a:srcRect/>
        <a:stretch>
          <a:fillRect/>
        </a:stretch>
      </xdr:blipFill>
      <xdr:spPr>
        <a:xfrm>
          <a:off x="2619375" y="15389860"/>
          <a:ext cx="0" cy="295275"/>
        </a:xfrm>
        <a:prstGeom prst="rect">
          <a:avLst/>
        </a:prstGeom>
        <a:noFill/>
        <a:ln w="9525">
          <a:noFill/>
          <a:miter lim="800000"/>
          <a:headEnd/>
          <a:tailEnd/>
        </a:ln>
      </xdr:spPr>
    </xdr:pic>
    <xdr:clientData/>
  </xdr:oneCellAnchor>
  <xdr:oneCellAnchor>
    <xdr:from>
      <xdr:col>1</xdr:col>
      <xdr:colOff>1933575</xdr:colOff>
      <xdr:row>101</xdr:row>
      <xdr:rowOff>9525</xdr:rowOff>
    </xdr:from>
    <xdr:ext cx="0" cy="295275"/>
    <xdr:pic>
      <xdr:nvPicPr>
        <xdr:cNvPr id="1350" name="ctl00_logoimage" descr="Danfoss Logo"/>
        <xdr:cNvPicPr>
          <a:picLocks noChangeAspect="1" noChangeArrowheads="1"/>
        </xdr:cNvPicPr>
      </xdr:nvPicPr>
      <xdr:blipFill>
        <a:blip r:embed="rId1"/>
        <a:srcRect/>
        <a:stretch>
          <a:fillRect/>
        </a:stretch>
      </xdr:blipFill>
      <xdr:spPr>
        <a:xfrm>
          <a:off x="2619375" y="1568069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1351"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104</xdr:row>
      <xdr:rowOff>9525</xdr:rowOff>
    </xdr:from>
    <xdr:ext cx="0" cy="295275"/>
    <xdr:pic>
      <xdr:nvPicPr>
        <xdr:cNvPr id="1352" name="ctl00_logoimage" descr="Danfoss Logo"/>
        <xdr:cNvPicPr>
          <a:picLocks noChangeAspect="1" noChangeArrowheads="1"/>
        </xdr:cNvPicPr>
      </xdr:nvPicPr>
      <xdr:blipFill>
        <a:blip r:embed="rId1"/>
        <a:srcRect/>
        <a:stretch>
          <a:fillRect/>
        </a:stretch>
      </xdr:blipFill>
      <xdr:spPr>
        <a:xfrm>
          <a:off x="2619375" y="16553180"/>
          <a:ext cx="0" cy="295275"/>
        </a:xfrm>
        <a:prstGeom prst="rect">
          <a:avLst/>
        </a:prstGeom>
        <a:noFill/>
        <a:ln w="9525">
          <a:noFill/>
          <a:miter lim="800000"/>
          <a:headEnd/>
          <a:tailEnd/>
        </a:ln>
      </xdr:spPr>
    </xdr:pic>
    <xdr:clientData/>
  </xdr:oneCellAnchor>
  <xdr:oneCellAnchor>
    <xdr:from>
      <xdr:col>1</xdr:col>
      <xdr:colOff>1933575</xdr:colOff>
      <xdr:row>105</xdr:row>
      <xdr:rowOff>9525</xdr:rowOff>
    </xdr:from>
    <xdr:ext cx="0" cy="295275"/>
    <xdr:pic>
      <xdr:nvPicPr>
        <xdr:cNvPr id="1353" name="ctl00_logoimage" descr="Danfoss Logo"/>
        <xdr:cNvPicPr>
          <a:picLocks noChangeAspect="1" noChangeArrowheads="1"/>
        </xdr:cNvPicPr>
      </xdr:nvPicPr>
      <xdr:blipFill>
        <a:blip r:embed="rId1"/>
        <a:srcRect/>
        <a:stretch>
          <a:fillRect/>
        </a:stretch>
      </xdr:blipFill>
      <xdr:spPr>
        <a:xfrm>
          <a:off x="2619375" y="16844010"/>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1354"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114</xdr:row>
      <xdr:rowOff>9525</xdr:rowOff>
    </xdr:from>
    <xdr:ext cx="0" cy="295275"/>
    <xdr:pic>
      <xdr:nvPicPr>
        <xdr:cNvPr id="1355" name="ctl00_logoimage" descr="Danfoss Logo"/>
        <xdr:cNvPicPr>
          <a:picLocks noChangeAspect="1" noChangeArrowheads="1"/>
        </xdr:cNvPicPr>
      </xdr:nvPicPr>
      <xdr:blipFill>
        <a:blip r:embed="rId1"/>
        <a:srcRect/>
        <a:stretch>
          <a:fillRect/>
        </a:stretch>
      </xdr:blipFill>
      <xdr:spPr>
        <a:xfrm>
          <a:off x="2619375" y="18425795"/>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1356"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117</xdr:row>
      <xdr:rowOff>9525</xdr:rowOff>
    </xdr:from>
    <xdr:ext cx="0" cy="295275"/>
    <xdr:pic>
      <xdr:nvPicPr>
        <xdr:cNvPr id="1357" name="ctl00_logoimage" descr="Danfoss Logo"/>
        <xdr:cNvPicPr>
          <a:picLocks noChangeAspect="1" noChangeArrowheads="1"/>
        </xdr:cNvPicPr>
      </xdr:nvPicPr>
      <xdr:blipFill>
        <a:blip r:embed="rId1"/>
        <a:srcRect/>
        <a:stretch>
          <a:fillRect/>
        </a:stretch>
      </xdr:blipFill>
      <xdr:spPr>
        <a:xfrm>
          <a:off x="2619375" y="18854420"/>
          <a:ext cx="0" cy="295275"/>
        </a:xfrm>
        <a:prstGeom prst="rect">
          <a:avLst/>
        </a:prstGeom>
        <a:noFill/>
        <a:ln w="9525">
          <a:noFill/>
          <a:miter lim="800000"/>
          <a:headEnd/>
          <a:tailEnd/>
        </a:ln>
      </xdr:spPr>
    </xdr:pic>
    <xdr:clientData/>
  </xdr:oneCellAnchor>
  <xdr:oneCellAnchor>
    <xdr:from>
      <xdr:col>1</xdr:col>
      <xdr:colOff>1933575</xdr:colOff>
      <xdr:row>118</xdr:row>
      <xdr:rowOff>9525</xdr:rowOff>
    </xdr:from>
    <xdr:ext cx="0" cy="295275"/>
    <xdr:pic>
      <xdr:nvPicPr>
        <xdr:cNvPr id="1358" name="ctl00_logoimage" descr="Danfoss Logo"/>
        <xdr:cNvPicPr>
          <a:picLocks noChangeAspect="1" noChangeArrowheads="1"/>
        </xdr:cNvPicPr>
      </xdr:nvPicPr>
      <xdr:blipFill>
        <a:blip r:embed="rId1"/>
        <a:srcRect/>
        <a:stretch>
          <a:fillRect/>
        </a:stretch>
      </xdr:blipFill>
      <xdr:spPr>
        <a:xfrm>
          <a:off x="2619375" y="1899729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5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1380"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120</xdr:row>
      <xdr:rowOff>0</xdr:rowOff>
    </xdr:from>
    <xdr:ext cx="0" cy="295275"/>
    <xdr:pic>
      <xdr:nvPicPr>
        <xdr:cNvPr id="1381" name="ctl00_logoimage" descr="Danfoss Logo"/>
        <xdr:cNvPicPr>
          <a:picLocks noChangeAspect="1" noChangeArrowheads="1"/>
        </xdr:cNvPicPr>
      </xdr:nvPicPr>
      <xdr:blipFill>
        <a:blip r:embed="rId1"/>
        <a:srcRect/>
        <a:stretch>
          <a:fillRect/>
        </a:stretch>
      </xdr:blipFill>
      <xdr:spPr>
        <a:xfrm>
          <a:off x="2619375" y="19416395"/>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1382"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121</xdr:row>
      <xdr:rowOff>0</xdr:rowOff>
    </xdr:from>
    <xdr:ext cx="0" cy="295275"/>
    <xdr:pic>
      <xdr:nvPicPr>
        <xdr:cNvPr id="1383" name="ctl00_logoimage" descr="Danfoss Logo"/>
        <xdr:cNvPicPr>
          <a:picLocks noChangeAspect="1" noChangeArrowheads="1"/>
        </xdr:cNvPicPr>
      </xdr:nvPicPr>
      <xdr:blipFill>
        <a:blip r:embed="rId1"/>
        <a:srcRect/>
        <a:stretch>
          <a:fillRect/>
        </a:stretch>
      </xdr:blipFill>
      <xdr:spPr>
        <a:xfrm>
          <a:off x="2619375" y="19845020"/>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1384"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122</xdr:row>
      <xdr:rowOff>0</xdr:rowOff>
    </xdr:from>
    <xdr:ext cx="0" cy="295275"/>
    <xdr:pic>
      <xdr:nvPicPr>
        <xdr:cNvPr id="1385" name="ctl00_logoimage" descr="Danfoss Logo"/>
        <xdr:cNvPicPr>
          <a:picLocks noChangeAspect="1" noChangeArrowheads="1"/>
        </xdr:cNvPicPr>
      </xdr:nvPicPr>
      <xdr:blipFill>
        <a:blip r:embed="rId1"/>
        <a:srcRect/>
        <a:stretch>
          <a:fillRect/>
        </a:stretch>
      </xdr:blipFill>
      <xdr:spPr>
        <a:xfrm>
          <a:off x="2619375" y="19987895"/>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1386"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1387"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1388"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1389"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1390"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1391"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1392"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1393"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9525</xdr:rowOff>
    </xdr:from>
    <xdr:ext cx="0" cy="295275"/>
    <xdr:pic>
      <xdr:nvPicPr>
        <xdr:cNvPr id="1394" name="ctl00_logoimage" descr="Danfoss Logo"/>
        <xdr:cNvPicPr>
          <a:picLocks noChangeAspect="1" noChangeArrowheads="1"/>
        </xdr:cNvPicPr>
      </xdr:nvPicPr>
      <xdr:blipFill>
        <a:blip r:embed="rId1"/>
        <a:srcRect/>
        <a:stretch>
          <a:fillRect/>
        </a:stretch>
      </xdr:blipFill>
      <xdr:spPr>
        <a:xfrm>
          <a:off x="2619375" y="20426045"/>
          <a:ext cx="0" cy="295275"/>
        </a:xfrm>
        <a:prstGeom prst="rect">
          <a:avLst/>
        </a:prstGeom>
        <a:noFill/>
        <a:ln w="9525">
          <a:noFill/>
          <a:miter lim="800000"/>
          <a:headEnd/>
          <a:tailEnd/>
        </a:ln>
      </xdr:spPr>
    </xdr:pic>
    <xdr:clientData/>
  </xdr:oneCellAnchor>
  <xdr:oneCellAnchor>
    <xdr:from>
      <xdr:col>1</xdr:col>
      <xdr:colOff>1933575</xdr:colOff>
      <xdr:row>126</xdr:row>
      <xdr:rowOff>9525</xdr:rowOff>
    </xdr:from>
    <xdr:ext cx="0" cy="295275"/>
    <xdr:pic>
      <xdr:nvPicPr>
        <xdr:cNvPr id="1395" name="ctl00_logoimage" descr="Danfoss Logo"/>
        <xdr:cNvPicPr>
          <a:picLocks noChangeAspect="1" noChangeArrowheads="1"/>
        </xdr:cNvPicPr>
      </xdr:nvPicPr>
      <xdr:blipFill>
        <a:blip r:embed="rId1"/>
        <a:srcRect/>
        <a:stretch>
          <a:fillRect/>
        </a:stretch>
      </xdr:blipFill>
      <xdr:spPr>
        <a:xfrm>
          <a:off x="2619375" y="21378545"/>
          <a:ext cx="0" cy="295275"/>
        </a:xfrm>
        <a:prstGeom prst="rect">
          <a:avLst/>
        </a:prstGeom>
        <a:noFill/>
        <a:ln w="9525">
          <a:noFill/>
          <a:miter lim="800000"/>
          <a:headEnd/>
          <a:tailEnd/>
        </a:ln>
      </xdr:spPr>
    </xdr:pic>
    <xdr:clientData/>
  </xdr:oneCellAnchor>
  <xdr:oneCellAnchor>
    <xdr:from>
      <xdr:col>1</xdr:col>
      <xdr:colOff>1933575</xdr:colOff>
      <xdr:row>127</xdr:row>
      <xdr:rowOff>0</xdr:rowOff>
    </xdr:from>
    <xdr:ext cx="0" cy="295275"/>
    <xdr:pic>
      <xdr:nvPicPr>
        <xdr:cNvPr id="1396" name="ctl00_logoimage" descr="Danfoss Logo"/>
        <xdr:cNvPicPr>
          <a:picLocks noChangeAspect="1" noChangeArrowheads="1"/>
        </xdr:cNvPicPr>
      </xdr:nvPicPr>
      <xdr:blipFill>
        <a:blip r:embed="rId1"/>
        <a:srcRect/>
        <a:stretch>
          <a:fillRect/>
        </a:stretch>
      </xdr:blipFill>
      <xdr:spPr>
        <a:xfrm>
          <a:off x="2619375" y="21511895"/>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1397"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1398"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1399"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128</xdr:row>
      <xdr:rowOff>9525</xdr:rowOff>
    </xdr:from>
    <xdr:ext cx="0" cy="295275"/>
    <xdr:pic>
      <xdr:nvPicPr>
        <xdr:cNvPr id="1400" name="ctl00_logoimage" descr="Danfoss Logo"/>
        <xdr:cNvPicPr>
          <a:picLocks noChangeAspect="1" noChangeArrowheads="1"/>
        </xdr:cNvPicPr>
      </xdr:nvPicPr>
      <xdr:blipFill>
        <a:blip r:embed="rId1"/>
        <a:srcRect/>
        <a:stretch>
          <a:fillRect/>
        </a:stretch>
      </xdr:blipFill>
      <xdr:spPr>
        <a:xfrm>
          <a:off x="2619375" y="2166429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1401"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1402"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1403"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1404"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1405"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1406"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1407"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1408"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1409"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1410"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1411"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1412"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1413"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1414"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1415"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1416"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1417"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1418"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1419"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1420"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1421"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1422"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1423"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424"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1425"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1426"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1427"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1428"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1429"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153</xdr:row>
      <xdr:rowOff>9525</xdr:rowOff>
    </xdr:from>
    <xdr:ext cx="0" cy="295275"/>
    <xdr:pic>
      <xdr:nvPicPr>
        <xdr:cNvPr id="1430" name="ctl00_logoimage" descr="Danfoss Logo"/>
        <xdr:cNvPicPr>
          <a:picLocks noChangeAspect="1" noChangeArrowheads="1"/>
        </xdr:cNvPicPr>
      </xdr:nvPicPr>
      <xdr:blipFill>
        <a:blip r:embed="rId1"/>
        <a:srcRect/>
        <a:stretch>
          <a:fillRect/>
        </a:stretch>
      </xdr:blipFill>
      <xdr:spPr>
        <a:xfrm>
          <a:off x="2619375" y="27243405"/>
          <a:ext cx="0" cy="295275"/>
        </a:xfrm>
        <a:prstGeom prst="rect">
          <a:avLst/>
        </a:prstGeom>
        <a:noFill/>
        <a:ln w="9525">
          <a:noFill/>
          <a:miter lim="800000"/>
          <a:headEnd/>
          <a:tailEnd/>
        </a:ln>
      </xdr:spPr>
    </xdr:pic>
    <xdr:clientData/>
  </xdr:oneCellAnchor>
  <xdr:oneCellAnchor>
    <xdr:from>
      <xdr:col>1</xdr:col>
      <xdr:colOff>1933575</xdr:colOff>
      <xdr:row>154</xdr:row>
      <xdr:rowOff>9525</xdr:rowOff>
    </xdr:from>
    <xdr:ext cx="0" cy="295275"/>
    <xdr:pic>
      <xdr:nvPicPr>
        <xdr:cNvPr id="1431" name="ctl00_logoimage" descr="Danfoss Logo"/>
        <xdr:cNvPicPr>
          <a:picLocks noChangeAspect="1" noChangeArrowheads="1"/>
        </xdr:cNvPicPr>
      </xdr:nvPicPr>
      <xdr:blipFill>
        <a:blip r:embed="rId1"/>
        <a:srcRect/>
        <a:stretch>
          <a:fillRect/>
        </a:stretch>
      </xdr:blipFill>
      <xdr:spPr>
        <a:xfrm>
          <a:off x="2619375" y="27386280"/>
          <a:ext cx="0" cy="295275"/>
        </a:xfrm>
        <a:prstGeom prst="rect">
          <a:avLst/>
        </a:prstGeom>
        <a:noFill/>
        <a:ln w="9525">
          <a:noFill/>
          <a:miter lim="800000"/>
          <a:headEnd/>
          <a:tailEnd/>
        </a:ln>
      </xdr:spPr>
    </xdr:pic>
    <xdr:clientData/>
  </xdr:oneCellAnchor>
  <xdr:oneCellAnchor>
    <xdr:from>
      <xdr:col>1</xdr:col>
      <xdr:colOff>1933575</xdr:colOff>
      <xdr:row>155</xdr:row>
      <xdr:rowOff>9525</xdr:rowOff>
    </xdr:from>
    <xdr:ext cx="0" cy="295275"/>
    <xdr:pic>
      <xdr:nvPicPr>
        <xdr:cNvPr id="1432" name="ctl00_logoimage" descr="Danfoss Logo"/>
        <xdr:cNvPicPr>
          <a:picLocks noChangeAspect="1" noChangeArrowheads="1"/>
        </xdr:cNvPicPr>
      </xdr:nvPicPr>
      <xdr:blipFill>
        <a:blip r:embed="rId1"/>
        <a:srcRect/>
        <a:stretch>
          <a:fillRect/>
        </a:stretch>
      </xdr:blipFill>
      <xdr:spPr>
        <a:xfrm>
          <a:off x="2619375" y="27529155"/>
          <a:ext cx="0" cy="295275"/>
        </a:xfrm>
        <a:prstGeom prst="rect">
          <a:avLst/>
        </a:prstGeom>
        <a:noFill/>
        <a:ln w="9525">
          <a:noFill/>
          <a:miter lim="800000"/>
          <a:headEnd/>
          <a:tailEnd/>
        </a:ln>
      </xdr:spPr>
    </xdr:pic>
    <xdr:clientData/>
  </xdr:oneCellAnchor>
  <xdr:oneCellAnchor>
    <xdr:from>
      <xdr:col>1</xdr:col>
      <xdr:colOff>1933575</xdr:colOff>
      <xdr:row>156</xdr:row>
      <xdr:rowOff>9525</xdr:rowOff>
    </xdr:from>
    <xdr:ext cx="0" cy="295275"/>
    <xdr:pic>
      <xdr:nvPicPr>
        <xdr:cNvPr id="1433" name="ctl00_logoimage" descr="Danfoss Logo"/>
        <xdr:cNvPicPr>
          <a:picLocks noChangeAspect="1" noChangeArrowheads="1"/>
        </xdr:cNvPicPr>
      </xdr:nvPicPr>
      <xdr:blipFill>
        <a:blip r:embed="rId1"/>
        <a:srcRect/>
        <a:stretch>
          <a:fillRect/>
        </a:stretch>
      </xdr:blipFill>
      <xdr:spPr>
        <a:xfrm>
          <a:off x="2619375" y="27672030"/>
          <a:ext cx="0" cy="295275"/>
        </a:xfrm>
        <a:prstGeom prst="rect">
          <a:avLst/>
        </a:prstGeom>
        <a:noFill/>
        <a:ln w="9525">
          <a:noFill/>
          <a:miter lim="800000"/>
          <a:headEnd/>
          <a:tailEnd/>
        </a:ln>
      </xdr:spPr>
    </xdr:pic>
    <xdr:clientData/>
  </xdr:oneCellAnchor>
  <xdr:oneCellAnchor>
    <xdr:from>
      <xdr:col>1</xdr:col>
      <xdr:colOff>1933575</xdr:colOff>
      <xdr:row>157</xdr:row>
      <xdr:rowOff>9525</xdr:rowOff>
    </xdr:from>
    <xdr:ext cx="0" cy="295275"/>
    <xdr:pic>
      <xdr:nvPicPr>
        <xdr:cNvPr id="1434" name="ctl00_logoimage" descr="Danfoss Logo"/>
        <xdr:cNvPicPr>
          <a:picLocks noChangeAspect="1" noChangeArrowheads="1"/>
        </xdr:cNvPicPr>
      </xdr:nvPicPr>
      <xdr:blipFill>
        <a:blip r:embed="rId1"/>
        <a:srcRect/>
        <a:stretch>
          <a:fillRect/>
        </a:stretch>
      </xdr:blipFill>
      <xdr:spPr>
        <a:xfrm>
          <a:off x="2619375" y="27814905"/>
          <a:ext cx="0" cy="295275"/>
        </a:xfrm>
        <a:prstGeom prst="rect">
          <a:avLst/>
        </a:prstGeom>
        <a:noFill/>
        <a:ln w="9525">
          <a:noFill/>
          <a:miter lim="800000"/>
          <a:headEnd/>
          <a:tailEnd/>
        </a:ln>
      </xdr:spPr>
    </xdr:pic>
    <xdr:clientData/>
  </xdr:oneCellAnchor>
  <xdr:oneCellAnchor>
    <xdr:from>
      <xdr:col>1</xdr:col>
      <xdr:colOff>1933575</xdr:colOff>
      <xdr:row>158</xdr:row>
      <xdr:rowOff>9525</xdr:rowOff>
    </xdr:from>
    <xdr:ext cx="0" cy="295275"/>
    <xdr:pic>
      <xdr:nvPicPr>
        <xdr:cNvPr id="1435" name="ctl00_logoimage" descr="Danfoss Logo"/>
        <xdr:cNvPicPr>
          <a:picLocks noChangeAspect="1" noChangeArrowheads="1"/>
        </xdr:cNvPicPr>
      </xdr:nvPicPr>
      <xdr:blipFill>
        <a:blip r:embed="rId1"/>
        <a:srcRect/>
        <a:stretch>
          <a:fillRect/>
        </a:stretch>
      </xdr:blipFill>
      <xdr:spPr>
        <a:xfrm>
          <a:off x="2619375" y="27957780"/>
          <a:ext cx="0" cy="295275"/>
        </a:xfrm>
        <a:prstGeom prst="rect">
          <a:avLst/>
        </a:prstGeom>
        <a:noFill/>
        <a:ln w="9525">
          <a:noFill/>
          <a:miter lim="800000"/>
          <a:headEnd/>
          <a:tailEnd/>
        </a:ln>
      </xdr:spPr>
    </xdr:pic>
    <xdr:clientData/>
  </xdr:oneCellAnchor>
  <xdr:oneCellAnchor>
    <xdr:from>
      <xdr:col>1</xdr:col>
      <xdr:colOff>1933575</xdr:colOff>
      <xdr:row>159</xdr:row>
      <xdr:rowOff>9525</xdr:rowOff>
    </xdr:from>
    <xdr:ext cx="0" cy="295275"/>
    <xdr:pic>
      <xdr:nvPicPr>
        <xdr:cNvPr id="1436" name="ctl00_logoimage" descr="Danfoss Logo"/>
        <xdr:cNvPicPr>
          <a:picLocks noChangeAspect="1" noChangeArrowheads="1"/>
        </xdr:cNvPicPr>
      </xdr:nvPicPr>
      <xdr:blipFill>
        <a:blip r:embed="rId1"/>
        <a:srcRect/>
        <a:stretch>
          <a:fillRect/>
        </a:stretch>
      </xdr:blipFill>
      <xdr:spPr>
        <a:xfrm>
          <a:off x="2619375" y="28100655"/>
          <a:ext cx="0" cy="295275"/>
        </a:xfrm>
        <a:prstGeom prst="rect">
          <a:avLst/>
        </a:prstGeom>
        <a:noFill/>
        <a:ln w="9525">
          <a:noFill/>
          <a:miter lim="800000"/>
          <a:headEnd/>
          <a:tailEnd/>
        </a:ln>
      </xdr:spPr>
    </xdr:pic>
    <xdr:clientData/>
  </xdr:oneCellAnchor>
  <xdr:oneCellAnchor>
    <xdr:from>
      <xdr:col>1</xdr:col>
      <xdr:colOff>1933575</xdr:colOff>
      <xdr:row>160</xdr:row>
      <xdr:rowOff>9525</xdr:rowOff>
    </xdr:from>
    <xdr:ext cx="0" cy="295275"/>
    <xdr:pic>
      <xdr:nvPicPr>
        <xdr:cNvPr id="1437" name="ctl00_logoimage" descr="Danfoss Logo"/>
        <xdr:cNvPicPr>
          <a:picLocks noChangeAspect="1" noChangeArrowheads="1"/>
        </xdr:cNvPicPr>
      </xdr:nvPicPr>
      <xdr:blipFill>
        <a:blip r:embed="rId1"/>
        <a:srcRect/>
        <a:stretch>
          <a:fillRect/>
        </a:stretch>
      </xdr:blipFill>
      <xdr:spPr>
        <a:xfrm>
          <a:off x="2619375" y="28243530"/>
          <a:ext cx="0" cy="295275"/>
        </a:xfrm>
        <a:prstGeom prst="rect">
          <a:avLst/>
        </a:prstGeom>
        <a:noFill/>
        <a:ln w="9525">
          <a:noFill/>
          <a:miter lim="800000"/>
          <a:headEnd/>
          <a:tailEnd/>
        </a:ln>
      </xdr:spPr>
    </xdr:pic>
    <xdr:clientData/>
  </xdr:oneCellAnchor>
  <xdr:oneCellAnchor>
    <xdr:from>
      <xdr:col>1</xdr:col>
      <xdr:colOff>1933575</xdr:colOff>
      <xdr:row>161</xdr:row>
      <xdr:rowOff>9525</xdr:rowOff>
    </xdr:from>
    <xdr:ext cx="0" cy="295275"/>
    <xdr:pic>
      <xdr:nvPicPr>
        <xdr:cNvPr id="1438" name="ctl00_logoimage" descr="Danfoss Logo"/>
        <xdr:cNvPicPr>
          <a:picLocks noChangeAspect="1" noChangeArrowheads="1"/>
        </xdr:cNvPicPr>
      </xdr:nvPicPr>
      <xdr:blipFill>
        <a:blip r:embed="rId1"/>
        <a:srcRect/>
        <a:stretch>
          <a:fillRect/>
        </a:stretch>
      </xdr:blipFill>
      <xdr:spPr>
        <a:xfrm>
          <a:off x="2619375" y="28386405"/>
          <a:ext cx="0" cy="295275"/>
        </a:xfrm>
        <a:prstGeom prst="rect">
          <a:avLst/>
        </a:prstGeom>
        <a:noFill/>
        <a:ln w="9525">
          <a:noFill/>
          <a:miter lim="800000"/>
          <a:headEnd/>
          <a:tailEnd/>
        </a:ln>
      </xdr:spPr>
    </xdr:pic>
    <xdr:clientData/>
  </xdr:oneCellAnchor>
  <xdr:oneCellAnchor>
    <xdr:from>
      <xdr:col>1</xdr:col>
      <xdr:colOff>1933575</xdr:colOff>
      <xdr:row>162</xdr:row>
      <xdr:rowOff>9525</xdr:rowOff>
    </xdr:from>
    <xdr:ext cx="0" cy="295275"/>
    <xdr:pic>
      <xdr:nvPicPr>
        <xdr:cNvPr id="1439" name="ctl00_logoimage" descr="Danfoss Logo"/>
        <xdr:cNvPicPr>
          <a:picLocks noChangeAspect="1" noChangeArrowheads="1"/>
        </xdr:cNvPicPr>
      </xdr:nvPicPr>
      <xdr:blipFill>
        <a:blip r:embed="rId1"/>
        <a:srcRect/>
        <a:stretch>
          <a:fillRect/>
        </a:stretch>
      </xdr:blipFill>
      <xdr:spPr>
        <a:xfrm>
          <a:off x="2619375" y="28529280"/>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1440"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1441"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44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1443"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1444"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1445"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1446"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1447"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1448"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1449"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1450"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1451"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1452"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1453"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1454"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1455"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1456"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1457"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1458"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1459"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1460"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1461"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1462"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1463"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1464"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1465"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1466"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1467"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1468"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1469"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1470"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1471"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1472"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177</xdr:row>
      <xdr:rowOff>9525</xdr:rowOff>
    </xdr:from>
    <xdr:ext cx="0" cy="295275"/>
    <xdr:pic>
      <xdr:nvPicPr>
        <xdr:cNvPr id="1473" name="ctl00_logoimage" descr="Danfoss Logo"/>
        <xdr:cNvPicPr>
          <a:picLocks noChangeAspect="1" noChangeArrowheads="1"/>
        </xdr:cNvPicPr>
      </xdr:nvPicPr>
      <xdr:blipFill>
        <a:blip r:embed="rId1"/>
        <a:srcRect/>
        <a:stretch>
          <a:fillRect/>
        </a:stretch>
      </xdr:blipFill>
      <xdr:spPr>
        <a:xfrm>
          <a:off x="2619375" y="32285305"/>
          <a:ext cx="0" cy="295275"/>
        </a:xfrm>
        <a:prstGeom prst="rect">
          <a:avLst/>
        </a:prstGeom>
        <a:noFill/>
        <a:ln w="9525">
          <a:noFill/>
          <a:miter lim="800000"/>
          <a:headEnd/>
          <a:tailEnd/>
        </a:ln>
      </xdr:spPr>
    </xdr:pic>
    <xdr:clientData/>
  </xdr:oneCellAnchor>
  <xdr:oneCellAnchor>
    <xdr:from>
      <xdr:col>1</xdr:col>
      <xdr:colOff>1933575</xdr:colOff>
      <xdr:row>178</xdr:row>
      <xdr:rowOff>9525</xdr:rowOff>
    </xdr:from>
    <xdr:ext cx="0" cy="295275"/>
    <xdr:pic>
      <xdr:nvPicPr>
        <xdr:cNvPr id="1474" name="ctl00_logoimage" descr="Danfoss Logo"/>
        <xdr:cNvPicPr>
          <a:picLocks noChangeAspect="1" noChangeArrowheads="1"/>
        </xdr:cNvPicPr>
      </xdr:nvPicPr>
      <xdr:blipFill>
        <a:blip r:embed="rId1"/>
        <a:srcRect/>
        <a:stretch>
          <a:fillRect/>
        </a:stretch>
      </xdr:blipFill>
      <xdr:spPr>
        <a:xfrm>
          <a:off x="2619375" y="32428180"/>
          <a:ext cx="0" cy="295275"/>
        </a:xfrm>
        <a:prstGeom prst="rect">
          <a:avLst/>
        </a:prstGeom>
        <a:noFill/>
        <a:ln w="9525">
          <a:noFill/>
          <a:miter lim="800000"/>
          <a:headEnd/>
          <a:tailEnd/>
        </a:ln>
      </xdr:spPr>
    </xdr:pic>
    <xdr:clientData/>
  </xdr:oneCellAnchor>
  <xdr:oneCellAnchor>
    <xdr:from>
      <xdr:col>1</xdr:col>
      <xdr:colOff>1933575</xdr:colOff>
      <xdr:row>179</xdr:row>
      <xdr:rowOff>9525</xdr:rowOff>
    </xdr:from>
    <xdr:ext cx="0" cy="295275"/>
    <xdr:pic>
      <xdr:nvPicPr>
        <xdr:cNvPr id="1475" name="ctl00_logoimage" descr="Danfoss Logo"/>
        <xdr:cNvPicPr>
          <a:picLocks noChangeAspect="1" noChangeArrowheads="1"/>
        </xdr:cNvPicPr>
      </xdr:nvPicPr>
      <xdr:blipFill>
        <a:blip r:embed="rId1"/>
        <a:srcRect/>
        <a:stretch>
          <a:fillRect/>
        </a:stretch>
      </xdr:blipFill>
      <xdr:spPr>
        <a:xfrm>
          <a:off x="2619375" y="32685355"/>
          <a:ext cx="0" cy="295275"/>
        </a:xfrm>
        <a:prstGeom prst="rect">
          <a:avLst/>
        </a:prstGeom>
        <a:noFill/>
        <a:ln w="9525">
          <a:noFill/>
          <a:miter lim="800000"/>
          <a:headEnd/>
          <a:tailEnd/>
        </a:ln>
      </xdr:spPr>
    </xdr:pic>
    <xdr:clientData/>
  </xdr:oneCellAnchor>
  <xdr:oneCellAnchor>
    <xdr:from>
      <xdr:col>1</xdr:col>
      <xdr:colOff>1933575</xdr:colOff>
      <xdr:row>180</xdr:row>
      <xdr:rowOff>0</xdr:rowOff>
    </xdr:from>
    <xdr:ext cx="0" cy="295275"/>
    <xdr:pic>
      <xdr:nvPicPr>
        <xdr:cNvPr id="1476" name="ctl00_logoimage" descr="Danfoss Logo"/>
        <xdr:cNvPicPr>
          <a:picLocks noChangeAspect="1" noChangeArrowheads="1"/>
        </xdr:cNvPicPr>
      </xdr:nvPicPr>
      <xdr:blipFill>
        <a:blip r:embed="rId1"/>
        <a:srcRect/>
        <a:stretch>
          <a:fillRect/>
        </a:stretch>
      </xdr:blipFill>
      <xdr:spPr>
        <a:xfrm>
          <a:off x="2619375" y="32980630"/>
          <a:ext cx="0" cy="295275"/>
        </a:xfrm>
        <a:prstGeom prst="rect">
          <a:avLst/>
        </a:prstGeom>
        <a:noFill/>
        <a:ln w="9525">
          <a:noFill/>
          <a:miter lim="800000"/>
          <a:headEnd/>
          <a:tailEnd/>
        </a:ln>
      </xdr:spPr>
    </xdr:pic>
    <xdr:clientData/>
  </xdr:oneCellAnchor>
  <xdr:oneCellAnchor>
    <xdr:from>
      <xdr:col>1</xdr:col>
      <xdr:colOff>1933575</xdr:colOff>
      <xdr:row>180</xdr:row>
      <xdr:rowOff>0</xdr:rowOff>
    </xdr:from>
    <xdr:ext cx="0" cy="295275"/>
    <xdr:pic>
      <xdr:nvPicPr>
        <xdr:cNvPr id="1477" name="ctl00_logoimage" descr="Danfoss Logo"/>
        <xdr:cNvPicPr>
          <a:picLocks noChangeAspect="1" noChangeArrowheads="1"/>
        </xdr:cNvPicPr>
      </xdr:nvPicPr>
      <xdr:blipFill>
        <a:blip r:embed="rId1"/>
        <a:srcRect/>
        <a:stretch>
          <a:fillRect/>
        </a:stretch>
      </xdr:blipFill>
      <xdr:spPr>
        <a:xfrm>
          <a:off x="2619375" y="32980630"/>
          <a:ext cx="0" cy="295275"/>
        </a:xfrm>
        <a:prstGeom prst="rect">
          <a:avLst/>
        </a:prstGeom>
        <a:noFill/>
        <a:ln w="9525">
          <a:noFill/>
          <a:miter lim="800000"/>
          <a:headEnd/>
          <a:tailEnd/>
        </a:ln>
      </xdr:spPr>
    </xdr:pic>
    <xdr:clientData/>
  </xdr:oneCellAnchor>
  <xdr:oneCellAnchor>
    <xdr:from>
      <xdr:col>1</xdr:col>
      <xdr:colOff>1933575</xdr:colOff>
      <xdr:row>180</xdr:row>
      <xdr:rowOff>0</xdr:rowOff>
    </xdr:from>
    <xdr:ext cx="0" cy="295275"/>
    <xdr:pic>
      <xdr:nvPicPr>
        <xdr:cNvPr id="1478" name="ctl00_logoimage" descr="Danfoss Logo"/>
        <xdr:cNvPicPr>
          <a:picLocks noChangeAspect="1" noChangeArrowheads="1"/>
        </xdr:cNvPicPr>
      </xdr:nvPicPr>
      <xdr:blipFill>
        <a:blip r:embed="rId1"/>
        <a:srcRect/>
        <a:stretch>
          <a:fillRect/>
        </a:stretch>
      </xdr:blipFill>
      <xdr:spPr>
        <a:xfrm>
          <a:off x="2619375" y="32980630"/>
          <a:ext cx="0" cy="295275"/>
        </a:xfrm>
        <a:prstGeom prst="rect">
          <a:avLst/>
        </a:prstGeom>
        <a:noFill/>
        <a:ln w="9525">
          <a:noFill/>
          <a:miter lim="800000"/>
          <a:headEnd/>
          <a:tailEnd/>
        </a:ln>
      </xdr:spPr>
    </xdr:pic>
    <xdr:clientData/>
  </xdr:oneCellAnchor>
  <xdr:oneCellAnchor>
    <xdr:from>
      <xdr:col>1</xdr:col>
      <xdr:colOff>1933575</xdr:colOff>
      <xdr:row>180</xdr:row>
      <xdr:rowOff>0</xdr:rowOff>
    </xdr:from>
    <xdr:ext cx="0" cy="295275"/>
    <xdr:pic>
      <xdr:nvPicPr>
        <xdr:cNvPr id="1479" name="ctl00_logoimage" descr="Danfoss Logo"/>
        <xdr:cNvPicPr>
          <a:picLocks noChangeAspect="1" noChangeArrowheads="1"/>
        </xdr:cNvPicPr>
      </xdr:nvPicPr>
      <xdr:blipFill>
        <a:blip r:embed="rId1"/>
        <a:srcRect/>
        <a:stretch>
          <a:fillRect/>
        </a:stretch>
      </xdr:blipFill>
      <xdr:spPr>
        <a:xfrm>
          <a:off x="2619375" y="32980630"/>
          <a:ext cx="0" cy="295275"/>
        </a:xfrm>
        <a:prstGeom prst="rect">
          <a:avLst/>
        </a:prstGeom>
        <a:noFill/>
        <a:ln w="9525">
          <a:noFill/>
          <a:miter lim="800000"/>
          <a:headEnd/>
          <a:tailEnd/>
        </a:ln>
      </xdr:spPr>
    </xdr:pic>
    <xdr:clientData/>
  </xdr:oneCellAnchor>
  <xdr:oneCellAnchor>
    <xdr:from>
      <xdr:col>1</xdr:col>
      <xdr:colOff>1933575</xdr:colOff>
      <xdr:row>180</xdr:row>
      <xdr:rowOff>9525</xdr:rowOff>
    </xdr:from>
    <xdr:ext cx="0" cy="295275"/>
    <xdr:pic>
      <xdr:nvPicPr>
        <xdr:cNvPr id="1480" name="ctl00_logoimage" descr="Danfoss Logo"/>
        <xdr:cNvPicPr>
          <a:picLocks noChangeAspect="1" noChangeArrowheads="1"/>
        </xdr:cNvPicPr>
      </xdr:nvPicPr>
      <xdr:blipFill>
        <a:blip r:embed="rId1"/>
        <a:srcRect/>
        <a:stretch>
          <a:fillRect/>
        </a:stretch>
      </xdr:blipFill>
      <xdr:spPr>
        <a:xfrm>
          <a:off x="2619375" y="32990155"/>
          <a:ext cx="0" cy="295275"/>
        </a:xfrm>
        <a:prstGeom prst="rect">
          <a:avLst/>
        </a:prstGeom>
        <a:noFill/>
        <a:ln w="9525">
          <a:noFill/>
          <a:miter lim="800000"/>
          <a:headEnd/>
          <a:tailEnd/>
        </a:ln>
      </xdr:spPr>
    </xdr:pic>
    <xdr:clientData/>
  </xdr:oneCellAnchor>
  <xdr:oneCellAnchor>
    <xdr:from>
      <xdr:col>1</xdr:col>
      <xdr:colOff>1933575</xdr:colOff>
      <xdr:row>181</xdr:row>
      <xdr:rowOff>0</xdr:rowOff>
    </xdr:from>
    <xdr:ext cx="0" cy="295275"/>
    <xdr:pic>
      <xdr:nvPicPr>
        <xdr:cNvPr id="1481" name="ctl00_logoimage" descr="Danfoss Logo"/>
        <xdr:cNvPicPr>
          <a:picLocks noChangeAspect="1" noChangeArrowheads="1"/>
        </xdr:cNvPicPr>
      </xdr:nvPicPr>
      <xdr:blipFill>
        <a:blip r:embed="rId1"/>
        <a:srcRect/>
        <a:stretch>
          <a:fillRect/>
        </a:stretch>
      </xdr:blipFill>
      <xdr:spPr>
        <a:xfrm>
          <a:off x="2619375" y="33450530"/>
          <a:ext cx="0" cy="295275"/>
        </a:xfrm>
        <a:prstGeom prst="rect">
          <a:avLst/>
        </a:prstGeom>
        <a:noFill/>
        <a:ln w="9525">
          <a:noFill/>
          <a:miter lim="800000"/>
          <a:headEnd/>
          <a:tailEnd/>
        </a:ln>
      </xdr:spPr>
    </xdr:pic>
    <xdr:clientData/>
  </xdr:oneCellAnchor>
  <xdr:oneCellAnchor>
    <xdr:from>
      <xdr:col>1</xdr:col>
      <xdr:colOff>1933575</xdr:colOff>
      <xdr:row>181</xdr:row>
      <xdr:rowOff>0</xdr:rowOff>
    </xdr:from>
    <xdr:ext cx="0" cy="295275"/>
    <xdr:pic>
      <xdr:nvPicPr>
        <xdr:cNvPr id="1482" name="ctl00_logoimage" descr="Danfoss Logo"/>
        <xdr:cNvPicPr>
          <a:picLocks noChangeAspect="1" noChangeArrowheads="1"/>
        </xdr:cNvPicPr>
      </xdr:nvPicPr>
      <xdr:blipFill>
        <a:blip r:embed="rId1"/>
        <a:srcRect/>
        <a:stretch>
          <a:fillRect/>
        </a:stretch>
      </xdr:blipFill>
      <xdr:spPr>
        <a:xfrm>
          <a:off x="2619375" y="33450530"/>
          <a:ext cx="0" cy="295275"/>
        </a:xfrm>
        <a:prstGeom prst="rect">
          <a:avLst/>
        </a:prstGeom>
        <a:noFill/>
        <a:ln w="9525">
          <a:noFill/>
          <a:miter lim="800000"/>
          <a:headEnd/>
          <a:tailEnd/>
        </a:ln>
      </xdr:spPr>
    </xdr:pic>
    <xdr:clientData/>
  </xdr:oneCellAnchor>
  <xdr:oneCellAnchor>
    <xdr:from>
      <xdr:col>1</xdr:col>
      <xdr:colOff>1933575</xdr:colOff>
      <xdr:row>181</xdr:row>
      <xdr:rowOff>9525</xdr:rowOff>
    </xdr:from>
    <xdr:ext cx="0" cy="295275"/>
    <xdr:pic>
      <xdr:nvPicPr>
        <xdr:cNvPr id="1483" name="ctl00_logoimage" descr="Danfoss Logo"/>
        <xdr:cNvPicPr>
          <a:picLocks noChangeAspect="1" noChangeArrowheads="1"/>
        </xdr:cNvPicPr>
      </xdr:nvPicPr>
      <xdr:blipFill>
        <a:blip r:embed="rId1"/>
        <a:srcRect/>
        <a:stretch>
          <a:fillRect/>
        </a:stretch>
      </xdr:blipFill>
      <xdr:spPr>
        <a:xfrm>
          <a:off x="2619375" y="33460055"/>
          <a:ext cx="0" cy="295275"/>
        </a:xfrm>
        <a:prstGeom prst="rect">
          <a:avLst/>
        </a:prstGeom>
        <a:noFill/>
        <a:ln w="9525">
          <a:noFill/>
          <a:miter lim="800000"/>
          <a:headEnd/>
          <a:tailEnd/>
        </a:ln>
      </xdr:spPr>
    </xdr:pic>
    <xdr:clientData/>
  </xdr:oneCellAnchor>
  <xdr:oneCellAnchor>
    <xdr:from>
      <xdr:col>1</xdr:col>
      <xdr:colOff>1933575</xdr:colOff>
      <xdr:row>182</xdr:row>
      <xdr:rowOff>9525</xdr:rowOff>
    </xdr:from>
    <xdr:ext cx="0" cy="295275"/>
    <xdr:pic>
      <xdr:nvPicPr>
        <xdr:cNvPr id="1484" name="ctl00_logoimage" descr="Danfoss Logo"/>
        <xdr:cNvPicPr>
          <a:picLocks noChangeAspect="1" noChangeArrowheads="1"/>
        </xdr:cNvPicPr>
      </xdr:nvPicPr>
      <xdr:blipFill>
        <a:blip r:embed="rId1"/>
        <a:srcRect/>
        <a:stretch>
          <a:fillRect/>
        </a:stretch>
      </xdr:blipFill>
      <xdr:spPr>
        <a:xfrm>
          <a:off x="2619375" y="33717230"/>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85"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86"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87"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88"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89"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90"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91"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92"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93"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94"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1495"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1496"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1497"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1498"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1499"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1500"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1501"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1502"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1503"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504"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505"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1506"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1507"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191</xdr:row>
      <xdr:rowOff>0</xdr:rowOff>
    </xdr:from>
    <xdr:ext cx="0" cy="295275"/>
    <xdr:pic>
      <xdr:nvPicPr>
        <xdr:cNvPr id="1508" name="ctl00_logoimage" descr="Danfoss Logo"/>
        <xdr:cNvPicPr>
          <a:picLocks noChangeAspect="1" noChangeArrowheads="1"/>
        </xdr:cNvPicPr>
      </xdr:nvPicPr>
      <xdr:blipFill>
        <a:blip r:embed="rId1"/>
        <a:srcRect/>
        <a:stretch>
          <a:fillRect/>
        </a:stretch>
      </xdr:blipFill>
      <xdr:spPr>
        <a:xfrm>
          <a:off x="2619375" y="35631755"/>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1509"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1510"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1511"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1512"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1513"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14"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15"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16"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17"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18"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19"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1520"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21"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22"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1523"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24"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1525"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194</xdr:row>
      <xdr:rowOff>0</xdr:rowOff>
    </xdr:from>
    <xdr:ext cx="0" cy="295275"/>
    <xdr:pic>
      <xdr:nvPicPr>
        <xdr:cNvPr id="1526" name="ctl00_logoimage" descr="Danfoss Logo"/>
        <xdr:cNvPicPr>
          <a:picLocks noChangeAspect="1" noChangeArrowheads="1"/>
        </xdr:cNvPicPr>
      </xdr:nvPicPr>
      <xdr:blipFill>
        <a:blip r:embed="rId1"/>
        <a:srcRect/>
        <a:stretch>
          <a:fillRect/>
        </a:stretch>
      </xdr:blipFill>
      <xdr:spPr>
        <a:xfrm>
          <a:off x="2619375" y="36060380"/>
          <a:ext cx="0" cy="295275"/>
        </a:xfrm>
        <a:prstGeom prst="rect">
          <a:avLst/>
        </a:prstGeom>
        <a:noFill/>
        <a:ln w="9525">
          <a:noFill/>
          <a:miter lim="800000"/>
          <a:headEnd/>
          <a:tailEnd/>
        </a:ln>
      </xdr:spPr>
    </xdr:pic>
    <xdr:clientData/>
  </xdr:oneCellAnchor>
  <xdr:oneCellAnchor>
    <xdr:from>
      <xdr:col>1</xdr:col>
      <xdr:colOff>1933575</xdr:colOff>
      <xdr:row>194</xdr:row>
      <xdr:rowOff>9525</xdr:rowOff>
    </xdr:from>
    <xdr:ext cx="0" cy="295275"/>
    <xdr:pic>
      <xdr:nvPicPr>
        <xdr:cNvPr id="1527" name="ctl00_logoimage" descr="Danfoss Logo"/>
        <xdr:cNvPicPr>
          <a:picLocks noChangeAspect="1" noChangeArrowheads="1"/>
        </xdr:cNvPicPr>
      </xdr:nvPicPr>
      <xdr:blipFill>
        <a:blip r:embed="rId1"/>
        <a:srcRect/>
        <a:stretch>
          <a:fillRect/>
        </a:stretch>
      </xdr:blipFill>
      <xdr:spPr>
        <a:xfrm>
          <a:off x="2619375" y="36069905"/>
          <a:ext cx="0" cy="295275"/>
        </a:xfrm>
        <a:prstGeom prst="rect">
          <a:avLst/>
        </a:prstGeom>
        <a:noFill/>
        <a:ln w="9525">
          <a:noFill/>
          <a:miter lim="800000"/>
          <a:headEnd/>
          <a:tailEnd/>
        </a:ln>
      </xdr:spPr>
    </xdr:pic>
    <xdr:clientData/>
  </xdr:oneCellAnchor>
  <xdr:oneCellAnchor>
    <xdr:from>
      <xdr:col>1</xdr:col>
      <xdr:colOff>1933575</xdr:colOff>
      <xdr:row>195</xdr:row>
      <xdr:rowOff>0</xdr:rowOff>
    </xdr:from>
    <xdr:ext cx="0" cy="295275"/>
    <xdr:pic>
      <xdr:nvPicPr>
        <xdr:cNvPr id="1528" name="ctl00_logoimage" descr="Danfoss Logo"/>
        <xdr:cNvPicPr>
          <a:picLocks noChangeAspect="1" noChangeArrowheads="1"/>
        </xdr:cNvPicPr>
      </xdr:nvPicPr>
      <xdr:blipFill>
        <a:blip r:embed="rId1"/>
        <a:srcRect/>
        <a:stretch>
          <a:fillRect/>
        </a:stretch>
      </xdr:blipFill>
      <xdr:spPr>
        <a:xfrm>
          <a:off x="2619375" y="36203255"/>
          <a:ext cx="0" cy="295275"/>
        </a:xfrm>
        <a:prstGeom prst="rect">
          <a:avLst/>
        </a:prstGeom>
        <a:noFill/>
        <a:ln w="9525">
          <a:noFill/>
          <a:miter lim="800000"/>
          <a:headEnd/>
          <a:tailEnd/>
        </a:ln>
      </xdr:spPr>
    </xdr:pic>
    <xdr:clientData/>
  </xdr:oneCellAnchor>
  <xdr:oneCellAnchor>
    <xdr:from>
      <xdr:col>1</xdr:col>
      <xdr:colOff>1933575</xdr:colOff>
      <xdr:row>195</xdr:row>
      <xdr:rowOff>9525</xdr:rowOff>
    </xdr:from>
    <xdr:ext cx="0" cy="295275"/>
    <xdr:pic>
      <xdr:nvPicPr>
        <xdr:cNvPr id="1529" name="ctl00_logoimage" descr="Danfoss Logo"/>
        <xdr:cNvPicPr>
          <a:picLocks noChangeAspect="1" noChangeArrowheads="1"/>
        </xdr:cNvPicPr>
      </xdr:nvPicPr>
      <xdr:blipFill>
        <a:blip r:embed="rId1"/>
        <a:srcRect/>
        <a:stretch>
          <a:fillRect/>
        </a:stretch>
      </xdr:blipFill>
      <xdr:spPr>
        <a:xfrm>
          <a:off x="2619375" y="36212780"/>
          <a:ext cx="0" cy="295275"/>
        </a:xfrm>
        <a:prstGeom prst="rect">
          <a:avLst/>
        </a:prstGeom>
        <a:noFill/>
        <a:ln w="9525">
          <a:noFill/>
          <a:miter lim="800000"/>
          <a:headEnd/>
          <a:tailEnd/>
        </a:ln>
      </xdr:spPr>
    </xdr:pic>
    <xdr:clientData/>
  </xdr:oneCellAnchor>
  <xdr:oneCellAnchor>
    <xdr:from>
      <xdr:col>1</xdr:col>
      <xdr:colOff>1933575</xdr:colOff>
      <xdr:row>196</xdr:row>
      <xdr:rowOff>0</xdr:rowOff>
    </xdr:from>
    <xdr:ext cx="0" cy="295275"/>
    <xdr:pic>
      <xdr:nvPicPr>
        <xdr:cNvPr id="1530" name="ctl00_logoimage" descr="Danfoss Logo"/>
        <xdr:cNvPicPr>
          <a:picLocks noChangeAspect="1" noChangeArrowheads="1"/>
        </xdr:cNvPicPr>
      </xdr:nvPicPr>
      <xdr:blipFill>
        <a:blip r:embed="rId1"/>
        <a:srcRect/>
        <a:stretch>
          <a:fillRect/>
        </a:stretch>
      </xdr:blipFill>
      <xdr:spPr>
        <a:xfrm>
          <a:off x="2619375" y="36346130"/>
          <a:ext cx="0" cy="295275"/>
        </a:xfrm>
        <a:prstGeom prst="rect">
          <a:avLst/>
        </a:prstGeom>
        <a:noFill/>
        <a:ln w="9525">
          <a:noFill/>
          <a:miter lim="800000"/>
          <a:headEnd/>
          <a:tailEnd/>
        </a:ln>
      </xdr:spPr>
    </xdr:pic>
    <xdr:clientData/>
  </xdr:oneCellAnchor>
  <xdr:oneCellAnchor>
    <xdr:from>
      <xdr:col>1</xdr:col>
      <xdr:colOff>1933575</xdr:colOff>
      <xdr:row>196</xdr:row>
      <xdr:rowOff>9525</xdr:rowOff>
    </xdr:from>
    <xdr:ext cx="0" cy="295275"/>
    <xdr:pic>
      <xdr:nvPicPr>
        <xdr:cNvPr id="1531" name="ctl00_logoimage" descr="Danfoss Logo"/>
        <xdr:cNvPicPr>
          <a:picLocks noChangeAspect="1" noChangeArrowheads="1"/>
        </xdr:cNvPicPr>
      </xdr:nvPicPr>
      <xdr:blipFill>
        <a:blip r:embed="rId1"/>
        <a:srcRect/>
        <a:stretch>
          <a:fillRect/>
        </a:stretch>
      </xdr:blipFill>
      <xdr:spPr>
        <a:xfrm>
          <a:off x="2619375" y="36355655"/>
          <a:ext cx="0" cy="295275"/>
        </a:xfrm>
        <a:prstGeom prst="rect">
          <a:avLst/>
        </a:prstGeom>
        <a:noFill/>
        <a:ln w="9525">
          <a:noFill/>
          <a:miter lim="800000"/>
          <a:headEnd/>
          <a:tailEnd/>
        </a:ln>
      </xdr:spPr>
    </xdr:pic>
    <xdr:clientData/>
  </xdr:oneCellAnchor>
  <xdr:oneCellAnchor>
    <xdr:from>
      <xdr:col>1</xdr:col>
      <xdr:colOff>1933575</xdr:colOff>
      <xdr:row>197</xdr:row>
      <xdr:rowOff>0</xdr:rowOff>
    </xdr:from>
    <xdr:ext cx="0" cy="295275"/>
    <xdr:pic>
      <xdr:nvPicPr>
        <xdr:cNvPr id="1532" name="ctl00_logoimage" descr="Danfoss Logo"/>
        <xdr:cNvPicPr>
          <a:picLocks noChangeAspect="1" noChangeArrowheads="1"/>
        </xdr:cNvPicPr>
      </xdr:nvPicPr>
      <xdr:blipFill>
        <a:blip r:embed="rId1"/>
        <a:srcRect/>
        <a:stretch>
          <a:fillRect/>
        </a:stretch>
      </xdr:blipFill>
      <xdr:spPr>
        <a:xfrm>
          <a:off x="2619375" y="36489005"/>
          <a:ext cx="0" cy="295275"/>
        </a:xfrm>
        <a:prstGeom prst="rect">
          <a:avLst/>
        </a:prstGeom>
        <a:noFill/>
        <a:ln w="9525">
          <a:noFill/>
          <a:miter lim="800000"/>
          <a:headEnd/>
          <a:tailEnd/>
        </a:ln>
      </xdr:spPr>
    </xdr:pic>
    <xdr:clientData/>
  </xdr:oneCellAnchor>
  <xdr:oneCellAnchor>
    <xdr:from>
      <xdr:col>1</xdr:col>
      <xdr:colOff>1933575</xdr:colOff>
      <xdr:row>197</xdr:row>
      <xdr:rowOff>9525</xdr:rowOff>
    </xdr:from>
    <xdr:ext cx="0" cy="295275"/>
    <xdr:pic>
      <xdr:nvPicPr>
        <xdr:cNvPr id="1533" name="ctl00_logoimage" descr="Danfoss Logo"/>
        <xdr:cNvPicPr>
          <a:picLocks noChangeAspect="1" noChangeArrowheads="1"/>
        </xdr:cNvPicPr>
      </xdr:nvPicPr>
      <xdr:blipFill>
        <a:blip r:embed="rId1"/>
        <a:srcRect/>
        <a:stretch>
          <a:fillRect/>
        </a:stretch>
      </xdr:blipFill>
      <xdr:spPr>
        <a:xfrm>
          <a:off x="2619375" y="36498530"/>
          <a:ext cx="0" cy="295275"/>
        </a:xfrm>
        <a:prstGeom prst="rect">
          <a:avLst/>
        </a:prstGeom>
        <a:noFill/>
        <a:ln w="9525">
          <a:noFill/>
          <a:miter lim="800000"/>
          <a:headEnd/>
          <a:tailEnd/>
        </a:ln>
      </xdr:spPr>
    </xdr:pic>
    <xdr:clientData/>
  </xdr:oneCellAnchor>
  <xdr:oneCellAnchor>
    <xdr:from>
      <xdr:col>1</xdr:col>
      <xdr:colOff>1933575</xdr:colOff>
      <xdr:row>198</xdr:row>
      <xdr:rowOff>9525</xdr:rowOff>
    </xdr:from>
    <xdr:ext cx="0" cy="295275"/>
    <xdr:pic>
      <xdr:nvPicPr>
        <xdr:cNvPr id="1534" name="ctl00_logoimage" descr="Danfoss Logo"/>
        <xdr:cNvPicPr>
          <a:picLocks noChangeAspect="1" noChangeArrowheads="1"/>
        </xdr:cNvPicPr>
      </xdr:nvPicPr>
      <xdr:blipFill>
        <a:blip r:embed="rId1"/>
        <a:srcRect/>
        <a:stretch>
          <a:fillRect/>
        </a:stretch>
      </xdr:blipFill>
      <xdr:spPr>
        <a:xfrm>
          <a:off x="2619375" y="36641405"/>
          <a:ext cx="0" cy="295275"/>
        </a:xfrm>
        <a:prstGeom prst="rect">
          <a:avLst/>
        </a:prstGeom>
        <a:noFill/>
        <a:ln w="9525">
          <a:noFill/>
          <a:miter lim="800000"/>
          <a:headEnd/>
          <a:tailEnd/>
        </a:ln>
      </xdr:spPr>
    </xdr:pic>
    <xdr:clientData/>
  </xdr:oneCellAnchor>
  <xdr:oneCellAnchor>
    <xdr:from>
      <xdr:col>1</xdr:col>
      <xdr:colOff>1933575</xdr:colOff>
      <xdr:row>199</xdr:row>
      <xdr:rowOff>9525</xdr:rowOff>
    </xdr:from>
    <xdr:ext cx="0" cy="295275"/>
    <xdr:pic>
      <xdr:nvPicPr>
        <xdr:cNvPr id="1535" name="ctl00_logoimage" descr="Danfoss Logo"/>
        <xdr:cNvPicPr>
          <a:picLocks noChangeAspect="1" noChangeArrowheads="1"/>
        </xdr:cNvPicPr>
      </xdr:nvPicPr>
      <xdr:blipFill>
        <a:blip r:embed="rId1"/>
        <a:srcRect/>
        <a:stretch>
          <a:fillRect/>
        </a:stretch>
      </xdr:blipFill>
      <xdr:spPr>
        <a:xfrm>
          <a:off x="2619375" y="36784280"/>
          <a:ext cx="0" cy="295275"/>
        </a:xfrm>
        <a:prstGeom prst="rect">
          <a:avLst/>
        </a:prstGeom>
        <a:noFill/>
        <a:ln w="9525">
          <a:noFill/>
          <a:miter lim="800000"/>
          <a:headEnd/>
          <a:tailEnd/>
        </a:ln>
      </xdr:spPr>
    </xdr:pic>
    <xdr:clientData/>
  </xdr:oneCellAnchor>
  <xdr:oneCellAnchor>
    <xdr:from>
      <xdr:col>1</xdr:col>
      <xdr:colOff>1933575</xdr:colOff>
      <xdr:row>200</xdr:row>
      <xdr:rowOff>9525</xdr:rowOff>
    </xdr:from>
    <xdr:ext cx="0" cy="295275"/>
    <xdr:pic>
      <xdr:nvPicPr>
        <xdr:cNvPr id="1536" name="ctl00_logoimage" descr="Danfoss Logo"/>
        <xdr:cNvPicPr>
          <a:picLocks noChangeAspect="1" noChangeArrowheads="1"/>
        </xdr:cNvPicPr>
      </xdr:nvPicPr>
      <xdr:blipFill>
        <a:blip r:embed="rId1"/>
        <a:srcRect/>
        <a:stretch>
          <a:fillRect/>
        </a:stretch>
      </xdr:blipFill>
      <xdr:spPr>
        <a:xfrm>
          <a:off x="2619375" y="36927155"/>
          <a:ext cx="0" cy="295275"/>
        </a:xfrm>
        <a:prstGeom prst="rect">
          <a:avLst/>
        </a:prstGeom>
        <a:noFill/>
        <a:ln w="9525">
          <a:noFill/>
          <a:miter lim="800000"/>
          <a:headEnd/>
          <a:tailEnd/>
        </a:ln>
      </xdr:spPr>
    </xdr:pic>
    <xdr:clientData/>
  </xdr:oneCellAnchor>
  <xdr:oneCellAnchor>
    <xdr:from>
      <xdr:col>1</xdr:col>
      <xdr:colOff>1933575</xdr:colOff>
      <xdr:row>201</xdr:row>
      <xdr:rowOff>9525</xdr:rowOff>
    </xdr:from>
    <xdr:ext cx="0" cy="295275"/>
    <xdr:pic>
      <xdr:nvPicPr>
        <xdr:cNvPr id="1537" name="ctl00_logoimage" descr="Danfoss Logo"/>
        <xdr:cNvPicPr>
          <a:picLocks noChangeAspect="1" noChangeArrowheads="1"/>
        </xdr:cNvPicPr>
      </xdr:nvPicPr>
      <xdr:blipFill>
        <a:blip r:embed="rId1"/>
        <a:srcRect/>
        <a:stretch>
          <a:fillRect/>
        </a:stretch>
      </xdr:blipFill>
      <xdr:spPr>
        <a:xfrm>
          <a:off x="2619375" y="37070030"/>
          <a:ext cx="0" cy="295275"/>
        </a:xfrm>
        <a:prstGeom prst="rect">
          <a:avLst/>
        </a:prstGeom>
        <a:noFill/>
        <a:ln w="9525">
          <a:noFill/>
          <a:miter lim="800000"/>
          <a:headEnd/>
          <a:tailEnd/>
        </a:ln>
      </xdr:spPr>
    </xdr:pic>
    <xdr:clientData/>
  </xdr:oneCellAnchor>
  <xdr:oneCellAnchor>
    <xdr:from>
      <xdr:col>1</xdr:col>
      <xdr:colOff>1933575</xdr:colOff>
      <xdr:row>202</xdr:row>
      <xdr:rowOff>9525</xdr:rowOff>
    </xdr:from>
    <xdr:ext cx="0" cy="295275"/>
    <xdr:pic>
      <xdr:nvPicPr>
        <xdr:cNvPr id="1538" name="ctl00_logoimage" descr="Danfoss Logo"/>
        <xdr:cNvPicPr>
          <a:picLocks noChangeAspect="1" noChangeArrowheads="1"/>
        </xdr:cNvPicPr>
      </xdr:nvPicPr>
      <xdr:blipFill>
        <a:blip r:embed="rId1"/>
        <a:srcRect/>
        <a:stretch>
          <a:fillRect/>
        </a:stretch>
      </xdr:blipFill>
      <xdr:spPr>
        <a:xfrm>
          <a:off x="2619375" y="37212905"/>
          <a:ext cx="0" cy="295275"/>
        </a:xfrm>
        <a:prstGeom prst="rect">
          <a:avLst/>
        </a:prstGeom>
        <a:noFill/>
        <a:ln w="9525">
          <a:noFill/>
          <a:miter lim="800000"/>
          <a:headEnd/>
          <a:tailEnd/>
        </a:ln>
      </xdr:spPr>
    </xdr:pic>
    <xdr:clientData/>
  </xdr:oneCellAnchor>
  <xdr:oneCellAnchor>
    <xdr:from>
      <xdr:col>1</xdr:col>
      <xdr:colOff>1933575</xdr:colOff>
      <xdr:row>203</xdr:row>
      <xdr:rowOff>9525</xdr:rowOff>
    </xdr:from>
    <xdr:ext cx="0" cy="295275"/>
    <xdr:pic>
      <xdr:nvPicPr>
        <xdr:cNvPr id="1539" name="ctl00_logoimage" descr="Danfoss Logo"/>
        <xdr:cNvPicPr>
          <a:picLocks noChangeAspect="1" noChangeArrowheads="1"/>
        </xdr:cNvPicPr>
      </xdr:nvPicPr>
      <xdr:blipFill>
        <a:blip r:embed="rId1"/>
        <a:srcRect/>
        <a:stretch>
          <a:fillRect/>
        </a:stretch>
      </xdr:blipFill>
      <xdr:spPr>
        <a:xfrm>
          <a:off x="2619375" y="37355780"/>
          <a:ext cx="0" cy="295275"/>
        </a:xfrm>
        <a:prstGeom prst="rect">
          <a:avLst/>
        </a:prstGeom>
        <a:noFill/>
        <a:ln w="9525">
          <a:noFill/>
          <a:miter lim="800000"/>
          <a:headEnd/>
          <a:tailEnd/>
        </a:ln>
      </xdr:spPr>
    </xdr:pic>
    <xdr:clientData/>
  </xdr:oneCellAnchor>
  <xdr:oneCellAnchor>
    <xdr:from>
      <xdr:col>1</xdr:col>
      <xdr:colOff>1933575</xdr:colOff>
      <xdr:row>204</xdr:row>
      <xdr:rowOff>9525</xdr:rowOff>
    </xdr:from>
    <xdr:ext cx="0" cy="295275"/>
    <xdr:pic>
      <xdr:nvPicPr>
        <xdr:cNvPr id="1540" name="ctl00_logoimage" descr="Danfoss Logo"/>
        <xdr:cNvPicPr>
          <a:picLocks noChangeAspect="1" noChangeArrowheads="1"/>
        </xdr:cNvPicPr>
      </xdr:nvPicPr>
      <xdr:blipFill>
        <a:blip r:embed="rId1"/>
        <a:srcRect/>
        <a:stretch>
          <a:fillRect/>
        </a:stretch>
      </xdr:blipFill>
      <xdr:spPr>
        <a:xfrm>
          <a:off x="2619375" y="37546280"/>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1541"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42"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43"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1544"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45"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46"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47"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48"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49"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50"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51"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52"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53"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54"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55"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1556"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1557"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1558"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1559"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208</xdr:row>
      <xdr:rowOff>9525</xdr:rowOff>
    </xdr:from>
    <xdr:ext cx="0" cy="295275"/>
    <xdr:pic>
      <xdr:nvPicPr>
        <xdr:cNvPr id="1560" name="ctl00_logoimage" descr="Danfoss Logo"/>
        <xdr:cNvPicPr>
          <a:picLocks noChangeAspect="1" noChangeArrowheads="1"/>
        </xdr:cNvPicPr>
      </xdr:nvPicPr>
      <xdr:blipFill>
        <a:blip r:embed="rId1"/>
        <a:srcRect/>
        <a:stretch>
          <a:fillRect/>
        </a:stretch>
      </xdr:blipFill>
      <xdr:spPr>
        <a:xfrm>
          <a:off x="2619375" y="38117780"/>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1561"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1562"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210</xdr:row>
      <xdr:rowOff>9525</xdr:rowOff>
    </xdr:from>
    <xdr:ext cx="0" cy="295275"/>
    <xdr:pic>
      <xdr:nvPicPr>
        <xdr:cNvPr id="1563" name="ctl00_logoimage" descr="Danfoss Logo"/>
        <xdr:cNvPicPr>
          <a:picLocks noChangeAspect="1" noChangeArrowheads="1"/>
        </xdr:cNvPicPr>
      </xdr:nvPicPr>
      <xdr:blipFill>
        <a:blip r:embed="rId1"/>
        <a:srcRect/>
        <a:stretch>
          <a:fillRect/>
        </a:stretch>
      </xdr:blipFill>
      <xdr:spPr>
        <a:xfrm>
          <a:off x="2619375" y="38403530"/>
          <a:ext cx="0" cy="295275"/>
        </a:xfrm>
        <a:prstGeom prst="rect">
          <a:avLst/>
        </a:prstGeom>
        <a:noFill/>
        <a:ln w="9525">
          <a:noFill/>
          <a:miter lim="800000"/>
          <a:headEnd/>
          <a:tailEnd/>
        </a:ln>
      </xdr:spPr>
    </xdr:pic>
    <xdr:clientData/>
  </xdr:oneCellAnchor>
  <xdr:oneCellAnchor>
    <xdr:from>
      <xdr:col>1</xdr:col>
      <xdr:colOff>1933575</xdr:colOff>
      <xdr:row>211</xdr:row>
      <xdr:rowOff>0</xdr:rowOff>
    </xdr:from>
    <xdr:ext cx="0" cy="295275"/>
    <xdr:pic>
      <xdr:nvPicPr>
        <xdr:cNvPr id="1564" name="ctl00_logoimage" descr="Danfoss Logo"/>
        <xdr:cNvPicPr>
          <a:picLocks noChangeAspect="1" noChangeArrowheads="1"/>
        </xdr:cNvPicPr>
      </xdr:nvPicPr>
      <xdr:blipFill>
        <a:blip r:embed="rId1"/>
        <a:srcRect/>
        <a:stretch>
          <a:fillRect/>
        </a:stretch>
      </xdr:blipFill>
      <xdr:spPr>
        <a:xfrm>
          <a:off x="2619375" y="38679755"/>
          <a:ext cx="0" cy="295275"/>
        </a:xfrm>
        <a:prstGeom prst="rect">
          <a:avLst/>
        </a:prstGeom>
        <a:noFill/>
        <a:ln w="9525">
          <a:noFill/>
          <a:miter lim="800000"/>
          <a:headEnd/>
          <a:tailEnd/>
        </a:ln>
      </xdr:spPr>
    </xdr:pic>
    <xdr:clientData/>
  </xdr:oneCellAnchor>
  <xdr:oneCellAnchor>
    <xdr:from>
      <xdr:col>1</xdr:col>
      <xdr:colOff>1933575</xdr:colOff>
      <xdr:row>211</xdr:row>
      <xdr:rowOff>0</xdr:rowOff>
    </xdr:from>
    <xdr:ext cx="0" cy="295275"/>
    <xdr:pic>
      <xdr:nvPicPr>
        <xdr:cNvPr id="1565" name="ctl00_logoimage" descr="Danfoss Logo"/>
        <xdr:cNvPicPr>
          <a:picLocks noChangeAspect="1" noChangeArrowheads="1"/>
        </xdr:cNvPicPr>
      </xdr:nvPicPr>
      <xdr:blipFill>
        <a:blip r:embed="rId1"/>
        <a:srcRect/>
        <a:stretch>
          <a:fillRect/>
        </a:stretch>
      </xdr:blipFill>
      <xdr:spPr>
        <a:xfrm>
          <a:off x="2619375" y="38679755"/>
          <a:ext cx="0" cy="295275"/>
        </a:xfrm>
        <a:prstGeom prst="rect">
          <a:avLst/>
        </a:prstGeom>
        <a:noFill/>
        <a:ln w="9525">
          <a:noFill/>
          <a:miter lim="800000"/>
          <a:headEnd/>
          <a:tailEnd/>
        </a:ln>
      </xdr:spPr>
    </xdr:pic>
    <xdr:clientData/>
  </xdr:oneCellAnchor>
  <xdr:oneCellAnchor>
    <xdr:from>
      <xdr:col>1</xdr:col>
      <xdr:colOff>1933575</xdr:colOff>
      <xdr:row>211</xdr:row>
      <xdr:rowOff>9525</xdr:rowOff>
    </xdr:from>
    <xdr:ext cx="0" cy="295275"/>
    <xdr:pic>
      <xdr:nvPicPr>
        <xdr:cNvPr id="1566" name="ctl00_logoimage" descr="Danfoss Logo"/>
        <xdr:cNvPicPr>
          <a:picLocks noChangeAspect="1" noChangeArrowheads="1"/>
        </xdr:cNvPicPr>
      </xdr:nvPicPr>
      <xdr:blipFill>
        <a:blip r:embed="rId1"/>
        <a:srcRect/>
        <a:stretch>
          <a:fillRect/>
        </a:stretch>
      </xdr:blipFill>
      <xdr:spPr>
        <a:xfrm>
          <a:off x="2619375" y="38689280"/>
          <a:ext cx="0" cy="295275"/>
        </a:xfrm>
        <a:prstGeom prst="rect">
          <a:avLst/>
        </a:prstGeom>
        <a:noFill/>
        <a:ln w="9525">
          <a:noFill/>
          <a:miter lim="800000"/>
          <a:headEnd/>
          <a:tailEnd/>
        </a:ln>
      </xdr:spPr>
    </xdr:pic>
    <xdr:clientData/>
  </xdr:oneCellAnchor>
  <xdr:oneCellAnchor>
    <xdr:from>
      <xdr:col>1</xdr:col>
      <xdr:colOff>1933575</xdr:colOff>
      <xdr:row>212</xdr:row>
      <xdr:rowOff>9525</xdr:rowOff>
    </xdr:from>
    <xdr:ext cx="0" cy="295275"/>
    <xdr:pic>
      <xdr:nvPicPr>
        <xdr:cNvPr id="1567" name="ctl00_logoimage" descr="Danfoss Logo"/>
        <xdr:cNvPicPr>
          <a:picLocks noChangeAspect="1" noChangeArrowheads="1"/>
        </xdr:cNvPicPr>
      </xdr:nvPicPr>
      <xdr:blipFill>
        <a:blip r:embed="rId1"/>
        <a:srcRect/>
        <a:stretch>
          <a:fillRect/>
        </a:stretch>
      </xdr:blipFill>
      <xdr:spPr>
        <a:xfrm>
          <a:off x="2619375" y="38832155"/>
          <a:ext cx="0" cy="295275"/>
        </a:xfrm>
        <a:prstGeom prst="rect">
          <a:avLst/>
        </a:prstGeom>
        <a:noFill/>
        <a:ln w="9525">
          <a:noFill/>
          <a:miter lim="800000"/>
          <a:headEnd/>
          <a:tailEnd/>
        </a:ln>
      </xdr:spPr>
    </xdr:pic>
    <xdr:clientData/>
  </xdr:oneCellAnchor>
  <xdr:oneCellAnchor>
    <xdr:from>
      <xdr:col>1</xdr:col>
      <xdr:colOff>1933575</xdr:colOff>
      <xdr:row>213</xdr:row>
      <xdr:rowOff>9525</xdr:rowOff>
    </xdr:from>
    <xdr:ext cx="0" cy="295275"/>
    <xdr:pic>
      <xdr:nvPicPr>
        <xdr:cNvPr id="1568" name="ctl00_logoimage" descr="Danfoss Logo"/>
        <xdr:cNvPicPr>
          <a:picLocks noChangeAspect="1" noChangeArrowheads="1"/>
        </xdr:cNvPicPr>
      </xdr:nvPicPr>
      <xdr:blipFill>
        <a:blip r:embed="rId1"/>
        <a:srcRect/>
        <a:stretch>
          <a:fillRect/>
        </a:stretch>
      </xdr:blipFill>
      <xdr:spPr>
        <a:xfrm>
          <a:off x="2619375" y="38975030"/>
          <a:ext cx="0" cy="295275"/>
        </a:xfrm>
        <a:prstGeom prst="rect">
          <a:avLst/>
        </a:prstGeom>
        <a:noFill/>
        <a:ln w="9525">
          <a:noFill/>
          <a:miter lim="800000"/>
          <a:headEnd/>
          <a:tailEnd/>
        </a:ln>
      </xdr:spPr>
    </xdr:pic>
    <xdr:clientData/>
  </xdr:oneCellAnchor>
  <xdr:oneCellAnchor>
    <xdr:from>
      <xdr:col>1</xdr:col>
      <xdr:colOff>1933575</xdr:colOff>
      <xdr:row>214</xdr:row>
      <xdr:rowOff>9525</xdr:rowOff>
    </xdr:from>
    <xdr:ext cx="0" cy="295275"/>
    <xdr:pic>
      <xdr:nvPicPr>
        <xdr:cNvPr id="1569" name="ctl00_logoimage" descr="Danfoss Logo"/>
        <xdr:cNvPicPr>
          <a:picLocks noChangeAspect="1" noChangeArrowheads="1"/>
        </xdr:cNvPicPr>
      </xdr:nvPicPr>
      <xdr:blipFill>
        <a:blip r:embed="rId1"/>
        <a:srcRect/>
        <a:stretch>
          <a:fillRect/>
        </a:stretch>
      </xdr:blipFill>
      <xdr:spPr>
        <a:xfrm>
          <a:off x="2619375" y="39117905"/>
          <a:ext cx="0" cy="295275"/>
        </a:xfrm>
        <a:prstGeom prst="rect">
          <a:avLst/>
        </a:prstGeom>
        <a:noFill/>
        <a:ln w="9525">
          <a:noFill/>
          <a:miter lim="800000"/>
          <a:headEnd/>
          <a:tailEnd/>
        </a:ln>
      </xdr:spPr>
    </xdr:pic>
    <xdr:clientData/>
  </xdr:oneCellAnchor>
  <xdr:oneCellAnchor>
    <xdr:from>
      <xdr:col>1</xdr:col>
      <xdr:colOff>1933575</xdr:colOff>
      <xdr:row>215</xdr:row>
      <xdr:rowOff>9525</xdr:rowOff>
    </xdr:from>
    <xdr:ext cx="0" cy="295275"/>
    <xdr:pic>
      <xdr:nvPicPr>
        <xdr:cNvPr id="1570" name="ctl00_logoimage" descr="Danfoss Logo"/>
        <xdr:cNvPicPr>
          <a:picLocks noChangeAspect="1" noChangeArrowheads="1"/>
        </xdr:cNvPicPr>
      </xdr:nvPicPr>
      <xdr:blipFill>
        <a:blip r:embed="rId1"/>
        <a:srcRect/>
        <a:stretch>
          <a:fillRect/>
        </a:stretch>
      </xdr:blipFill>
      <xdr:spPr>
        <a:xfrm>
          <a:off x="2619375" y="39260780"/>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1571"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217</xdr:row>
      <xdr:rowOff>9525</xdr:rowOff>
    </xdr:from>
    <xdr:ext cx="0" cy="295275"/>
    <xdr:pic>
      <xdr:nvPicPr>
        <xdr:cNvPr id="1572" name="ctl00_logoimage" descr="Danfoss Logo"/>
        <xdr:cNvPicPr>
          <a:picLocks noChangeAspect="1" noChangeArrowheads="1"/>
        </xdr:cNvPicPr>
      </xdr:nvPicPr>
      <xdr:blipFill>
        <a:blip r:embed="rId1"/>
        <a:srcRect/>
        <a:stretch>
          <a:fillRect/>
        </a:stretch>
      </xdr:blipFill>
      <xdr:spPr>
        <a:xfrm>
          <a:off x="2619375" y="39546530"/>
          <a:ext cx="0" cy="295275"/>
        </a:xfrm>
        <a:prstGeom prst="rect">
          <a:avLst/>
        </a:prstGeom>
        <a:noFill/>
        <a:ln w="9525">
          <a:noFill/>
          <a:miter lim="800000"/>
          <a:headEnd/>
          <a:tailEnd/>
        </a:ln>
      </xdr:spPr>
    </xdr:pic>
    <xdr:clientData/>
  </xdr:oneCellAnchor>
  <xdr:oneCellAnchor>
    <xdr:from>
      <xdr:col>1</xdr:col>
      <xdr:colOff>1933575</xdr:colOff>
      <xdr:row>218</xdr:row>
      <xdr:rowOff>9525</xdr:rowOff>
    </xdr:from>
    <xdr:ext cx="0" cy="295275"/>
    <xdr:pic>
      <xdr:nvPicPr>
        <xdr:cNvPr id="1573" name="ctl00_logoimage" descr="Danfoss Logo"/>
        <xdr:cNvPicPr>
          <a:picLocks noChangeAspect="1" noChangeArrowheads="1"/>
        </xdr:cNvPicPr>
      </xdr:nvPicPr>
      <xdr:blipFill>
        <a:blip r:embed="rId1"/>
        <a:srcRect/>
        <a:stretch>
          <a:fillRect/>
        </a:stretch>
      </xdr:blipFill>
      <xdr:spPr>
        <a:xfrm>
          <a:off x="2619375" y="39689405"/>
          <a:ext cx="0" cy="295275"/>
        </a:xfrm>
        <a:prstGeom prst="rect">
          <a:avLst/>
        </a:prstGeom>
        <a:noFill/>
        <a:ln w="9525">
          <a:noFill/>
          <a:miter lim="800000"/>
          <a:headEnd/>
          <a:tailEnd/>
        </a:ln>
      </xdr:spPr>
    </xdr:pic>
    <xdr:clientData/>
  </xdr:oneCellAnchor>
  <xdr:oneCellAnchor>
    <xdr:from>
      <xdr:col>1</xdr:col>
      <xdr:colOff>1933575</xdr:colOff>
      <xdr:row>219</xdr:row>
      <xdr:rowOff>0</xdr:rowOff>
    </xdr:from>
    <xdr:ext cx="0" cy="295275"/>
    <xdr:pic>
      <xdr:nvPicPr>
        <xdr:cNvPr id="1574" name="ctl00_logoimage" descr="Danfoss Logo"/>
        <xdr:cNvPicPr>
          <a:picLocks noChangeAspect="1" noChangeArrowheads="1"/>
        </xdr:cNvPicPr>
      </xdr:nvPicPr>
      <xdr:blipFill>
        <a:blip r:embed="rId1"/>
        <a:srcRect/>
        <a:stretch>
          <a:fillRect/>
        </a:stretch>
      </xdr:blipFill>
      <xdr:spPr>
        <a:xfrm>
          <a:off x="2619375" y="39822755"/>
          <a:ext cx="0" cy="295275"/>
        </a:xfrm>
        <a:prstGeom prst="rect">
          <a:avLst/>
        </a:prstGeom>
        <a:noFill/>
        <a:ln w="9525">
          <a:noFill/>
          <a:miter lim="800000"/>
          <a:headEnd/>
          <a:tailEnd/>
        </a:ln>
      </xdr:spPr>
    </xdr:pic>
    <xdr:clientData/>
  </xdr:oneCellAnchor>
  <xdr:oneCellAnchor>
    <xdr:from>
      <xdr:col>1</xdr:col>
      <xdr:colOff>1933575</xdr:colOff>
      <xdr:row>219</xdr:row>
      <xdr:rowOff>0</xdr:rowOff>
    </xdr:from>
    <xdr:ext cx="0" cy="295275"/>
    <xdr:pic>
      <xdr:nvPicPr>
        <xdr:cNvPr id="1575" name="ctl00_logoimage" descr="Danfoss Logo"/>
        <xdr:cNvPicPr>
          <a:picLocks noChangeAspect="1" noChangeArrowheads="1"/>
        </xdr:cNvPicPr>
      </xdr:nvPicPr>
      <xdr:blipFill>
        <a:blip r:embed="rId1"/>
        <a:srcRect/>
        <a:stretch>
          <a:fillRect/>
        </a:stretch>
      </xdr:blipFill>
      <xdr:spPr>
        <a:xfrm>
          <a:off x="2619375" y="39822755"/>
          <a:ext cx="0" cy="295275"/>
        </a:xfrm>
        <a:prstGeom prst="rect">
          <a:avLst/>
        </a:prstGeom>
        <a:noFill/>
        <a:ln w="9525">
          <a:noFill/>
          <a:miter lim="800000"/>
          <a:headEnd/>
          <a:tailEnd/>
        </a:ln>
      </xdr:spPr>
    </xdr:pic>
    <xdr:clientData/>
  </xdr:oneCellAnchor>
  <xdr:oneCellAnchor>
    <xdr:from>
      <xdr:col>1</xdr:col>
      <xdr:colOff>1933575</xdr:colOff>
      <xdr:row>219</xdr:row>
      <xdr:rowOff>0</xdr:rowOff>
    </xdr:from>
    <xdr:ext cx="0" cy="295275"/>
    <xdr:pic>
      <xdr:nvPicPr>
        <xdr:cNvPr id="1576" name="ctl00_logoimage" descr="Danfoss Logo"/>
        <xdr:cNvPicPr>
          <a:picLocks noChangeAspect="1" noChangeArrowheads="1"/>
        </xdr:cNvPicPr>
      </xdr:nvPicPr>
      <xdr:blipFill>
        <a:blip r:embed="rId1"/>
        <a:srcRect/>
        <a:stretch>
          <a:fillRect/>
        </a:stretch>
      </xdr:blipFill>
      <xdr:spPr>
        <a:xfrm>
          <a:off x="2619375" y="39822755"/>
          <a:ext cx="0" cy="295275"/>
        </a:xfrm>
        <a:prstGeom prst="rect">
          <a:avLst/>
        </a:prstGeom>
        <a:noFill/>
        <a:ln w="9525">
          <a:noFill/>
          <a:miter lim="800000"/>
          <a:headEnd/>
          <a:tailEnd/>
        </a:ln>
      </xdr:spPr>
    </xdr:pic>
    <xdr:clientData/>
  </xdr:oneCellAnchor>
  <xdr:oneCellAnchor>
    <xdr:from>
      <xdr:col>1</xdr:col>
      <xdr:colOff>1933575</xdr:colOff>
      <xdr:row>219</xdr:row>
      <xdr:rowOff>9525</xdr:rowOff>
    </xdr:from>
    <xdr:ext cx="0" cy="295275"/>
    <xdr:pic>
      <xdr:nvPicPr>
        <xdr:cNvPr id="1577" name="ctl00_logoimage" descr="Danfoss Logo"/>
        <xdr:cNvPicPr>
          <a:picLocks noChangeAspect="1" noChangeArrowheads="1"/>
        </xdr:cNvPicPr>
      </xdr:nvPicPr>
      <xdr:blipFill>
        <a:blip r:embed="rId1"/>
        <a:srcRect/>
        <a:stretch>
          <a:fillRect/>
        </a:stretch>
      </xdr:blipFill>
      <xdr:spPr>
        <a:xfrm>
          <a:off x="2619375" y="39832280"/>
          <a:ext cx="0" cy="295275"/>
        </a:xfrm>
        <a:prstGeom prst="rect">
          <a:avLst/>
        </a:prstGeom>
        <a:noFill/>
        <a:ln w="9525">
          <a:noFill/>
          <a:miter lim="800000"/>
          <a:headEnd/>
          <a:tailEnd/>
        </a:ln>
      </xdr:spPr>
    </xdr:pic>
    <xdr:clientData/>
  </xdr:oneCellAnchor>
  <xdr:oneCellAnchor>
    <xdr:from>
      <xdr:col>1</xdr:col>
      <xdr:colOff>1933575</xdr:colOff>
      <xdr:row>220</xdr:row>
      <xdr:rowOff>9525</xdr:rowOff>
    </xdr:from>
    <xdr:ext cx="0" cy="295275"/>
    <xdr:pic>
      <xdr:nvPicPr>
        <xdr:cNvPr id="1578" name="ctl00_logoimage" descr="Danfoss Logo"/>
        <xdr:cNvPicPr>
          <a:picLocks noChangeAspect="1" noChangeArrowheads="1"/>
        </xdr:cNvPicPr>
      </xdr:nvPicPr>
      <xdr:blipFill>
        <a:blip r:embed="rId1"/>
        <a:srcRect/>
        <a:stretch>
          <a:fillRect/>
        </a:stretch>
      </xdr:blipFill>
      <xdr:spPr>
        <a:xfrm>
          <a:off x="2619375" y="39975155"/>
          <a:ext cx="0" cy="295275"/>
        </a:xfrm>
        <a:prstGeom prst="rect">
          <a:avLst/>
        </a:prstGeom>
        <a:noFill/>
        <a:ln w="9525">
          <a:noFill/>
          <a:miter lim="800000"/>
          <a:headEnd/>
          <a:tailEnd/>
        </a:ln>
      </xdr:spPr>
    </xdr:pic>
    <xdr:clientData/>
  </xdr:oneCellAnchor>
  <xdr:oneCellAnchor>
    <xdr:from>
      <xdr:col>1</xdr:col>
      <xdr:colOff>1933575</xdr:colOff>
      <xdr:row>221</xdr:row>
      <xdr:rowOff>0</xdr:rowOff>
    </xdr:from>
    <xdr:ext cx="0" cy="295275"/>
    <xdr:pic>
      <xdr:nvPicPr>
        <xdr:cNvPr id="1579" name="ctl00_logoimage" descr="Danfoss Logo"/>
        <xdr:cNvPicPr>
          <a:picLocks noChangeAspect="1" noChangeArrowheads="1"/>
        </xdr:cNvPicPr>
      </xdr:nvPicPr>
      <xdr:blipFill>
        <a:blip r:embed="rId1"/>
        <a:srcRect/>
        <a:stretch>
          <a:fillRect/>
        </a:stretch>
      </xdr:blipFill>
      <xdr:spPr>
        <a:xfrm>
          <a:off x="2619375" y="40108505"/>
          <a:ext cx="0" cy="295275"/>
        </a:xfrm>
        <a:prstGeom prst="rect">
          <a:avLst/>
        </a:prstGeom>
        <a:noFill/>
        <a:ln w="9525">
          <a:noFill/>
          <a:miter lim="800000"/>
          <a:headEnd/>
          <a:tailEnd/>
        </a:ln>
      </xdr:spPr>
    </xdr:pic>
    <xdr:clientData/>
  </xdr:oneCellAnchor>
  <xdr:oneCellAnchor>
    <xdr:from>
      <xdr:col>1</xdr:col>
      <xdr:colOff>1933575</xdr:colOff>
      <xdr:row>221</xdr:row>
      <xdr:rowOff>0</xdr:rowOff>
    </xdr:from>
    <xdr:ext cx="0" cy="295275"/>
    <xdr:pic>
      <xdr:nvPicPr>
        <xdr:cNvPr id="1580" name="ctl00_logoimage" descr="Danfoss Logo"/>
        <xdr:cNvPicPr>
          <a:picLocks noChangeAspect="1" noChangeArrowheads="1"/>
        </xdr:cNvPicPr>
      </xdr:nvPicPr>
      <xdr:blipFill>
        <a:blip r:embed="rId1"/>
        <a:srcRect/>
        <a:stretch>
          <a:fillRect/>
        </a:stretch>
      </xdr:blipFill>
      <xdr:spPr>
        <a:xfrm>
          <a:off x="2619375" y="40108505"/>
          <a:ext cx="0" cy="295275"/>
        </a:xfrm>
        <a:prstGeom prst="rect">
          <a:avLst/>
        </a:prstGeom>
        <a:noFill/>
        <a:ln w="9525">
          <a:noFill/>
          <a:miter lim="800000"/>
          <a:headEnd/>
          <a:tailEnd/>
        </a:ln>
      </xdr:spPr>
    </xdr:pic>
    <xdr:clientData/>
  </xdr:oneCellAnchor>
  <xdr:oneCellAnchor>
    <xdr:from>
      <xdr:col>1</xdr:col>
      <xdr:colOff>1933575</xdr:colOff>
      <xdr:row>221</xdr:row>
      <xdr:rowOff>9525</xdr:rowOff>
    </xdr:from>
    <xdr:ext cx="0" cy="295275"/>
    <xdr:pic>
      <xdr:nvPicPr>
        <xdr:cNvPr id="1581" name="ctl00_logoimage" descr="Danfoss Logo"/>
        <xdr:cNvPicPr>
          <a:picLocks noChangeAspect="1" noChangeArrowheads="1"/>
        </xdr:cNvPicPr>
      </xdr:nvPicPr>
      <xdr:blipFill>
        <a:blip r:embed="rId1"/>
        <a:srcRect/>
        <a:stretch>
          <a:fillRect/>
        </a:stretch>
      </xdr:blipFill>
      <xdr:spPr>
        <a:xfrm>
          <a:off x="2619375" y="40118030"/>
          <a:ext cx="0" cy="295275"/>
        </a:xfrm>
        <a:prstGeom prst="rect">
          <a:avLst/>
        </a:prstGeom>
        <a:noFill/>
        <a:ln w="9525">
          <a:noFill/>
          <a:miter lim="800000"/>
          <a:headEnd/>
          <a:tailEnd/>
        </a:ln>
      </xdr:spPr>
    </xdr:pic>
    <xdr:clientData/>
  </xdr:oneCellAnchor>
  <xdr:oneCellAnchor>
    <xdr:from>
      <xdr:col>1</xdr:col>
      <xdr:colOff>1933575</xdr:colOff>
      <xdr:row>222</xdr:row>
      <xdr:rowOff>9525</xdr:rowOff>
    </xdr:from>
    <xdr:ext cx="0" cy="295275"/>
    <xdr:pic>
      <xdr:nvPicPr>
        <xdr:cNvPr id="1582" name="ctl00_logoimage" descr="Danfoss Logo"/>
        <xdr:cNvPicPr>
          <a:picLocks noChangeAspect="1" noChangeArrowheads="1"/>
        </xdr:cNvPicPr>
      </xdr:nvPicPr>
      <xdr:blipFill>
        <a:blip r:embed="rId1"/>
        <a:srcRect/>
        <a:stretch>
          <a:fillRect/>
        </a:stretch>
      </xdr:blipFill>
      <xdr:spPr>
        <a:xfrm>
          <a:off x="2619375" y="40260905"/>
          <a:ext cx="0" cy="295275"/>
        </a:xfrm>
        <a:prstGeom prst="rect">
          <a:avLst/>
        </a:prstGeom>
        <a:noFill/>
        <a:ln w="9525">
          <a:noFill/>
          <a:miter lim="800000"/>
          <a:headEnd/>
          <a:tailEnd/>
        </a:ln>
      </xdr:spPr>
    </xdr:pic>
    <xdr:clientData/>
  </xdr:oneCellAnchor>
  <xdr:oneCellAnchor>
    <xdr:from>
      <xdr:col>1</xdr:col>
      <xdr:colOff>1933575</xdr:colOff>
      <xdr:row>223</xdr:row>
      <xdr:rowOff>9525</xdr:rowOff>
    </xdr:from>
    <xdr:ext cx="0" cy="295275"/>
    <xdr:pic>
      <xdr:nvPicPr>
        <xdr:cNvPr id="1583" name="ctl00_logoimage" descr="Danfoss Logo"/>
        <xdr:cNvPicPr>
          <a:picLocks noChangeAspect="1" noChangeArrowheads="1"/>
        </xdr:cNvPicPr>
      </xdr:nvPicPr>
      <xdr:blipFill>
        <a:blip r:embed="rId1"/>
        <a:srcRect/>
        <a:stretch>
          <a:fillRect/>
        </a:stretch>
      </xdr:blipFill>
      <xdr:spPr>
        <a:xfrm>
          <a:off x="2619375" y="40403780"/>
          <a:ext cx="0" cy="295275"/>
        </a:xfrm>
        <a:prstGeom prst="rect">
          <a:avLst/>
        </a:prstGeom>
        <a:noFill/>
        <a:ln w="9525">
          <a:noFill/>
          <a:miter lim="800000"/>
          <a:headEnd/>
          <a:tailEnd/>
        </a:ln>
      </xdr:spPr>
    </xdr:pic>
    <xdr:clientData/>
  </xdr:oneCellAnchor>
  <xdr:oneCellAnchor>
    <xdr:from>
      <xdr:col>1</xdr:col>
      <xdr:colOff>1933575</xdr:colOff>
      <xdr:row>224</xdr:row>
      <xdr:rowOff>9525</xdr:rowOff>
    </xdr:from>
    <xdr:ext cx="0" cy="295275"/>
    <xdr:pic>
      <xdr:nvPicPr>
        <xdr:cNvPr id="1584" name="ctl00_logoimage" descr="Danfoss Logo"/>
        <xdr:cNvPicPr>
          <a:picLocks noChangeAspect="1" noChangeArrowheads="1"/>
        </xdr:cNvPicPr>
      </xdr:nvPicPr>
      <xdr:blipFill>
        <a:blip r:embed="rId1"/>
        <a:srcRect/>
        <a:stretch>
          <a:fillRect/>
        </a:stretch>
      </xdr:blipFill>
      <xdr:spPr>
        <a:xfrm>
          <a:off x="2619375" y="40546655"/>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1585"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58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58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58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58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59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59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592"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59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59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59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59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59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59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59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4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4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4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4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4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4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4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64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64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64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1650"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1651"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252</xdr:row>
      <xdr:rowOff>9525</xdr:rowOff>
    </xdr:from>
    <xdr:ext cx="0" cy="295275"/>
    <xdr:pic>
      <xdr:nvPicPr>
        <xdr:cNvPr id="1652" name="ctl00_logoimage" descr="Danfoss Logo"/>
        <xdr:cNvPicPr>
          <a:picLocks noChangeAspect="1" noChangeArrowheads="1"/>
        </xdr:cNvPicPr>
      </xdr:nvPicPr>
      <xdr:blipFill>
        <a:blip r:embed="rId1"/>
        <a:srcRect/>
        <a:stretch>
          <a:fillRect/>
        </a:stretch>
      </xdr:blipFill>
      <xdr:spPr>
        <a:xfrm>
          <a:off x="2619375" y="45252005"/>
          <a:ext cx="0" cy="295275"/>
        </a:xfrm>
        <a:prstGeom prst="rect">
          <a:avLst/>
        </a:prstGeom>
        <a:noFill/>
        <a:ln w="9525">
          <a:noFill/>
          <a:miter lim="800000"/>
          <a:headEnd/>
          <a:tailEnd/>
        </a:ln>
      </xdr:spPr>
    </xdr:pic>
    <xdr:clientData/>
  </xdr:oneCellAnchor>
  <xdr:oneCellAnchor>
    <xdr:from>
      <xdr:col>1</xdr:col>
      <xdr:colOff>1933575</xdr:colOff>
      <xdr:row>253</xdr:row>
      <xdr:rowOff>9525</xdr:rowOff>
    </xdr:from>
    <xdr:ext cx="0" cy="295275"/>
    <xdr:pic>
      <xdr:nvPicPr>
        <xdr:cNvPr id="1653" name="ctl00_logoimage" descr="Danfoss Logo"/>
        <xdr:cNvPicPr>
          <a:picLocks noChangeAspect="1" noChangeArrowheads="1"/>
        </xdr:cNvPicPr>
      </xdr:nvPicPr>
      <xdr:blipFill>
        <a:blip r:embed="rId1"/>
        <a:srcRect/>
        <a:stretch>
          <a:fillRect/>
        </a:stretch>
      </xdr:blipFill>
      <xdr:spPr>
        <a:xfrm>
          <a:off x="2619375" y="45394880"/>
          <a:ext cx="0" cy="295275"/>
        </a:xfrm>
        <a:prstGeom prst="rect">
          <a:avLst/>
        </a:prstGeom>
        <a:noFill/>
        <a:ln w="9525">
          <a:noFill/>
          <a:miter lim="800000"/>
          <a:headEnd/>
          <a:tailEnd/>
        </a:ln>
      </xdr:spPr>
    </xdr:pic>
    <xdr:clientData/>
  </xdr:oneCellAnchor>
  <xdr:oneCellAnchor>
    <xdr:from>
      <xdr:col>1</xdr:col>
      <xdr:colOff>1933575</xdr:colOff>
      <xdr:row>254</xdr:row>
      <xdr:rowOff>0</xdr:rowOff>
    </xdr:from>
    <xdr:ext cx="0" cy="295275"/>
    <xdr:pic>
      <xdr:nvPicPr>
        <xdr:cNvPr id="1654" name="ctl00_logoimage" descr="Danfoss Logo"/>
        <xdr:cNvPicPr>
          <a:picLocks noChangeAspect="1" noChangeArrowheads="1"/>
        </xdr:cNvPicPr>
      </xdr:nvPicPr>
      <xdr:blipFill>
        <a:blip r:embed="rId1"/>
        <a:srcRect/>
        <a:stretch>
          <a:fillRect/>
        </a:stretch>
      </xdr:blipFill>
      <xdr:spPr>
        <a:xfrm>
          <a:off x="2619375" y="45528230"/>
          <a:ext cx="0" cy="295275"/>
        </a:xfrm>
        <a:prstGeom prst="rect">
          <a:avLst/>
        </a:prstGeom>
        <a:noFill/>
        <a:ln w="9525">
          <a:noFill/>
          <a:miter lim="800000"/>
          <a:headEnd/>
          <a:tailEnd/>
        </a:ln>
      </xdr:spPr>
    </xdr:pic>
    <xdr:clientData/>
  </xdr:oneCellAnchor>
  <xdr:oneCellAnchor>
    <xdr:from>
      <xdr:col>1</xdr:col>
      <xdr:colOff>1933575</xdr:colOff>
      <xdr:row>254</xdr:row>
      <xdr:rowOff>9525</xdr:rowOff>
    </xdr:from>
    <xdr:ext cx="0" cy="295275"/>
    <xdr:pic>
      <xdr:nvPicPr>
        <xdr:cNvPr id="1655" name="ctl00_logoimage" descr="Danfoss Logo"/>
        <xdr:cNvPicPr>
          <a:picLocks noChangeAspect="1" noChangeArrowheads="1"/>
        </xdr:cNvPicPr>
      </xdr:nvPicPr>
      <xdr:blipFill>
        <a:blip r:embed="rId1"/>
        <a:srcRect/>
        <a:stretch>
          <a:fillRect/>
        </a:stretch>
      </xdr:blipFill>
      <xdr:spPr>
        <a:xfrm>
          <a:off x="2619375" y="4553775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56"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57"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58"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59"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0"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1"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2"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3"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4"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5"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6"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7"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8"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9"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70"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71"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72"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73"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1674"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1675"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1676"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258</xdr:row>
      <xdr:rowOff>9525</xdr:rowOff>
    </xdr:from>
    <xdr:ext cx="0" cy="2286000"/>
    <xdr:pic>
      <xdr:nvPicPr>
        <xdr:cNvPr id="1677" name="ctl00_logoimage" descr="Danfoss Logo"/>
        <xdr:cNvPicPr>
          <a:picLocks noChangeAspect="1" noChangeArrowheads="1"/>
        </xdr:cNvPicPr>
      </xdr:nvPicPr>
      <xdr:blipFill>
        <a:blip r:embed="rId1"/>
        <a:srcRect/>
        <a:stretch>
          <a:fillRect/>
        </a:stretch>
      </xdr:blipFill>
      <xdr:spPr>
        <a:xfrm>
          <a:off x="2619375" y="46096555"/>
          <a:ext cx="0" cy="2286000"/>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78"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79"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2"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3"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4"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5"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6"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7"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8"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9"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2"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3"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4"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5"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6"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7"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8"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9"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70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70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702"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703"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58</xdr:row>
      <xdr:rowOff>9525</xdr:rowOff>
    </xdr:from>
    <xdr:ext cx="0" cy="295275"/>
    <xdr:pic>
      <xdr:nvPicPr>
        <xdr:cNvPr id="1704" name="ctl00_logoimage" descr="Danfoss Logo"/>
        <xdr:cNvPicPr>
          <a:picLocks noChangeAspect="1" noChangeArrowheads="1"/>
        </xdr:cNvPicPr>
      </xdr:nvPicPr>
      <xdr:blipFill>
        <a:blip r:embed="rId1"/>
        <a:srcRect/>
        <a:stretch>
          <a:fillRect/>
        </a:stretch>
      </xdr:blipFill>
      <xdr:spPr>
        <a:xfrm>
          <a:off x="2619375" y="7896225"/>
          <a:ext cx="0" cy="295275"/>
        </a:xfrm>
        <a:prstGeom prst="rect">
          <a:avLst/>
        </a:prstGeom>
        <a:noFill/>
        <a:ln w="9525">
          <a:noFill/>
          <a:miter lim="800000"/>
          <a:headEnd/>
          <a:tailEnd/>
        </a:ln>
      </xdr:spPr>
    </xdr:pic>
    <xdr:clientData/>
  </xdr:oneCellAnchor>
  <xdr:oneCellAnchor>
    <xdr:from>
      <xdr:col>1</xdr:col>
      <xdr:colOff>1933575</xdr:colOff>
      <xdr:row>58</xdr:row>
      <xdr:rowOff>9525</xdr:rowOff>
    </xdr:from>
    <xdr:ext cx="0" cy="295275"/>
    <xdr:pic>
      <xdr:nvPicPr>
        <xdr:cNvPr id="1705" name="ctl00_logoimage" descr="Danfoss Logo"/>
        <xdr:cNvPicPr>
          <a:picLocks noChangeAspect="1" noChangeArrowheads="1"/>
        </xdr:cNvPicPr>
      </xdr:nvPicPr>
      <xdr:blipFill>
        <a:blip r:embed="rId1"/>
        <a:srcRect/>
        <a:stretch>
          <a:fillRect/>
        </a:stretch>
      </xdr:blipFill>
      <xdr:spPr>
        <a:xfrm>
          <a:off x="2619375" y="7896225"/>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1706"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1707"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1708"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1709"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1710"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1711"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1712"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1713"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1714"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1715"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1716"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1717"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69</xdr:row>
      <xdr:rowOff>9525</xdr:rowOff>
    </xdr:from>
    <xdr:ext cx="0" cy="295275"/>
    <xdr:pic>
      <xdr:nvPicPr>
        <xdr:cNvPr id="1718" name="ctl00_logoimage" descr="Danfoss Logo"/>
        <xdr:cNvPicPr>
          <a:picLocks noChangeAspect="1" noChangeArrowheads="1"/>
        </xdr:cNvPicPr>
      </xdr:nvPicPr>
      <xdr:blipFill>
        <a:blip r:embed="rId1"/>
        <a:srcRect/>
        <a:stretch>
          <a:fillRect/>
        </a:stretch>
      </xdr:blipFill>
      <xdr:spPr>
        <a:xfrm>
          <a:off x="2619375" y="9467850"/>
          <a:ext cx="0" cy="295275"/>
        </a:xfrm>
        <a:prstGeom prst="rect">
          <a:avLst/>
        </a:prstGeom>
        <a:noFill/>
        <a:ln w="9525">
          <a:noFill/>
          <a:miter lim="800000"/>
          <a:headEnd/>
          <a:tailEnd/>
        </a:ln>
      </xdr:spPr>
    </xdr:pic>
    <xdr:clientData/>
  </xdr:oneCellAnchor>
  <xdr:oneCellAnchor>
    <xdr:from>
      <xdr:col>1</xdr:col>
      <xdr:colOff>1933575</xdr:colOff>
      <xdr:row>69</xdr:row>
      <xdr:rowOff>9525</xdr:rowOff>
    </xdr:from>
    <xdr:ext cx="0" cy="295275"/>
    <xdr:pic>
      <xdr:nvPicPr>
        <xdr:cNvPr id="1719" name="ctl00_logoimage" descr="Danfoss Logo"/>
        <xdr:cNvPicPr>
          <a:picLocks noChangeAspect="1" noChangeArrowheads="1"/>
        </xdr:cNvPicPr>
      </xdr:nvPicPr>
      <xdr:blipFill>
        <a:blip r:embed="rId1"/>
        <a:srcRect/>
        <a:stretch>
          <a:fillRect/>
        </a:stretch>
      </xdr:blipFill>
      <xdr:spPr>
        <a:xfrm>
          <a:off x="2619375" y="9467850"/>
          <a:ext cx="0" cy="295275"/>
        </a:xfrm>
        <a:prstGeom prst="rect">
          <a:avLst/>
        </a:prstGeom>
        <a:noFill/>
        <a:ln w="9525">
          <a:noFill/>
          <a:miter lim="800000"/>
          <a:headEnd/>
          <a:tailEnd/>
        </a:ln>
      </xdr:spPr>
    </xdr:pic>
    <xdr:clientData/>
  </xdr:oneCellAnchor>
  <xdr:oneCellAnchor>
    <xdr:from>
      <xdr:col>1</xdr:col>
      <xdr:colOff>1933575</xdr:colOff>
      <xdr:row>70</xdr:row>
      <xdr:rowOff>9525</xdr:rowOff>
    </xdr:from>
    <xdr:ext cx="0" cy="295275"/>
    <xdr:pic>
      <xdr:nvPicPr>
        <xdr:cNvPr id="1720" name="ctl00_logoimage" descr="Danfoss Logo"/>
        <xdr:cNvPicPr>
          <a:picLocks noChangeAspect="1" noChangeArrowheads="1"/>
        </xdr:cNvPicPr>
      </xdr:nvPicPr>
      <xdr:blipFill>
        <a:blip r:embed="rId1"/>
        <a:srcRect/>
        <a:stretch>
          <a:fillRect/>
        </a:stretch>
      </xdr:blipFill>
      <xdr:spPr>
        <a:xfrm>
          <a:off x="2619375" y="9610725"/>
          <a:ext cx="0" cy="295275"/>
        </a:xfrm>
        <a:prstGeom prst="rect">
          <a:avLst/>
        </a:prstGeom>
        <a:noFill/>
        <a:ln w="9525">
          <a:noFill/>
          <a:miter lim="800000"/>
          <a:headEnd/>
          <a:tailEnd/>
        </a:ln>
      </xdr:spPr>
    </xdr:pic>
    <xdr:clientData/>
  </xdr:oneCellAnchor>
  <xdr:oneCellAnchor>
    <xdr:from>
      <xdr:col>1</xdr:col>
      <xdr:colOff>1933575</xdr:colOff>
      <xdr:row>70</xdr:row>
      <xdr:rowOff>9525</xdr:rowOff>
    </xdr:from>
    <xdr:ext cx="0" cy="295275"/>
    <xdr:pic>
      <xdr:nvPicPr>
        <xdr:cNvPr id="1721" name="ctl00_logoimage" descr="Danfoss Logo"/>
        <xdr:cNvPicPr>
          <a:picLocks noChangeAspect="1" noChangeArrowheads="1"/>
        </xdr:cNvPicPr>
      </xdr:nvPicPr>
      <xdr:blipFill>
        <a:blip r:embed="rId1"/>
        <a:srcRect/>
        <a:stretch>
          <a:fillRect/>
        </a:stretch>
      </xdr:blipFill>
      <xdr:spPr>
        <a:xfrm>
          <a:off x="2619375" y="9610725"/>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1722"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1723"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72</xdr:row>
      <xdr:rowOff>9525</xdr:rowOff>
    </xdr:from>
    <xdr:ext cx="0" cy="295275"/>
    <xdr:pic>
      <xdr:nvPicPr>
        <xdr:cNvPr id="1724" name="ctl00_logoimage" descr="Danfoss Logo"/>
        <xdr:cNvPicPr>
          <a:picLocks noChangeAspect="1" noChangeArrowheads="1"/>
        </xdr:cNvPicPr>
      </xdr:nvPicPr>
      <xdr:blipFill>
        <a:blip r:embed="rId1"/>
        <a:srcRect/>
        <a:stretch>
          <a:fillRect/>
        </a:stretch>
      </xdr:blipFill>
      <xdr:spPr>
        <a:xfrm>
          <a:off x="2619375" y="9896475"/>
          <a:ext cx="0" cy="295275"/>
        </a:xfrm>
        <a:prstGeom prst="rect">
          <a:avLst/>
        </a:prstGeom>
        <a:noFill/>
        <a:ln w="9525">
          <a:noFill/>
          <a:miter lim="800000"/>
          <a:headEnd/>
          <a:tailEnd/>
        </a:ln>
      </xdr:spPr>
    </xdr:pic>
    <xdr:clientData/>
  </xdr:oneCellAnchor>
  <xdr:oneCellAnchor>
    <xdr:from>
      <xdr:col>1</xdr:col>
      <xdr:colOff>1933575</xdr:colOff>
      <xdr:row>72</xdr:row>
      <xdr:rowOff>9525</xdr:rowOff>
    </xdr:from>
    <xdr:ext cx="0" cy="295275"/>
    <xdr:pic>
      <xdr:nvPicPr>
        <xdr:cNvPr id="1725" name="ctl00_logoimage" descr="Danfoss Logo"/>
        <xdr:cNvPicPr>
          <a:picLocks noChangeAspect="1" noChangeArrowheads="1"/>
        </xdr:cNvPicPr>
      </xdr:nvPicPr>
      <xdr:blipFill>
        <a:blip r:embed="rId1"/>
        <a:srcRect/>
        <a:stretch>
          <a:fillRect/>
        </a:stretch>
      </xdr:blipFill>
      <xdr:spPr>
        <a:xfrm>
          <a:off x="2619375" y="9896475"/>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1726"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1727"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1820"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1823"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4"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5"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6"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0"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3"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4"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5"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6"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0"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3"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4"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5"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6"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0"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3"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4"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5"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6"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0"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3"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4"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5"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6"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0"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3"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4"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5"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6"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0"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3"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4"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5"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6"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90"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9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9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1728"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29"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1730"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31"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1732"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1733"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34"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35"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1736"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1737"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74</xdr:row>
      <xdr:rowOff>9525</xdr:rowOff>
    </xdr:from>
    <xdr:ext cx="0" cy="295275"/>
    <xdr:pic>
      <xdr:nvPicPr>
        <xdr:cNvPr id="1738" name="ctl00_logoimage" descr="Danfoss Logo"/>
        <xdr:cNvPicPr>
          <a:picLocks noChangeAspect="1" noChangeArrowheads="1"/>
        </xdr:cNvPicPr>
      </xdr:nvPicPr>
      <xdr:blipFill>
        <a:blip r:embed="rId1"/>
        <a:srcRect/>
        <a:stretch>
          <a:fillRect/>
        </a:stretch>
      </xdr:blipFill>
      <xdr:spPr>
        <a:xfrm>
          <a:off x="2619375" y="10182225"/>
          <a:ext cx="0" cy="295275"/>
        </a:xfrm>
        <a:prstGeom prst="rect">
          <a:avLst/>
        </a:prstGeom>
        <a:noFill/>
        <a:ln w="9525">
          <a:noFill/>
          <a:miter lim="800000"/>
          <a:headEnd/>
          <a:tailEnd/>
        </a:ln>
      </xdr:spPr>
    </xdr:pic>
    <xdr:clientData/>
  </xdr:oneCellAnchor>
  <xdr:oneCellAnchor>
    <xdr:from>
      <xdr:col>1</xdr:col>
      <xdr:colOff>1933575</xdr:colOff>
      <xdr:row>74</xdr:row>
      <xdr:rowOff>9525</xdr:rowOff>
    </xdr:from>
    <xdr:ext cx="0" cy="295275"/>
    <xdr:pic>
      <xdr:nvPicPr>
        <xdr:cNvPr id="1739" name="ctl00_logoimage" descr="Danfoss Logo"/>
        <xdr:cNvPicPr>
          <a:picLocks noChangeAspect="1" noChangeArrowheads="1"/>
        </xdr:cNvPicPr>
      </xdr:nvPicPr>
      <xdr:blipFill>
        <a:blip r:embed="rId1"/>
        <a:srcRect/>
        <a:stretch>
          <a:fillRect/>
        </a:stretch>
      </xdr:blipFill>
      <xdr:spPr>
        <a:xfrm>
          <a:off x="2619375" y="10182225"/>
          <a:ext cx="0" cy="295275"/>
        </a:xfrm>
        <a:prstGeom prst="rect">
          <a:avLst/>
        </a:prstGeom>
        <a:noFill/>
        <a:ln w="9525">
          <a:noFill/>
          <a:miter lim="800000"/>
          <a:headEnd/>
          <a:tailEnd/>
        </a:ln>
      </xdr:spPr>
    </xdr:pic>
    <xdr:clientData/>
  </xdr:oneCellAnchor>
  <xdr:twoCellAnchor editAs="oneCell">
    <xdr:from>
      <xdr:col>5</xdr:col>
      <xdr:colOff>143510</xdr:colOff>
      <xdr:row>85</xdr:row>
      <xdr:rowOff>5080</xdr:rowOff>
    </xdr:from>
    <xdr:to>
      <xdr:col>5</xdr:col>
      <xdr:colOff>1838345</xdr:colOff>
      <xdr:row>90</xdr:row>
      <xdr:rowOff>43625</xdr:rowOff>
    </xdr:to>
    <xdr:pic>
      <xdr:nvPicPr>
        <xdr:cNvPr id="3" name="Picture 2"/>
        <xdr:cNvPicPr>
          <a:picLocks noChangeAspect="1"/>
        </xdr:cNvPicPr>
      </xdr:nvPicPr>
      <xdr:blipFill>
        <a:blip r:embed="rId28"/>
        <a:stretch>
          <a:fillRect/>
        </a:stretch>
      </xdr:blipFill>
      <xdr:spPr>
        <a:xfrm>
          <a:off x="6668135" y="12785090"/>
          <a:ext cx="1694815" cy="752475"/>
        </a:xfrm>
        <a:prstGeom prst="rect">
          <a:avLst/>
        </a:prstGeom>
      </xdr:spPr>
    </xdr:pic>
    <xdr:clientData/>
  </xdr:twoCellAnchor>
  <xdr:twoCellAnchor editAs="oneCell">
    <xdr:from>
      <xdr:col>5</xdr:col>
      <xdr:colOff>182216</xdr:colOff>
      <xdr:row>114</xdr:row>
      <xdr:rowOff>115128</xdr:rowOff>
    </xdr:from>
    <xdr:to>
      <xdr:col>5</xdr:col>
      <xdr:colOff>1598593</xdr:colOff>
      <xdr:row>117</xdr:row>
      <xdr:rowOff>91109</xdr:rowOff>
    </xdr:to>
    <xdr:pic>
      <xdr:nvPicPr>
        <xdr:cNvPr id="16" name="Picture 15"/>
        <xdr:cNvPicPr>
          <a:picLocks noChangeAspect="1"/>
        </xdr:cNvPicPr>
      </xdr:nvPicPr>
      <xdr:blipFill>
        <a:blip r:embed="rId29"/>
        <a:stretch>
          <a:fillRect/>
        </a:stretch>
      </xdr:blipFill>
      <xdr:spPr>
        <a:xfrm>
          <a:off x="6706235" y="18531205"/>
          <a:ext cx="1416685" cy="404495"/>
        </a:xfrm>
        <a:prstGeom prst="rect">
          <a:avLst/>
        </a:prstGeom>
      </xdr:spPr>
    </xdr:pic>
    <xdr:clientData/>
  </xdr:twoCellAnchor>
  <xdr:twoCellAnchor editAs="oneCell">
    <xdr:from>
      <xdr:col>5</xdr:col>
      <xdr:colOff>332740</xdr:colOff>
      <xdr:row>121</xdr:row>
      <xdr:rowOff>85090</xdr:rowOff>
    </xdr:from>
    <xdr:to>
      <xdr:col>5</xdr:col>
      <xdr:colOff>1503045</xdr:colOff>
      <xdr:row>125</xdr:row>
      <xdr:rowOff>127000</xdr:rowOff>
    </xdr:to>
    <xdr:pic>
      <xdr:nvPicPr>
        <xdr:cNvPr id="20" name="Picture 19"/>
        <xdr:cNvPicPr>
          <a:picLocks noChangeAspect="1"/>
        </xdr:cNvPicPr>
      </xdr:nvPicPr>
      <xdr:blipFill>
        <a:blip r:embed="rId30"/>
        <a:stretch>
          <a:fillRect/>
        </a:stretch>
      </xdr:blipFill>
      <xdr:spPr>
        <a:xfrm>
          <a:off x="6857365" y="19930110"/>
          <a:ext cx="1170305" cy="613410"/>
        </a:xfrm>
        <a:prstGeom prst="rect">
          <a:avLst/>
        </a:prstGeom>
      </xdr:spPr>
    </xdr:pic>
    <xdr:clientData/>
  </xdr:twoCellAnchor>
  <xdr:oneCellAnchor>
    <xdr:from>
      <xdr:col>1</xdr:col>
      <xdr:colOff>1933575</xdr:colOff>
      <xdr:row>122</xdr:row>
      <xdr:rowOff>9525</xdr:rowOff>
    </xdr:from>
    <xdr:ext cx="0" cy="295275"/>
    <xdr:pic>
      <xdr:nvPicPr>
        <xdr:cNvPr id="1740"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1741"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1742"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123</xdr:row>
      <xdr:rowOff>0</xdr:rowOff>
    </xdr:from>
    <xdr:ext cx="0" cy="295275"/>
    <xdr:pic>
      <xdr:nvPicPr>
        <xdr:cNvPr id="1743" name="ctl00_logoimage" descr="Danfoss Logo"/>
        <xdr:cNvPicPr>
          <a:picLocks noChangeAspect="1" noChangeArrowheads="1"/>
        </xdr:cNvPicPr>
      </xdr:nvPicPr>
      <xdr:blipFill>
        <a:blip r:embed="rId1"/>
        <a:srcRect/>
        <a:stretch>
          <a:fillRect/>
        </a:stretch>
      </xdr:blipFill>
      <xdr:spPr>
        <a:xfrm>
          <a:off x="2619375" y="20130770"/>
          <a:ext cx="0" cy="295275"/>
        </a:xfrm>
        <a:prstGeom prst="rect">
          <a:avLst/>
        </a:prstGeom>
        <a:noFill/>
        <a:ln w="9525">
          <a:noFill/>
          <a:miter lim="800000"/>
          <a:headEnd/>
          <a:tailEnd/>
        </a:ln>
      </xdr:spPr>
    </xdr:pic>
    <xdr:clientData/>
  </xdr:oneCellAnchor>
  <xdr:oneCellAnchor>
    <xdr:from>
      <xdr:col>1</xdr:col>
      <xdr:colOff>1933575</xdr:colOff>
      <xdr:row>123</xdr:row>
      <xdr:rowOff>0</xdr:rowOff>
    </xdr:from>
    <xdr:ext cx="0" cy="295275"/>
    <xdr:pic>
      <xdr:nvPicPr>
        <xdr:cNvPr id="1744" name="ctl00_logoimage" descr="Danfoss Logo"/>
        <xdr:cNvPicPr>
          <a:picLocks noChangeAspect="1" noChangeArrowheads="1"/>
        </xdr:cNvPicPr>
      </xdr:nvPicPr>
      <xdr:blipFill>
        <a:blip r:embed="rId1"/>
        <a:srcRect/>
        <a:stretch>
          <a:fillRect/>
        </a:stretch>
      </xdr:blipFill>
      <xdr:spPr>
        <a:xfrm>
          <a:off x="2619375" y="20130770"/>
          <a:ext cx="0" cy="295275"/>
        </a:xfrm>
        <a:prstGeom prst="rect">
          <a:avLst/>
        </a:prstGeom>
        <a:noFill/>
        <a:ln w="9525">
          <a:noFill/>
          <a:miter lim="800000"/>
          <a:headEnd/>
          <a:tailEnd/>
        </a:ln>
      </xdr:spPr>
    </xdr:pic>
    <xdr:clientData/>
  </xdr:oneCellAnchor>
  <xdr:oneCellAnchor>
    <xdr:from>
      <xdr:col>1</xdr:col>
      <xdr:colOff>1933575</xdr:colOff>
      <xdr:row>123</xdr:row>
      <xdr:rowOff>0</xdr:rowOff>
    </xdr:from>
    <xdr:ext cx="0" cy="295275"/>
    <xdr:pic>
      <xdr:nvPicPr>
        <xdr:cNvPr id="1745" name="ctl00_logoimage" descr="Danfoss Logo"/>
        <xdr:cNvPicPr>
          <a:picLocks noChangeAspect="1" noChangeArrowheads="1"/>
        </xdr:cNvPicPr>
      </xdr:nvPicPr>
      <xdr:blipFill>
        <a:blip r:embed="rId1"/>
        <a:srcRect/>
        <a:stretch>
          <a:fillRect/>
        </a:stretch>
      </xdr:blipFill>
      <xdr:spPr>
        <a:xfrm>
          <a:off x="2619375" y="20130770"/>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1746"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1747"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1748"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1749"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123</xdr:row>
      <xdr:rowOff>0</xdr:rowOff>
    </xdr:from>
    <xdr:ext cx="0" cy="295275"/>
    <xdr:pic>
      <xdr:nvPicPr>
        <xdr:cNvPr id="1750" name="ctl00_logoimage" descr="Danfoss Logo"/>
        <xdr:cNvPicPr>
          <a:picLocks noChangeAspect="1" noChangeArrowheads="1"/>
        </xdr:cNvPicPr>
      </xdr:nvPicPr>
      <xdr:blipFill>
        <a:blip r:embed="rId1"/>
        <a:srcRect/>
        <a:stretch>
          <a:fillRect/>
        </a:stretch>
      </xdr:blipFill>
      <xdr:spPr>
        <a:xfrm>
          <a:off x="2619375" y="20130770"/>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1751"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752"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753"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754"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55"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56"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57"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758"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59"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60"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61"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62"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63"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64"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65"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66"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67"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68"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69"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70"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71"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225</xdr:row>
      <xdr:rowOff>0</xdr:rowOff>
    </xdr:from>
    <xdr:ext cx="0" cy="295275"/>
    <xdr:pic>
      <xdr:nvPicPr>
        <xdr:cNvPr id="1798" name="ctl00_logoimage" descr="Danfoss Logo"/>
        <xdr:cNvPicPr>
          <a:picLocks noChangeAspect="1" noChangeArrowheads="1"/>
        </xdr:cNvPicPr>
      </xdr:nvPicPr>
      <xdr:blipFill>
        <a:blip r:embed="rId1"/>
        <a:srcRect/>
        <a:stretch>
          <a:fillRect/>
        </a:stretch>
      </xdr:blipFill>
      <xdr:spPr>
        <a:xfrm>
          <a:off x="2619375" y="40680005"/>
          <a:ext cx="0" cy="295275"/>
        </a:xfrm>
        <a:prstGeom prst="rect">
          <a:avLst/>
        </a:prstGeom>
        <a:noFill/>
        <a:ln w="9525">
          <a:noFill/>
          <a:miter lim="800000"/>
          <a:headEnd/>
          <a:tailEnd/>
        </a:ln>
      </xdr:spPr>
    </xdr:pic>
    <xdr:clientData/>
  </xdr:oneCellAnchor>
  <xdr:oneCellAnchor>
    <xdr:from>
      <xdr:col>1</xdr:col>
      <xdr:colOff>1933575</xdr:colOff>
      <xdr:row>225</xdr:row>
      <xdr:rowOff>0</xdr:rowOff>
    </xdr:from>
    <xdr:ext cx="0" cy="295275"/>
    <xdr:pic>
      <xdr:nvPicPr>
        <xdr:cNvPr id="1799" name="ctl00_logoimage" descr="Danfoss Logo"/>
        <xdr:cNvPicPr>
          <a:picLocks noChangeAspect="1" noChangeArrowheads="1"/>
        </xdr:cNvPicPr>
      </xdr:nvPicPr>
      <xdr:blipFill>
        <a:blip r:embed="rId1"/>
        <a:srcRect/>
        <a:stretch>
          <a:fillRect/>
        </a:stretch>
      </xdr:blipFill>
      <xdr:spPr>
        <a:xfrm>
          <a:off x="2619375" y="40680005"/>
          <a:ext cx="0" cy="295275"/>
        </a:xfrm>
        <a:prstGeom prst="rect">
          <a:avLst/>
        </a:prstGeom>
        <a:noFill/>
        <a:ln w="9525">
          <a:noFill/>
          <a:miter lim="800000"/>
          <a:headEnd/>
          <a:tailEnd/>
        </a:ln>
      </xdr:spPr>
    </xdr:pic>
    <xdr:clientData/>
  </xdr:oneCellAnchor>
  <xdr:oneCellAnchor>
    <xdr:from>
      <xdr:col>1</xdr:col>
      <xdr:colOff>1933575</xdr:colOff>
      <xdr:row>225</xdr:row>
      <xdr:rowOff>0</xdr:rowOff>
    </xdr:from>
    <xdr:ext cx="0" cy="295275"/>
    <xdr:pic>
      <xdr:nvPicPr>
        <xdr:cNvPr id="1800" name="ctl00_logoimage" descr="Danfoss Logo"/>
        <xdr:cNvPicPr>
          <a:picLocks noChangeAspect="1" noChangeArrowheads="1"/>
        </xdr:cNvPicPr>
      </xdr:nvPicPr>
      <xdr:blipFill>
        <a:blip r:embed="rId1"/>
        <a:srcRect/>
        <a:stretch>
          <a:fillRect/>
        </a:stretch>
      </xdr:blipFill>
      <xdr:spPr>
        <a:xfrm>
          <a:off x="2619375" y="40680005"/>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1801"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1802"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1803"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1804"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1805"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1806"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1807"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1808"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1809"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1810"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1811"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1812"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1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1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1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1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1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1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9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9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9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9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9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9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2"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1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1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12"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1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2"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3"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4"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5"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6"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7"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8"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9"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1780"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1781"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1782"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1783"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1784"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1785"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1786"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1787"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1788"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1789"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twoCellAnchor editAs="oneCell">
    <xdr:from>
      <xdr:col>5</xdr:col>
      <xdr:colOff>281609</xdr:colOff>
      <xdr:row>107</xdr:row>
      <xdr:rowOff>33130</xdr:rowOff>
    </xdr:from>
    <xdr:to>
      <xdr:col>5</xdr:col>
      <xdr:colOff>1459840</xdr:colOff>
      <xdr:row>110</xdr:row>
      <xdr:rowOff>134969</xdr:rowOff>
    </xdr:to>
    <xdr:pic>
      <xdr:nvPicPr>
        <xdr:cNvPr id="1790" name="Picture 1789" descr="Image result for mw pressure control"/>
        <xdr:cNvPicPr>
          <a:picLocks noChangeAspect="1" noChangeArrowheads="1"/>
        </xdr:cNvPicPr>
      </xdr:nvPicPr>
      <xdr:blipFill>
        <a:blip r:embed="rId31">
          <a:extLst>
            <a:ext uri="{28A0092B-C50C-407E-A947-70E740481C1C}">
              <a14:useLocalDpi xmlns:a14="http://schemas.microsoft.com/office/drawing/2010/main" val="0"/>
            </a:ext>
          </a:extLst>
        </a:blip>
        <a:srcRect t="10310" b="9278"/>
        <a:stretch>
          <a:fillRect/>
        </a:stretch>
      </xdr:blipFill>
      <xdr:spPr>
        <a:xfrm>
          <a:off x="6805930" y="17449165"/>
          <a:ext cx="1177925" cy="530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1933575</xdr:colOff>
      <xdr:row>189</xdr:row>
      <xdr:rowOff>0</xdr:rowOff>
    </xdr:from>
    <xdr:ext cx="0" cy="295275"/>
    <xdr:pic>
      <xdr:nvPicPr>
        <xdr:cNvPr id="1791"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792"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793"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794"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795"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796"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797"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816"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258</xdr:row>
      <xdr:rowOff>9525</xdr:rowOff>
    </xdr:from>
    <xdr:ext cx="0" cy="2286000"/>
    <xdr:pic>
      <xdr:nvPicPr>
        <xdr:cNvPr id="1914" name="ctl00_logoimage" descr="Danfoss Logo"/>
        <xdr:cNvPicPr>
          <a:picLocks noChangeAspect="1" noChangeArrowheads="1"/>
        </xdr:cNvPicPr>
      </xdr:nvPicPr>
      <xdr:blipFill>
        <a:blip r:embed="rId1"/>
        <a:srcRect/>
        <a:stretch>
          <a:fillRect/>
        </a:stretch>
      </xdr:blipFill>
      <xdr:spPr>
        <a:xfrm>
          <a:off x="2619375" y="46096555"/>
          <a:ext cx="0" cy="22860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2286000"/>
    <xdr:pic>
      <xdr:nvPicPr>
        <xdr:cNvPr id="1915" name="ctl00_logoimage" descr="Danfoss Logo"/>
        <xdr:cNvPicPr>
          <a:picLocks noChangeAspect="1" noChangeArrowheads="1"/>
        </xdr:cNvPicPr>
      </xdr:nvPicPr>
      <xdr:blipFill>
        <a:blip r:embed="rId1"/>
        <a:srcRect/>
        <a:stretch>
          <a:fillRect/>
        </a:stretch>
      </xdr:blipFill>
      <xdr:spPr>
        <a:xfrm>
          <a:off x="2619375" y="46096555"/>
          <a:ext cx="0" cy="22860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2286000"/>
    <xdr:pic>
      <xdr:nvPicPr>
        <xdr:cNvPr id="1916" name="ctl00_logoimage" descr="Danfoss Logo"/>
        <xdr:cNvPicPr>
          <a:picLocks noChangeAspect="1" noChangeArrowheads="1"/>
        </xdr:cNvPicPr>
      </xdr:nvPicPr>
      <xdr:blipFill>
        <a:blip r:embed="rId1"/>
        <a:srcRect/>
        <a:stretch>
          <a:fillRect/>
        </a:stretch>
      </xdr:blipFill>
      <xdr:spPr>
        <a:xfrm>
          <a:off x="2619375" y="46096555"/>
          <a:ext cx="0" cy="22860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2286000"/>
    <xdr:pic>
      <xdr:nvPicPr>
        <xdr:cNvPr id="1917" name="ctl00_logoimage" descr="Danfoss Logo"/>
        <xdr:cNvPicPr>
          <a:picLocks noChangeAspect="1" noChangeArrowheads="1"/>
        </xdr:cNvPicPr>
      </xdr:nvPicPr>
      <xdr:blipFill>
        <a:blip r:embed="rId1"/>
        <a:srcRect/>
        <a:stretch>
          <a:fillRect/>
        </a:stretch>
      </xdr:blipFill>
      <xdr:spPr>
        <a:xfrm>
          <a:off x="2619375" y="46096555"/>
          <a:ext cx="0" cy="2286000"/>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1918"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1919"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1920"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1921"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1893"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103</xdr:row>
      <xdr:rowOff>9525</xdr:rowOff>
    </xdr:from>
    <xdr:ext cx="0" cy="295275"/>
    <xdr:pic>
      <xdr:nvPicPr>
        <xdr:cNvPr id="1922" name="ctl00_logoimage" descr="Danfoss Logo"/>
        <xdr:cNvPicPr>
          <a:picLocks noChangeAspect="1" noChangeArrowheads="1"/>
        </xdr:cNvPicPr>
      </xdr:nvPicPr>
      <xdr:blipFill>
        <a:blip r:embed="rId1"/>
        <a:srcRect/>
        <a:stretch>
          <a:fillRect/>
        </a:stretch>
      </xdr:blipFill>
      <xdr:spPr>
        <a:xfrm>
          <a:off x="2619375" y="1626235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1923"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103</xdr:row>
      <xdr:rowOff>9525</xdr:rowOff>
    </xdr:from>
    <xdr:ext cx="0" cy="295275"/>
    <xdr:pic>
      <xdr:nvPicPr>
        <xdr:cNvPr id="1924" name="ctl00_logoimage" descr="Danfoss Logo"/>
        <xdr:cNvPicPr>
          <a:picLocks noChangeAspect="1" noChangeArrowheads="1"/>
        </xdr:cNvPicPr>
      </xdr:nvPicPr>
      <xdr:blipFill>
        <a:blip r:embed="rId1"/>
        <a:srcRect/>
        <a:stretch>
          <a:fillRect/>
        </a:stretch>
      </xdr:blipFill>
      <xdr:spPr>
        <a:xfrm>
          <a:off x="2619375" y="1626235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925"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926"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927"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928"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21</xdr:row>
      <xdr:rowOff>9525</xdr:rowOff>
    </xdr:from>
    <xdr:ext cx="0" cy="295275"/>
    <xdr:pic>
      <xdr:nvPicPr>
        <xdr:cNvPr id="1929" name="ctl00_logoimage" descr="Danfoss Logo"/>
        <xdr:cNvPicPr>
          <a:picLocks noChangeAspect="1" noChangeArrowheads="1"/>
        </xdr:cNvPicPr>
      </xdr:nvPicPr>
      <xdr:blipFill>
        <a:blip r:embed="rId1"/>
        <a:srcRect/>
        <a:stretch>
          <a:fillRect/>
        </a:stretch>
      </xdr:blipFill>
      <xdr:spPr>
        <a:xfrm>
          <a:off x="2619375" y="2609850"/>
          <a:ext cx="0" cy="295275"/>
        </a:xfrm>
        <a:prstGeom prst="rect">
          <a:avLst/>
        </a:prstGeom>
        <a:noFill/>
        <a:ln w="9525">
          <a:noFill/>
          <a:miter lim="800000"/>
          <a:headEnd/>
          <a:tailEnd/>
        </a:ln>
      </xdr:spPr>
    </xdr:pic>
    <xdr:clientData/>
  </xdr:oneCellAnchor>
  <xdr:oneCellAnchor>
    <xdr:from>
      <xdr:col>1</xdr:col>
      <xdr:colOff>1933575</xdr:colOff>
      <xdr:row>21</xdr:row>
      <xdr:rowOff>9525</xdr:rowOff>
    </xdr:from>
    <xdr:ext cx="0" cy="295275"/>
    <xdr:pic>
      <xdr:nvPicPr>
        <xdr:cNvPr id="1930" name="ctl00_logoimage" descr="Danfoss Logo"/>
        <xdr:cNvPicPr>
          <a:picLocks noChangeAspect="1" noChangeArrowheads="1"/>
        </xdr:cNvPicPr>
      </xdr:nvPicPr>
      <xdr:blipFill>
        <a:blip r:embed="rId1"/>
        <a:srcRect/>
        <a:stretch>
          <a:fillRect/>
        </a:stretch>
      </xdr:blipFill>
      <xdr:spPr>
        <a:xfrm>
          <a:off x="2619375" y="2609850"/>
          <a:ext cx="0" cy="295275"/>
        </a:xfrm>
        <a:prstGeom prst="rect">
          <a:avLst/>
        </a:prstGeom>
        <a:noFill/>
        <a:ln w="9525">
          <a:noFill/>
          <a:miter lim="800000"/>
          <a:headEnd/>
          <a:tailEnd/>
        </a:ln>
      </xdr:spPr>
    </xdr:pic>
    <xdr:clientData/>
  </xdr:oneCellAnchor>
  <xdr:oneCellAnchor>
    <xdr:from>
      <xdr:col>1</xdr:col>
      <xdr:colOff>1933575</xdr:colOff>
      <xdr:row>22</xdr:row>
      <xdr:rowOff>9525</xdr:rowOff>
    </xdr:from>
    <xdr:ext cx="0" cy="295275"/>
    <xdr:pic>
      <xdr:nvPicPr>
        <xdr:cNvPr id="1931" name="ctl00_logoimage" descr="Danfoss Logo"/>
        <xdr:cNvPicPr>
          <a:picLocks noChangeAspect="1" noChangeArrowheads="1"/>
        </xdr:cNvPicPr>
      </xdr:nvPicPr>
      <xdr:blipFill>
        <a:blip r:embed="rId1"/>
        <a:srcRect/>
        <a:stretch>
          <a:fillRect/>
        </a:stretch>
      </xdr:blipFill>
      <xdr:spPr>
        <a:xfrm>
          <a:off x="2619375" y="2752725"/>
          <a:ext cx="0" cy="295275"/>
        </a:xfrm>
        <a:prstGeom prst="rect">
          <a:avLst/>
        </a:prstGeom>
        <a:noFill/>
        <a:ln w="9525">
          <a:noFill/>
          <a:miter lim="800000"/>
          <a:headEnd/>
          <a:tailEnd/>
        </a:ln>
      </xdr:spPr>
    </xdr:pic>
    <xdr:clientData/>
  </xdr:oneCellAnchor>
  <xdr:oneCellAnchor>
    <xdr:from>
      <xdr:col>1</xdr:col>
      <xdr:colOff>1933575</xdr:colOff>
      <xdr:row>22</xdr:row>
      <xdr:rowOff>9525</xdr:rowOff>
    </xdr:from>
    <xdr:ext cx="0" cy="295275"/>
    <xdr:pic>
      <xdr:nvPicPr>
        <xdr:cNvPr id="1932" name="ctl00_logoimage" descr="Danfoss Logo"/>
        <xdr:cNvPicPr>
          <a:picLocks noChangeAspect="1" noChangeArrowheads="1"/>
        </xdr:cNvPicPr>
      </xdr:nvPicPr>
      <xdr:blipFill>
        <a:blip r:embed="rId1"/>
        <a:srcRect/>
        <a:stretch>
          <a:fillRect/>
        </a:stretch>
      </xdr:blipFill>
      <xdr:spPr>
        <a:xfrm>
          <a:off x="2619375" y="2752725"/>
          <a:ext cx="0" cy="295275"/>
        </a:xfrm>
        <a:prstGeom prst="rect">
          <a:avLst/>
        </a:prstGeom>
        <a:noFill/>
        <a:ln w="9525">
          <a:noFill/>
          <a:miter lim="800000"/>
          <a:headEnd/>
          <a:tailEnd/>
        </a:ln>
      </xdr:spPr>
    </xdr:pic>
    <xdr:clientData/>
  </xdr:oneCellAnchor>
  <xdr:oneCellAnchor>
    <xdr:from>
      <xdr:col>1</xdr:col>
      <xdr:colOff>1933575</xdr:colOff>
      <xdr:row>24</xdr:row>
      <xdr:rowOff>9525</xdr:rowOff>
    </xdr:from>
    <xdr:ext cx="0" cy="295275"/>
    <xdr:pic>
      <xdr:nvPicPr>
        <xdr:cNvPr id="1933" name="ctl00_logoimage" descr="Danfoss Logo"/>
        <xdr:cNvPicPr>
          <a:picLocks noChangeAspect="1" noChangeArrowheads="1"/>
        </xdr:cNvPicPr>
      </xdr:nvPicPr>
      <xdr:blipFill>
        <a:blip r:embed="rId1"/>
        <a:srcRect/>
        <a:stretch>
          <a:fillRect/>
        </a:stretch>
      </xdr:blipFill>
      <xdr:spPr>
        <a:xfrm>
          <a:off x="2619375" y="3038475"/>
          <a:ext cx="0" cy="295275"/>
        </a:xfrm>
        <a:prstGeom prst="rect">
          <a:avLst/>
        </a:prstGeom>
        <a:noFill/>
        <a:ln w="9525">
          <a:noFill/>
          <a:miter lim="800000"/>
          <a:headEnd/>
          <a:tailEnd/>
        </a:ln>
      </xdr:spPr>
    </xdr:pic>
    <xdr:clientData/>
  </xdr:oneCellAnchor>
  <xdr:oneCellAnchor>
    <xdr:from>
      <xdr:col>1</xdr:col>
      <xdr:colOff>1933575</xdr:colOff>
      <xdr:row>24</xdr:row>
      <xdr:rowOff>9525</xdr:rowOff>
    </xdr:from>
    <xdr:ext cx="0" cy="295275"/>
    <xdr:pic>
      <xdr:nvPicPr>
        <xdr:cNvPr id="1934" name="ctl00_logoimage" descr="Danfoss Logo"/>
        <xdr:cNvPicPr>
          <a:picLocks noChangeAspect="1" noChangeArrowheads="1"/>
        </xdr:cNvPicPr>
      </xdr:nvPicPr>
      <xdr:blipFill>
        <a:blip r:embed="rId1"/>
        <a:srcRect/>
        <a:stretch>
          <a:fillRect/>
        </a:stretch>
      </xdr:blipFill>
      <xdr:spPr>
        <a:xfrm>
          <a:off x="2619375" y="3038475"/>
          <a:ext cx="0" cy="295275"/>
        </a:xfrm>
        <a:prstGeom prst="rect">
          <a:avLst/>
        </a:prstGeom>
        <a:noFill/>
        <a:ln w="9525">
          <a:noFill/>
          <a:miter lim="800000"/>
          <a:headEnd/>
          <a:tailEnd/>
        </a:ln>
      </xdr:spPr>
    </xdr:pic>
    <xdr:clientData/>
  </xdr:oneCellAnchor>
  <xdr:oneCellAnchor>
    <xdr:from>
      <xdr:col>1</xdr:col>
      <xdr:colOff>1933575</xdr:colOff>
      <xdr:row>25</xdr:row>
      <xdr:rowOff>9525</xdr:rowOff>
    </xdr:from>
    <xdr:ext cx="0" cy="295275"/>
    <xdr:pic>
      <xdr:nvPicPr>
        <xdr:cNvPr id="1935" name="ctl00_logoimage" descr="Danfoss Logo"/>
        <xdr:cNvPicPr>
          <a:picLocks noChangeAspect="1" noChangeArrowheads="1"/>
        </xdr:cNvPicPr>
      </xdr:nvPicPr>
      <xdr:blipFill>
        <a:blip r:embed="rId1"/>
        <a:srcRect/>
        <a:stretch>
          <a:fillRect/>
        </a:stretch>
      </xdr:blipFill>
      <xdr:spPr>
        <a:xfrm>
          <a:off x="2619375" y="3181350"/>
          <a:ext cx="0" cy="295275"/>
        </a:xfrm>
        <a:prstGeom prst="rect">
          <a:avLst/>
        </a:prstGeom>
        <a:noFill/>
        <a:ln w="9525">
          <a:noFill/>
          <a:miter lim="800000"/>
          <a:headEnd/>
          <a:tailEnd/>
        </a:ln>
      </xdr:spPr>
    </xdr:pic>
    <xdr:clientData/>
  </xdr:oneCellAnchor>
  <xdr:oneCellAnchor>
    <xdr:from>
      <xdr:col>1</xdr:col>
      <xdr:colOff>1933575</xdr:colOff>
      <xdr:row>25</xdr:row>
      <xdr:rowOff>9525</xdr:rowOff>
    </xdr:from>
    <xdr:ext cx="0" cy="295275"/>
    <xdr:pic>
      <xdr:nvPicPr>
        <xdr:cNvPr id="1936" name="ctl00_logoimage" descr="Danfoss Logo"/>
        <xdr:cNvPicPr>
          <a:picLocks noChangeAspect="1" noChangeArrowheads="1"/>
        </xdr:cNvPicPr>
      </xdr:nvPicPr>
      <xdr:blipFill>
        <a:blip r:embed="rId1"/>
        <a:srcRect/>
        <a:stretch>
          <a:fillRect/>
        </a:stretch>
      </xdr:blipFill>
      <xdr:spPr>
        <a:xfrm>
          <a:off x="2619375" y="3181350"/>
          <a:ext cx="0" cy="295275"/>
        </a:xfrm>
        <a:prstGeom prst="rect">
          <a:avLst/>
        </a:prstGeom>
        <a:noFill/>
        <a:ln w="9525">
          <a:noFill/>
          <a:miter lim="800000"/>
          <a:headEnd/>
          <a:tailEnd/>
        </a:ln>
      </xdr:spPr>
    </xdr:pic>
    <xdr:clientData/>
  </xdr:oneCellAnchor>
  <xdr:oneCellAnchor>
    <xdr:from>
      <xdr:col>1</xdr:col>
      <xdr:colOff>1933575</xdr:colOff>
      <xdr:row>26</xdr:row>
      <xdr:rowOff>9525</xdr:rowOff>
    </xdr:from>
    <xdr:ext cx="0" cy="295275"/>
    <xdr:pic>
      <xdr:nvPicPr>
        <xdr:cNvPr id="1937" name="ctl00_logoimage" descr="Danfoss Logo"/>
        <xdr:cNvPicPr>
          <a:picLocks noChangeAspect="1" noChangeArrowheads="1"/>
        </xdr:cNvPicPr>
      </xdr:nvPicPr>
      <xdr:blipFill>
        <a:blip r:embed="rId1"/>
        <a:srcRect/>
        <a:stretch>
          <a:fillRect/>
        </a:stretch>
      </xdr:blipFill>
      <xdr:spPr>
        <a:xfrm>
          <a:off x="2619375" y="3324225"/>
          <a:ext cx="0" cy="295275"/>
        </a:xfrm>
        <a:prstGeom prst="rect">
          <a:avLst/>
        </a:prstGeom>
        <a:noFill/>
        <a:ln w="9525">
          <a:noFill/>
          <a:miter lim="800000"/>
          <a:headEnd/>
          <a:tailEnd/>
        </a:ln>
      </xdr:spPr>
    </xdr:pic>
    <xdr:clientData/>
  </xdr:oneCellAnchor>
  <xdr:oneCellAnchor>
    <xdr:from>
      <xdr:col>1</xdr:col>
      <xdr:colOff>1933575</xdr:colOff>
      <xdr:row>26</xdr:row>
      <xdr:rowOff>9525</xdr:rowOff>
    </xdr:from>
    <xdr:ext cx="0" cy="295275"/>
    <xdr:pic>
      <xdr:nvPicPr>
        <xdr:cNvPr id="1938" name="ctl00_logoimage" descr="Danfoss Logo"/>
        <xdr:cNvPicPr>
          <a:picLocks noChangeAspect="1" noChangeArrowheads="1"/>
        </xdr:cNvPicPr>
      </xdr:nvPicPr>
      <xdr:blipFill>
        <a:blip r:embed="rId1"/>
        <a:srcRect/>
        <a:stretch>
          <a:fillRect/>
        </a:stretch>
      </xdr:blipFill>
      <xdr:spPr>
        <a:xfrm>
          <a:off x="2619375" y="3324225"/>
          <a:ext cx="0" cy="295275"/>
        </a:xfrm>
        <a:prstGeom prst="rect">
          <a:avLst/>
        </a:prstGeom>
        <a:noFill/>
        <a:ln w="9525">
          <a:noFill/>
          <a:miter lim="800000"/>
          <a:headEnd/>
          <a:tailEnd/>
        </a:ln>
      </xdr:spPr>
    </xdr:pic>
    <xdr:clientData/>
  </xdr:oneCellAnchor>
  <xdr:oneCellAnchor>
    <xdr:from>
      <xdr:col>1</xdr:col>
      <xdr:colOff>1933575</xdr:colOff>
      <xdr:row>27</xdr:row>
      <xdr:rowOff>9525</xdr:rowOff>
    </xdr:from>
    <xdr:ext cx="0" cy="295275"/>
    <xdr:pic>
      <xdr:nvPicPr>
        <xdr:cNvPr id="1939" name="ctl00_logoimage" descr="Danfoss Logo"/>
        <xdr:cNvPicPr>
          <a:picLocks noChangeAspect="1" noChangeArrowheads="1"/>
        </xdr:cNvPicPr>
      </xdr:nvPicPr>
      <xdr:blipFill>
        <a:blip r:embed="rId1"/>
        <a:srcRect/>
        <a:stretch>
          <a:fillRect/>
        </a:stretch>
      </xdr:blipFill>
      <xdr:spPr>
        <a:xfrm>
          <a:off x="2619375" y="3467100"/>
          <a:ext cx="0" cy="295275"/>
        </a:xfrm>
        <a:prstGeom prst="rect">
          <a:avLst/>
        </a:prstGeom>
        <a:noFill/>
        <a:ln w="9525">
          <a:noFill/>
          <a:miter lim="800000"/>
          <a:headEnd/>
          <a:tailEnd/>
        </a:ln>
      </xdr:spPr>
    </xdr:pic>
    <xdr:clientData/>
  </xdr:oneCellAnchor>
  <xdr:oneCellAnchor>
    <xdr:from>
      <xdr:col>1</xdr:col>
      <xdr:colOff>1933575</xdr:colOff>
      <xdr:row>27</xdr:row>
      <xdr:rowOff>9525</xdr:rowOff>
    </xdr:from>
    <xdr:ext cx="0" cy="295275"/>
    <xdr:pic>
      <xdr:nvPicPr>
        <xdr:cNvPr id="1940" name="ctl00_logoimage" descr="Danfoss Logo"/>
        <xdr:cNvPicPr>
          <a:picLocks noChangeAspect="1" noChangeArrowheads="1"/>
        </xdr:cNvPicPr>
      </xdr:nvPicPr>
      <xdr:blipFill>
        <a:blip r:embed="rId1"/>
        <a:srcRect/>
        <a:stretch>
          <a:fillRect/>
        </a:stretch>
      </xdr:blipFill>
      <xdr:spPr>
        <a:xfrm>
          <a:off x="2619375" y="3467100"/>
          <a:ext cx="0" cy="295275"/>
        </a:xfrm>
        <a:prstGeom prst="rect">
          <a:avLst/>
        </a:prstGeom>
        <a:noFill/>
        <a:ln w="9525">
          <a:noFill/>
          <a:miter lim="800000"/>
          <a:headEnd/>
          <a:tailEnd/>
        </a:ln>
      </xdr:spPr>
    </xdr:pic>
    <xdr:clientData/>
  </xdr:oneCellAnchor>
  <xdr:oneCellAnchor>
    <xdr:from>
      <xdr:col>1</xdr:col>
      <xdr:colOff>1933575</xdr:colOff>
      <xdr:row>22</xdr:row>
      <xdr:rowOff>9525</xdr:rowOff>
    </xdr:from>
    <xdr:ext cx="0" cy="295275"/>
    <xdr:pic>
      <xdr:nvPicPr>
        <xdr:cNvPr id="1941" name="ctl00_logoimage" descr="Danfoss Logo"/>
        <xdr:cNvPicPr>
          <a:picLocks noChangeAspect="1" noChangeArrowheads="1"/>
        </xdr:cNvPicPr>
      </xdr:nvPicPr>
      <xdr:blipFill>
        <a:blip r:embed="rId1"/>
        <a:srcRect/>
        <a:stretch>
          <a:fillRect/>
        </a:stretch>
      </xdr:blipFill>
      <xdr:spPr>
        <a:xfrm>
          <a:off x="2619375" y="2752725"/>
          <a:ext cx="0" cy="295275"/>
        </a:xfrm>
        <a:prstGeom prst="rect">
          <a:avLst/>
        </a:prstGeom>
        <a:noFill/>
        <a:ln w="9525">
          <a:noFill/>
          <a:miter lim="800000"/>
          <a:headEnd/>
          <a:tailEnd/>
        </a:ln>
      </xdr:spPr>
    </xdr:pic>
    <xdr:clientData/>
  </xdr:oneCellAnchor>
  <xdr:oneCellAnchor>
    <xdr:from>
      <xdr:col>1</xdr:col>
      <xdr:colOff>1933575</xdr:colOff>
      <xdr:row>22</xdr:row>
      <xdr:rowOff>9525</xdr:rowOff>
    </xdr:from>
    <xdr:ext cx="0" cy="295275"/>
    <xdr:pic>
      <xdr:nvPicPr>
        <xdr:cNvPr id="1942" name="ctl00_logoimage" descr="Danfoss Logo"/>
        <xdr:cNvPicPr>
          <a:picLocks noChangeAspect="1" noChangeArrowheads="1"/>
        </xdr:cNvPicPr>
      </xdr:nvPicPr>
      <xdr:blipFill>
        <a:blip r:embed="rId1"/>
        <a:srcRect/>
        <a:stretch>
          <a:fillRect/>
        </a:stretch>
      </xdr:blipFill>
      <xdr:spPr>
        <a:xfrm>
          <a:off x="2619375" y="2752725"/>
          <a:ext cx="0" cy="295275"/>
        </a:xfrm>
        <a:prstGeom prst="rect">
          <a:avLst/>
        </a:prstGeom>
        <a:noFill/>
        <a:ln w="9525">
          <a:noFill/>
          <a:miter lim="800000"/>
          <a:headEnd/>
          <a:tailEnd/>
        </a:ln>
      </xdr:spPr>
    </xdr:pic>
    <xdr:clientData/>
  </xdr:oneCellAnchor>
  <xdr:oneCellAnchor>
    <xdr:from>
      <xdr:col>1</xdr:col>
      <xdr:colOff>1933575</xdr:colOff>
      <xdr:row>22</xdr:row>
      <xdr:rowOff>9525</xdr:rowOff>
    </xdr:from>
    <xdr:ext cx="0" cy="295275"/>
    <xdr:pic>
      <xdr:nvPicPr>
        <xdr:cNvPr id="1943" name="ctl00_logoimage" descr="Danfoss Logo"/>
        <xdr:cNvPicPr>
          <a:picLocks noChangeAspect="1" noChangeArrowheads="1"/>
        </xdr:cNvPicPr>
      </xdr:nvPicPr>
      <xdr:blipFill>
        <a:blip r:embed="rId1"/>
        <a:srcRect/>
        <a:stretch>
          <a:fillRect/>
        </a:stretch>
      </xdr:blipFill>
      <xdr:spPr>
        <a:xfrm>
          <a:off x="2619375" y="2752725"/>
          <a:ext cx="0" cy="295275"/>
        </a:xfrm>
        <a:prstGeom prst="rect">
          <a:avLst/>
        </a:prstGeom>
        <a:noFill/>
        <a:ln w="9525">
          <a:noFill/>
          <a:miter lim="800000"/>
          <a:headEnd/>
          <a:tailEnd/>
        </a:ln>
      </xdr:spPr>
    </xdr:pic>
    <xdr:clientData/>
  </xdr:oneCellAnchor>
  <xdr:oneCellAnchor>
    <xdr:from>
      <xdr:col>1</xdr:col>
      <xdr:colOff>1933575</xdr:colOff>
      <xdr:row>22</xdr:row>
      <xdr:rowOff>9525</xdr:rowOff>
    </xdr:from>
    <xdr:ext cx="0" cy="295275"/>
    <xdr:pic>
      <xdr:nvPicPr>
        <xdr:cNvPr id="1944" name="ctl00_logoimage" descr="Danfoss Logo"/>
        <xdr:cNvPicPr>
          <a:picLocks noChangeAspect="1" noChangeArrowheads="1"/>
        </xdr:cNvPicPr>
      </xdr:nvPicPr>
      <xdr:blipFill>
        <a:blip r:embed="rId1"/>
        <a:srcRect/>
        <a:stretch>
          <a:fillRect/>
        </a:stretch>
      </xdr:blipFill>
      <xdr:spPr>
        <a:xfrm>
          <a:off x="2619375" y="2752725"/>
          <a:ext cx="0" cy="295275"/>
        </a:xfrm>
        <a:prstGeom prst="rect">
          <a:avLst/>
        </a:prstGeom>
        <a:noFill/>
        <a:ln w="9525">
          <a:noFill/>
          <a:miter lim="800000"/>
          <a:headEnd/>
          <a:tailEnd/>
        </a:ln>
      </xdr:spPr>
    </xdr:pic>
    <xdr:clientData/>
  </xdr:oneCellAnchor>
  <xdr:twoCellAnchor editAs="oneCell">
    <xdr:from>
      <xdr:col>5</xdr:col>
      <xdr:colOff>372718</xdr:colOff>
      <xdr:row>22</xdr:row>
      <xdr:rowOff>43069</xdr:rowOff>
    </xdr:from>
    <xdr:to>
      <xdr:col>5</xdr:col>
      <xdr:colOff>1275522</xdr:colOff>
      <xdr:row>28</xdr:row>
      <xdr:rowOff>101047</xdr:rowOff>
    </xdr:to>
    <xdr:pic>
      <xdr:nvPicPr>
        <xdr:cNvPr id="1945" name="Picture 1944"/>
        <xdr:cNvPicPr>
          <a:picLocks noChangeAspect="1"/>
        </xdr:cNvPicPr>
      </xdr:nvPicPr>
      <xdr:blipFill>
        <a:blip r:embed="rId32"/>
        <a:stretch>
          <a:fillRect/>
        </a:stretch>
      </xdr:blipFill>
      <xdr:spPr>
        <a:xfrm>
          <a:off x="6896735" y="2785745"/>
          <a:ext cx="902970" cy="915670"/>
        </a:xfrm>
        <a:prstGeom prst="rect">
          <a:avLst/>
        </a:prstGeom>
      </xdr:spPr>
    </xdr:pic>
    <xdr:clientData/>
  </xdr:twoCellAnchor>
  <xdr:oneCellAnchor>
    <xdr:from>
      <xdr:col>1</xdr:col>
      <xdr:colOff>1933575</xdr:colOff>
      <xdr:row>11</xdr:row>
      <xdr:rowOff>9525</xdr:rowOff>
    </xdr:from>
    <xdr:ext cx="0" cy="295275"/>
    <xdr:pic>
      <xdr:nvPicPr>
        <xdr:cNvPr id="1946" name="ctl00_logoimage" descr="Danfoss Logo"/>
        <xdr:cNvPicPr>
          <a:picLocks noChangeAspect="1" noChangeArrowheads="1"/>
        </xdr:cNvPicPr>
      </xdr:nvPicPr>
      <xdr:blipFill>
        <a:blip r:embed="rId1"/>
        <a:srcRect/>
        <a:stretch>
          <a:fillRect/>
        </a:stretch>
      </xdr:blipFill>
      <xdr:spPr>
        <a:xfrm>
          <a:off x="2619375" y="1181100"/>
          <a:ext cx="0" cy="295275"/>
        </a:xfrm>
        <a:prstGeom prst="rect">
          <a:avLst/>
        </a:prstGeom>
        <a:noFill/>
        <a:ln w="9525">
          <a:noFill/>
          <a:miter lim="800000"/>
          <a:headEnd/>
          <a:tailEnd/>
        </a:ln>
      </xdr:spPr>
    </xdr:pic>
    <xdr:clientData/>
  </xdr:oneCellAnchor>
  <xdr:oneCellAnchor>
    <xdr:from>
      <xdr:col>1</xdr:col>
      <xdr:colOff>1933575</xdr:colOff>
      <xdr:row>11</xdr:row>
      <xdr:rowOff>9525</xdr:rowOff>
    </xdr:from>
    <xdr:ext cx="0" cy="295275"/>
    <xdr:pic>
      <xdr:nvPicPr>
        <xdr:cNvPr id="1947" name="ctl00_logoimage" descr="Danfoss Logo"/>
        <xdr:cNvPicPr>
          <a:picLocks noChangeAspect="1" noChangeArrowheads="1"/>
        </xdr:cNvPicPr>
      </xdr:nvPicPr>
      <xdr:blipFill>
        <a:blip r:embed="rId1"/>
        <a:srcRect/>
        <a:stretch>
          <a:fillRect/>
        </a:stretch>
      </xdr:blipFill>
      <xdr:spPr>
        <a:xfrm>
          <a:off x="2619375" y="1181100"/>
          <a:ext cx="0" cy="295275"/>
        </a:xfrm>
        <a:prstGeom prst="rect">
          <a:avLst/>
        </a:prstGeom>
        <a:noFill/>
        <a:ln w="9525">
          <a:noFill/>
          <a:miter lim="800000"/>
          <a:headEnd/>
          <a:tailEnd/>
        </a:ln>
      </xdr:spPr>
    </xdr:pic>
    <xdr:clientData/>
  </xdr:oneCellAnchor>
  <xdr:oneCellAnchor>
    <xdr:from>
      <xdr:col>1</xdr:col>
      <xdr:colOff>1933575</xdr:colOff>
      <xdr:row>12</xdr:row>
      <xdr:rowOff>9525</xdr:rowOff>
    </xdr:from>
    <xdr:ext cx="0" cy="295275"/>
    <xdr:pic>
      <xdr:nvPicPr>
        <xdr:cNvPr id="1948" name="ctl00_logoimage" descr="Danfoss Logo"/>
        <xdr:cNvPicPr>
          <a:picLocks noChangeAspect="1" noChangeArrowheads="1"/>
        </xdr:cNvPicPr>
      </xdr:nvPicPr>
      <xdr:blipFill>
        <a:blip r:embed="rId1"/>
        <a:srcRect/>
        <a:stretch>
          <a:fillRect/>
        </a:stretch>
      </xdr:blipFill>
      <xdr:spPr>
        <a:xfrm>
          <a:off x="2619375" y="1323975"/>
          <a:ext cx="0" cy="295275"/>
        </a:xfrm>
        <a:prstGeom prst="rect">
          <a:avLst/>
        </a:prstGeom>
        <a:noFill/>
        <a:ln w="9525">
          <a:noFill/>
          <a:miter lim="800000"/>
          <a:headEnd/>
          <a:tailEnd/>
        </a:ln>
      </xdr:spPr>
    </xdr:pic>
    <xdr:clientData/>
  </xdr:oneCellAnchor>
  <xdr:oneCellAnchor>
    <xdr:from>
      <xdr:col>1</xdr:col>
      <xdr:colOff>1933575</xdr:colOff>
      <xdr:row>12</xdr:row>
      <xdr:rowOff>9525</xdr:rowOff>
    </xdr:from>
    <xdr:ext cx="0" cy="295275"/>
    <xdr:pic>
      <xdr:nvPicPr>
        <xdr:cNvPr id="1949" name="ctl00_logoimage" descr="Danfoss Logo"/>
        <xdr:cNvPicPr>
          <a:picLocks noChangeAspect="1" noChangeArrowheads="1"/>
        </xdr:cNvPicPr>
      </xdr:nvPicPr>
      <xdr:blipFill>
        <a:blip r:embed="rId1"/>
        <a:srcRect/>
        <a:stretch>
          <a:fillRect/>
        </a:stretch>
      </xdr:blipFill>
      <xdr:spPr>
        <a:xfrm>
          <a:off x="2619375" y="1323975"/>
          <a:ext cx="0" cy="295275"/>
        </a:xfrm>
        <a:prstGeom prst="rect">
          <a:avLst/>
        </a:prstGeom>
        <a:noFill/>
        <a:ln w="9525">
          <a:noFill/>
          <a:miter lim="800000"/>
          <a:headEnd/>
          <a:tailEnd/>
        </a:ln>
      </xdr:spPr>
    </xdr:pic>
    <xdr:clientData/>
  </xdr:oneCellAnchor>
  <xdr:oneCellAnchor>
    <xdr:from>
      <xdr:col>1</xdr:col>
      <xdr:colOff>1933575</xdr:colOff>
      <xdr:row>29</xdr:row>
      <xdr:rowOff>9525</xdr:rowOff>
    </xdr:from>
    <xdr:ext cx="0" cy="295275"/>
    <xdr:pic>
      <xdr:nvPicPr>
        <xdr:cNvPr id="1950" name="ctl00_logoimage" descr="Danfoss Logo"/>
        <xdr:cNvPicPr>
          <a:picLocks noChangeAspect="1" noChangeArrowheads="1"/>
        </xdr:cNvPicPr>
      </xdr:nvPicPr>
      <xdr:blipFill>
        <a:blip r:embed="rId1"/>
        <a:srcRect/>
        <a:stretch>
          <a:fillRect/>
        </a:stretch>
      </xdr:blipFill>
      <xdr:spPr>
        <a:xfrm>
          <a:off x="2619375" y="3752850"/>
          <a:ext cx="0" cy="295275"/>
        </a:xfrm>
        <a:prstGeom prst="rect">
          <a:avLst/>
        </a:prstGeom>
        <a:noFill/>
        <a:ln w="9525">
          <a:noFill/>
          <a:miter lim="800000"/>
          <a:headEnd/>
          <a:tailEnd/>
        </a:ln>
      </xdr:spPr>
    </xdr:pic>
    <xdr:clientData/>
  </xdr:oneCellAnchor>
  <xdr:oneCellAnchor>
    <xdr:from>
      <xdr:col>1</xdr:col>
      <xdr:colOff>1933575</xdr:colOff>
      <xdr:row>31</xdr:row>
      <xdr:rowOff>9525</xdr:rowOff>
    </xdr:from>
    <xdr:ext cx="0" cy="295275"/>
    <xdr:pic>
      <xdr:nvPicPr>
        <xdr:cNvPr id="1951" name="ctl00_logoimage" descr="Danfoss Logo"/>
        <xdr:cNvPicPr>
          <a:picLocks noChangeAspect="1" noChangeArrowheads="1"/>
        </xdr:cNvPicPr>
      </xdr:nvPicPr>
      <xdr:blipFill>
        <a:blip r:embed="rId1"/>
        <a:srcRect/>
        <a:stretch>
          <a:fillRect/>
        </a:stretch>
      </xdr:blipFill>
      <xdr:spPr>
        <a:xfrm>
          <a:off x="2619375" y="4038600"/>
          <a:ext cx="0" cy="295275"/>
        </a:xfrm>
        <a:prstGeom prst="rect">
          <a:avLst/>
        </a:prstGeom>
        <a:noFill/>
        <a:ln w="9525">
          <a:noFill/>
          <a:miter lim="800000"/>
          <a:headEnd/>
          <a:tailEnd/>
        </a:ln>
      </xdr:spPr>
    </xdr:pic>
    <xdr:clientData/>
  </xdr:oneCellAnchor>
  <xdr:oneCellAnchor>
    <xdr:from>
      <xdr:col>1</xdr:col>
      <xdr:colOff>1933575</xdr:colOff>
      <xdr:row>32</xdr:row>
      <xdr:rowOff>9525</xdr:rowOff>
    </xdr:from>
    <xdr:ext cx="0" cy="295275"/>
    <xdr:pic>
      <xdr:nvPicPr>
        <xdr:cNvPr id="1952" name="ctl00_logoimage" descr="Danfoss Logo"/>
        <xdr:cNvPicPr>
          <a:picLocks noChangeAspect="1" noChangeArrowheads="1"/>
        </xdr:cNvPicPr>
      </xdr:nvPicPr>
      <xdr:blipFill>
        <a:blip r:embed="rId1"/>
        <a:srcRect/>
        <a:stretch>
          <a:fillRect/>
        </a:stretch>
      </xdr:blipFill>
      <xdr:spPr>
        <a:xfrm>
          <a:off x="2619375" y="4181475"/>
          <a:ext cx="0" cy="295275"/>
        </a:xfrm>
        <a:prstGeom prst="rect">
          <a:avLst/>
        </a:prstGeom>
        <a:noFill/>
        <a:ln w="9525">
          <a:noFill/>
          <a:miter lim="800000"/>
          <a:headEnd/>
          <a:tailEnd/>
        </a:ln>
      </xdr:spPr>
    </xdr:pic>
    <xdr:clientData/>
  </xdr:oneCellAnchor>
  <xdr:oneCellAnchor>
    <xdr:from>
      <xdr:col>1</xdr:col>
      <xdr:colOff>1933575</xdr:colOff>
      <xdr:row>33</xdr:row>
      <xdr:rowOff>9525</xdr:rowOff>
    </xdr:from>
    <xdr:ext cx="0" cy="295275"/>
    <xdr:pic>
      <xdr:nvPicPr>
        <xdr:cNvPr id="1953" name="ctl00_logoimage" descr="Danfoss Logo"/>
        <xdr:cNvPicPr>
          <a:picLocks noChangeAspect="1" noChangeArrowheads="1"/>
        </xdr:cNvPicPr>
      </xdr:nvPicPr>
      <xdr:blipFill>
        <a:blip r:embed="rId1"/>
        <a:srcRect/>
        <a:stretch>
          <a:fillRect/>
        </a:stretch>
      </xdr:blipFill>
      <xdr:spPr>
        <a:xfrm>
          <a:off x="2619375" y="4324350"/>
          <a:ext cx="0" cy="295275"/>
        </a:xfrm>
        <a:prstGeom prst="rect">
          <a:avLst/>
        </a:prstGeom>
        <a:noFill/>
        <a:ln w="9525">
          <a:noFill/>
          <a:miter lim="800000"/>
          <a:headEnd/>
          <a:tailEnd/>
        </a:ln>
      </xdr:spPr>
    </xdr:pic>
    <xdr:clientData/>
  </xdr:oneCellAnchor>
  <xdr:oneCellAnchor>
    <xdr:from>
      <xdr:col>1</xdr:col>
      <xdr:colOff>1933575</xdr:colOff>
      <xdr:row>35</xdr:row>
      <xdr:rowOff>9525</xdr:rowOff>
    </xdr:from>
    <xdr:ext cx="0" cy="295275"/>
    <xdr:pic>
      <xdr:nvPicPr>
        <xdr:cNvPr id="1954" name="ctl00_logoimage" descr="Danfoss Logo"/>
        <xdr:cNvPicPr>
          <a:picLocks noChangeAspect="1" noChangeArrowheads="1"/>
        </xdr:cNvPicPr>
      </xdr:nvPicPr>
      <xdr:blipFill>
        <a:blip r:embed="rId1"/>
        <a:srcRect/>
        <a:stretch>
          <a:fillRect/>
        </a:stretch>
      </xdr:blipFill>
      <xdr:spPr>
        <a:xfrm>
          <a:off x="2619375" y="4610100"/>
          <a:ext cx="0" cy="295275"/>
        </a:xfrm>
        <a:prstGeom prst="rect">
          <a:avLst/>
        </a:prstGeom>
        <a:noFill/>
        <a:ln w="9525">
          <a:noFill/>
          <a:miter lim="800000"/>
          <a:headEnd/>
          <a:tailEnd/>
        </a:ln>
      </xdr:spPr>
    </xdr:pic>
    <xdr:clientData/>
  </xdr:oneCellAnchor>
  <xdr:oneCellAnchor>
    <xdr:from>
      <xdr:col>1</xdr:col>
      <xdr:colOff>1933575</xdr:colOff>
      <xdr:row>36</xdr:row>
      <xdr:rowOff>9525</xdr:rowOff>
    </xdr:from>
    <xdr:ext cx="0" cy="295275"/>
    <xdr:pic>
      <xdr:nvPicPr>
        <xdr:cNvPr id="1955" name="ctl00_logoimage" descr="Danfoss Logo"/>
        <xdr:cNvPicPr>
          <a:picLocks noChangeAspect="1" noChangeArrowheads="1"/>
        </xdr:cNvPicPr>
      </xdr:nvPicPr>
      <xdr:blipFill>
        <a:blip r:embed="rId1"/>
        <a:srcRect/>
        <a:stretch>
          <a:fillRect/>
        </a:stretch>
      </xdr:blipFill>
      <xdr:spPr>
        <a:xfrm>
          <a:off x="2619375" y="4752975"/>
          <a:ext cx="0" cy="295275"/>
        </a:xfrm>
        <a:prstGeom prst="rect">
          <a:avLst/>
        </a:prstGeom>
        <a:noFill/>
        <a:ln w="9525">
          <a:noFill/>
          <a:miter lim="800000"/>
          <a:headEnd/>
          <a:tailEnd/>
        </a:ln>
      </xdr:spPr>
    </xdr:pic>
    <xdr:clientData/>
  </xdr:oneCellAnchor>
  <xdr:oneCellAnchor>
    <xdr:from>
      <xdr:col>1</xdr:col>
      <xdr:colOff>1933575</xdr:colOff>
      <xdr:row>37</xdr:row>
      <xdr:rowOff>9525</xdr:rowOff>
    </xdr:from>
    <xdr:ext cx="0" cy="295275"/>
    <xdr:pic>
      <xdr:nvPicPr>
        <xdr:cNvPr id="1956" name="ctl00_logoimage" descr="Danfoss Logo"/>
        <xdr:cNvPicPr>
          <a:picLocks noChangeAspect="1" noChangeArrowheads="1"/>
        </xdr:cNvPicPr>
      </xdr:nvPicPr>
      <xdr:blipFill>
        <a:blip r:embed="rId1"/>
        <a:srcRect/>
        <a:stretch>
          <a:fillRect/>
        </a:stretch>
      </xdr:blipFill>
      <xdr:spPr>
        <a:xfrm>
          <a:off x="2619375" y="4895850"/>
          <a:ext cx="0" cy="295275"/>
        </a:xfrm>
        <a:prstGeom prst="rect">
          <a:avLst/>
        </a:prstGeom>
        <a:noFill/>
        <a:ln w="9525">
          <a:noFill/>
          <a:miter lim="800000"/>
          <a:headEnd/>
          <a:tailEnd/>
        </a:ln>
      </xdr:spPr>
    </xdr:pic>
    <xdr:clientData/>
  </xdr:oneCellAnchor>
  <xdr:oneCellAnchor>
    <xdr:from>
      <xdr:col>1</xdr:col>
      <xdr:colOff>1933575</xdr:colOff>
      <xdr:row>38</xdr:row>
      <xdr:rowOff>9525</xdr:rowOff>
    </xdr:from>
    <xdr:ext cx="0" cy="295275"/>
    <xdr:pic>
      <xdr:nvPicPr>
        <xdr:cNvPr id="1957" name="ctl00_logoimage" descr="Danfoss Logo"/>
        <xdr:cNvPicPr>
          <a:picLocks noChangeAspect="1" noChangeArrowheads="1"/>
        </xdr:cNvPicPr>
      </xdr:nvPicPr>
      <xdr:blipFill>
        <a:blip r:embed="rId1"/>
        <a:srcRect/>
        <a:stretch>
          <a:fillRect/>
        </a:stretch>
      </xdr:blipFill>
      <xdr:spPr>
        <a:xfrm>
          <a:off x="2619375" y="5038725"/>
          <a:ext cx="0" cy="295275"/>
        </a:xfrm>
        <a:prstGeom prst="rect">
          <a:avLst/>
        </a:prstGeom>
        <a:noFill/>
        <a:ln w="9525">
          <a:noFill/>
          <a:miter lim="800000"/>
          <a:headEnd/>
          <a:tailEnd/>
        </a:ln>
      </xdr:spPr>
    </xdr:pic>
    <xdr:clientData/>
  </xdr:oneCellAnchor>
  <xdr:oneCellAnchor>
    <xdr:from>
      <xdr:col>1</xdr:col>
      <xdr:colOff>1933575</xdr:colOff>
      <xdr:row>39</xdr:row>
      <xdr:rowOff>9525</xdr:rowOff>
    </xdr:from>
    <xdr:ext cx="0" cy="295275"/>
    <xdr:pic>
      <xdr:nvPicPr>
        <xdr:cNvPr id="1958" name="ctl00_logoimage" descr="Danfoss Logo"/>
        <xdr:cNvPicPr>
          <a:picLocks noChangeAspect="1" noChangeArrowheads="1"/>
        </xdr:cNvPicPr>
      </xdr:nvPicPr>
      <xdr:blipFill>
        <a:blip r:embed="rId1"/>
        <a:srcRect/>
        <a:stretch>
          <a:fillRect/>
        </a:stretch>
      </xdr:blipFill>
      <xdr:spPr>
        <a:xfrm>
          <a:off x="2619375" y="5181600"/>
          <a:ext cx="0" cy="295275"/>
        </a:xfrm>
        <a:prstGeom prst="rect">
          <a:avLst/>
        </a:prstGeom>
        <a:noFill/>
        <a:ln w="9525">
          <a:noFill/>
          <a:miter lim="800000"/>
          <a:headEnd/>
          <a:tailEnd/>
        </a:ln>
      </xdr:spPr>
    </xdr:pic>
    <xdr:clientData/>
  </xdr:oneCellAnchor>
  <xdr:oneCellAnchor>
    <xdr:from>
      <xdr:col>1</xdr:col>
      <xdr:colOff>1933575</xdr:colOff>
      <xdr:row>40</xdr:row>
      <xdr:rowOff>9525</xdr:rowOff>
    </xdr:from>
    <xdr:ext cx="0" cy="295275"/>
    <xdr:pic>
      <xdr:nvPicPr>
        <xdr:cNvPr id="1959" name="ctl00_logoimage" descr="Danfoss Logo"/>
        <xdr:cNvPicPr>
          <a:picLocks noChangeAspect="1" noChangeArrowheads="1"/>
        </xdr:cNvPicPr>
      </xdr:nvPicPr>
      <xdr:blipFill>
        <a:blip r:embed="rId1"/>
        <a:srcRect/>
        <a:stretch>
          <a:fillRect/>
        </a:stretch>
      </xdr:blipFill>
      <xdr:spPr>
        <a:xfrm>
          <a:off x="2619375" y="5324475"/>
          <a:ext cx="0" cy="295275"/>
        </a:xfrm>
        <a:prstGeom prst="rect">
          <a:avLst/>
        </a:prstGeom>
        <a:noFill/>
        <a:ln w="9525">
          <a:noFill/>
          <a:miter lim="800000"/>
          <a:headEnd/>
          <a:tailEnd/>
        </a:ln>
      </xdr:spPr>
    </xdr:pic>
    <xdr:clientData/>
  </xdr:oneCellAnchor>
  <xdr:oneCellAnchor>
    <xdr:from>
      <xdr:col>1</xdr:col>
      <xdr:colOff>1933575</xdr:colOff>
      <xdr:row>41</xdr:row>
      <xdr:rowOff>9525</xdr:rowOff>
    </xdr:from>
    <xdr:ext cx="0" cy="295275"/>
    <xdr:pic>
      <xdr:nvPicPr>
        <xdr:cNvPr id="1960" name="ctl00_logoimage" descr="Danfoss Logo"/>
        <xdr:cNvPicPr>
          <a:picLocks noChangeAspect="1" noChangeArrowheads="1"/>
        </xdr:cNvPicPr>
      </xdr:nvPicPr>
      <xdr:blipFill>
        <a:blip r:embed="rId1"/>
        <a:srcRect/>
        <a:stretch>
          <a:fillRect/>
        </a:stretch>
      </xdr:blipFill>
      <xdr:spPr>
        <a:xfrm>
          <a:off x="2619375" y="5467350"/>
          <a:ext cx="0" cy="295275"/>
        </a:xfrm>
        <a:prstGeom prst="rect">
          <a:avLst/>
        </a:prstGeom>
        <a:noFill/>
        <a:ln w="9525">
          <a:noFill/>
          <a:miter lim="800000"/>
          <a:headEnd/>
          <a:tailEnd/>
        </a:ln>
      </xdr:spPr>
    </xdr:pic>
    <xdr:clientData/>
  </xdr:oneCellAnchor>
  <xdr:oneCellAnchor>
    <xdr:from>
      <xdr:col>1</xdr:col>
      <xdr:colOff>1933575</xdr:colOff>
      <xdr:row>42</xdr:row>
      <xdr:rowOff>9525</xdr:rowOff>
    </xdr:from>
    <xdr:ext cx="0" cy="295275"/>
    <xdr:pic>
      <xdr:nvPicPr>
        <xdr:cNvPr id="1961" name="ctl00_logoimage" descr="Danfoss Logo"/>
        <xdr:cNvPicPr>
          <a:picLocks noChangeAspect="1" noChangeArrowheads="1"/>
        </xdr:cNvPicPr>
      </xdr:nvPicPr>
      <xdr:blipFill>
        <a:blip r:embed="rId1"/>
        <a:srcRect/>
        <a:stretch>
          <a:fillRect/>
        </a:stretch>
      </xdr:blipFill>
      <xdr:spPr>
        <a:xfrm>
          <a:off x="2619375" y="5610225"/>
          <a:ext cx="0" cy="295275"/>
        </a:xfrm>
        <a:prstGeom prst="rect">
          <a:avLst/>
        </a:prstGeom>
        <a:noFill/>
        <a:ln w="9525">
          <a:noFill/>
          <a:miter lim="800000"/>
          <a:headEnd/>
          <a:tailEnd/>
        </a:ln>
      </xdr:spPr>
    </xdr:pic>
    <xdr:clientData/>
  </xdr:oneCellAnchor>
  <xdr:oneCellAnchor>
    <xdr:from>
      <xdr:col>1</xdr:col>
      <xdr:colOff>1933575</xdr:colOff>
      <xdr:row>31</xdr:row>
      <xdr:rowOff>9525</xdr:rowOff>
    </xdr:from>
    <xdr:ext cx="0" cy="295275"/>
    <xdr:pic>
      <xdr:nvPicPr>
        <xdr:cNvPr id="1962" name="ctl00_logoimage" descr="Danfoss Logo"/>
        <xdr:cNvPicPr>
          <a:picLocks noChangeAspect="1" noChangeArrowheads="1"/>
        </xdr:cNvPicPr>
      </xdr:nvPicPr>
      <xdr:blipFill>
        <a:blip r:embed="rId1"/>
        <a:srcRect/>
        <a:stretch>
          <a:fillRect/>
        </a:stretch>
      </xdr:blipFill>
      <xdr:spPr>
        <a:xfrm>
          <a:off x="2619375" y="4038600"/>
          <a:ext cx="0" cy="295275"/>
        </a:xfrm>
        <a:prstGeom prst="rect">
          <a:avLst/>
        </a:prstGeom>
        <a:noFill/>
        <a:ln w="9525">
          <a:noFill/>
          <a:miter lim="800000"/>
          <a:headEnd/>
          <a:tailEnd/>
        </a:ln>
      </xdr:spPr>
    </xdr:pic>
    <xdr:clientData/>
  </xdr:oneCellAnchor>
  <xdr:oneCellAnchor>
    <xdr:from>
      <xdr:col>1</xdr:col>
      <xdr:colOff>1933575</xdr:colOff>
      <xdr:row>32</xdr:row>
      <xdr:rowOff>9525</xdr:rowOff>
    </xdr:from>
    <xdr:ext cx="0" cy="295275"/>
    <xdr:pic>
      <xdr:nvPicPr>
        <xdr:cNvPr id="1963" name="ctl00_logoimage" descr="Danfoss Logo"/>
        <xdr:cNvPicPr>
          <a:picLocks noChangeAspect="1" noChangeArrowheads="1"/>
        </xdr:cNvPicPr>
      </xdr:nvPicPr>
      <xdr:blipFill>
        <a:blip r:embed="rId1"/>
        <a:srcRect/>
        <a:stretch>
          <a:fillRect/>
        </a:stretch>
      </xdr:blipFill>
      <xdr:spPr>
        <a:xfrm>
          <a:off x="2619375" y="4181475"/>
          <a:ext cx="0" cy="295275"/>
        </a:xfrm>
        <a:prstGeom prst="rect">
          <a:avLst/>
        </a:prstGeom>
        <a:noFill/>
        <a:ln w="9525">
          <a:noFill/>
          <a:miter lim="800000"/>
          <a:headEnd/>
          <a:tailEnd/>
        </a:ln>
      </xdr:spPr>
    </xdr:pic>
    <xdr:clientData/>
  </xdr:oneCellAnchor>
  <xdr:oneCellAnchor>
    <xdr:from>
      <xdr:col>1</xdr:col>
      <xdr:colOff>1933575</xdr:colOff>
      <xdr:row>33</xdr:row>
      <xdr:rowOff>9525</xdr:rowOff>
    </xdr:from>
    <xdr:ext cx="0" cy="295275"/>
    <xdr:pic>
      <xdr:nvPicPr>
        <xdr:cNvPr id="1964" name="ctl00_logoimage" descr="Danfoss Logo"/>
        <xdr:cNvPicPr>
          <a:picLocks noChangeAspect="1" noChangeArrowheads="1"/>
        </xdr:cNvPicPr>
      </xdr:nvPicPr>
      <xdr:blipFill>
        <a:blip r:embed="rId1"/>
        <a:srcRect/>
        <a:stretch>
          <a:fillRect/>
        </a:stretch>
      </xdr:blipFill>
      <xdr:spPr>
        <a:xfrm>
          <a:off x="2619375" y="4324350"/>
          <a:ext cx="0" cy="295275"/>
        </a:xfrm>
        <a:prstGeom prst="rect">
          <a:avLst/>
        </a:prstGeom>
        <a:noFill/>
        <a:ln w="9525">
          <a:noFill/>
          <a:miter lim="800000"/>
          <a:headEnd/>
          <a:tailEnd/>
        </a:ln>
      </xdr:spPr>
    </xdr:pic>
    <xdr:clientData/>
  </xdr:oneCellAnchor>
  <xdr:oneCellAnchor>
    <xdr:from>
      <xdr:col>1</xdr:col>
      <xdr:colOff>1933575</xdr:colOff>
      <xdr:row>35</xdr:row>
      <xdr:rowOff>9525</xdr:rowOff>
    </xdr:from>
    <xdr:ext cx="0" cy="295275"/>
    <xdr:pic>
      <xdr:nvPicPr>
        <xdr:cNvPr id="1965" name="ctl00_logoimage" descr="Danfoss Logo"/>
        <xdr:cNvPicPr>
          <a:picLocks noChangeAspect="1" noChangeArrowheads="1"/>
        </xdr:cNvPicPr>
      </xdr:nvPicPr>
      <xdr:blipFill>
        <a:blip r:embed="rId1"/>
        <a:srcRect/>
        <a:stretch>
          <a:fillRect/>
        </a:stretch>
      </xdr:blipFill>
      <xdr:spPr>
        <a:xfrm>
          <a:off x="2619375" y="4610100"/>
          <a:ext cx="0" cy="295275"/>
        </a:xfrm>
        <a:prstGeom prst="rect">
          <a:avLst/>
        </a:prstGeom>
        <a:noFill/>
        <a:ln w="9525">
          <a:noFill/>
          <a:miter lim="800000"/>
          <a:headEnd/>
          <a:tailEnd/>
        </a:ln>
      </xdr:spPr>
    </xdr:pic>
    <xdr:clientData/>
  </xdr:oneCellAnchor>
  <xdr:oneCellAnchor>
    <xdr:from>
      <xdr:col>1</xdr:col>
      <xdr:colOff>1933575</xdr:colOff>
      <xdr:row>36</xdr:row>
      <xdr:rowOff>9525</xdr:rowOff>
    </xdr:from>
    <xdr:ext cx="0" cy="295275"/>
    <xdr:pic>
      <xdr:nvPicPr>
        <xdr:cNvPr id="1966" name="ctl00_logoimage" descr="Danfoss Logo"/>
        <xdr:cNvPicPr>
          <a:picLocks noChangeAspect="1" noChangeArrowheads="1"/>
        </xdr:cNvPicPr>
      </xdr:nvPicPr>
      <xdr:blipFill>
        <a:blip r:embed="rId1"/>
        <a:srcRect/>
        <a:stretch>
          <a:fillRect/>
        </a:stretch>
      </xdr:blipFill>
      <xdr:spPr>
        <a:xfrm>
          <a:off x="2619375" y="4752975"/>
          <a:ext cx="0" cy="295275"/>
        </a:xfrm>
        <a:prstGeom prst="rect">
          <a:avLst/>
        </a:prstGeom>
        <a:noFill/>
        <a:ln w="9525">
          <a:noFill/>
          <a:miter lim="800000"/>
          <a:headEnd/>
          <a:tailEnd/>
        </a:ln>
      </xdr:spPr>
    </xdr:pic>
    <xdr:clientData/>
  </xdr:oneCellAnchor>
  <xdr:oneCellAnchor>
    <xdr:from>
      <xdr:col>1</xdr:col>
      <xdr:colOff>1933575</xdr:colOff>
      <xdr:row>37</xdr:row>
      <xdr:rowOff>9525</xdr:rowOff>
    </xdr:from>
    <xdr:ext cx="0" cy="295275"/>
    <xdr:pic>
      <xdr:nvPicPr>
        <xdr:cNvPr id="1967" name="ctl00_logoimage" descr="Danfoss Logo"/>
        <xdr:cNvPicPr>
          <a:picLocks noChangeAspect="1" noChangeArrowheads="1"/>
        </xdr:cNvPicPr>
      </xdr:nvPicPr>
      <xdr:blipFill>
        <a:blip r:embed="rId1"/>
        <a:srcRect/>
        <a:stretch>
          <a:fillRect/>
        </a:stretch>
      </xdr:blipFill>
      <xdr:spPr>
        <a:xfrm>
          <a:off x="2619375" y="4895850"/>
          <a:ext cx="0" cy="295275"/>
        </a:xfrm>
        <a:prstGeom prst="rect">
          <a:avLst/>
        </a:prstGeom>
        <a:noFill/>
        <a:ln w="9525">
          <a:noFill/>
          <a:miter lim="800000"/>
          <a:headEnd/>
          <a:tailEnd/>
        </a:ln>
      </xdr:spPr>
    </xdr:pic>
    <xdr:clientData/>
  </xdr:oneCellAnchor>
  <xdr:oneCellAnchor>
    <xdr:from>
      <xdr:col>1</xdr:col>
      <xdr:colOff>1933575</xdr:colOff>
      <xdr:row>38</xdr:row>
      <xdr:rowOff>9525</xdr:rowOff>
    </xdr:from>
    <xdr:ext cx="0" cy="295275"/>
    <xdr:pic>
      <xdr:nvPicPr>
        <xdr:cNvPr id="1968" name="ctl00_logoimage" descr="Danfoss Logo"/>
        <xdr:cNvPicPr>
          <a:picLocks noChangeAspect="1" noChangeArrowheads="1"/>
        </xdr:cNvPicPr>
      </xdr:nvPicPr>
      <xdr:blipFill>
        <a:blip r:embed="rId1"/>
        <a:srcRect/>
        <a:stretch>
          <a:fillRect/>
        </a:stretch>
      </xdr:blipFill>
      <xdr:spPr>
        <a:xfrm>
          <a:off x="2619375" y="5038725"/>
          <a:ext cx="0" cy="295275"/>
        </a:xfrm>
        <a:prstGeom prst="rect">
          <a:avLst/>
        </a:prstGeom>
        <a:noFill/>
        <a:ln w="9525">
          <a:noFill/>
          <a:miter lim="800000"/>
          <a:headEnd/>
          <a:tailEnd/>
        </a:ln>
      </xdr:spPr>
    </xdr:pic>
    <xdr:clientData/>
  </xdr:oneCellAnchor>
  <xdr:oneCellAnchor>
    <xdr:from>
      <xdr:col>1</xdr:col>
      <xdr:colOff>1933575</xdr:colOff>
      <xdr:row>39</xdr:row>
      <xdr:rowOff>9525</xdr:rowOff>
    </xdr:from>
    <xdr:ext cx="0" cy="295275"/>
    <xdr:pic>
      <xdr:nvPicPr>
        <xdr:cNvPr id="1969" name="ctl00_logoimage" descr="Danfoss Logo"/>
        <xdr:cNvPicPr>
          <a:picLocks noChangeAspect="1" noChangeArrowheads="1"/>
        </xdr:cNvPicPr>
      </xdr:nvPicPr>
      <xdr:blipFill>
        <a:blip r:embed="rId1"/>
        <a:srcRect/>
        <a:stretch>
          <a:fillRect/>
        </a:stretch>
      </xdr:blipFill>
      <xdr:spPr>
        <a:xfrm>
          <a:off x="2619375" y="5181600"/>
          <a:ext cx="0" cy="295275"/>
        </a:xfrm>
        <a:prstGeom prst="rect">
          <a:avLst/>
        </a:prstGeom>
        <a:noFill/>
        <a:ln w="9525">
          <a:noFill/>
          <a:miter lim="800000"/>
          <a:headEnd/>
          <a:tailEnd/>
        </a:ln>
      </xdr:spPr>
    </xdr:pic>
    <xdr:clientData/>
  </xdr:oneCellAnchor>
  <xdr:oneCellAnchor>
    <xdr:from>
      <xdr:col>1</xdr:col>
      <xdr:colOff>1933575</xdr:colOff>
      <xdr:row>40</xdr:row>
      <xdr:rowOff>9525</xdr:rowOff>
    </xdr:from>
    <xdr:ext cx="0" cy="295275"/>
    <xdr:pic>
      <xdr:nvPicPr>
        <xdr:cNvPr id="1970" name="ctl00_logoimage" descr="Danfoss Logo"/>
        <xdr:cNvPicPr>
          <a:picLocks noChangeAspect="1" noChangeArrowheads="1"/>
        </xdr:cNvPicPr>
      </xdr:nvPicPr>
      <xdr:blipFill>
        <a:blip r:embed="rId1"/>
        <a:srcRect/>
        <a:stretch>
          <a:fillRect/>
        </a:stretch>
      </xdr:blipFill>
      <xdr:spPr>
        <a:xfrm>
          <a:off x="2619375" y="5324475"/>
          <a:ext cx="0" cy="295275"/>
        </a:xfrm>
        <a:prstGeom prst="rect">
          <a:avLst/>
        </a:prstGeom>
        <a:noFill/>
        <a:ln w="9525">
          <a:noFill/>
          <a:miter lim="800000"/>
          <a:headEnd/>
          <a:tailEnd/>
        </a:ln>
      </xdr:spPr>
    </xdr:pic>
    <xdr:clientData/>
  </xdr:oneCellAnchor>
  <xdr:oneCellAnchor>
    <xdr:from>
      <xdr:col>1</xdr:col>
      <xdr:colOff>1933575</xdr:colOff>
      <xdr:row>41</xdr:row>
      <xdr:rowOff>9525</xdr:rowOff>
    </xdr:from>
    <xdr:ext cx="0" cy="295275"/>
    <xdr:pic>
      <xdr:nvPicPr>
        <xdr:cNvPr id="1971" name="ctl00_logoimage" descr="Danfoss Logo"/>
        <xdr:cNvPicPr>
          <a:picLocks noChangeAspect="1" noChangeArrowheads="1"/>
        </xdr:cNvPicPr>
      </xdr:nvPicPr>
      <xdr:blipFill>
        <a:blip r:embed="rId1"/>
        <a:srcRect/>
        <a:stretch>
          <a:fillRect/>
        </a:stretch>
      </xdr:blipFill>
      <xdr:spPr>
        <a:xfrm>
          <a:off x="2619375" y="5467350"/>
          <a:ext cx="0" cy="295275"/>
        </a:xfrm>
        <a:prstGeom prst="rect">
          <a:avLst/>
        </a:prstGeom>
        <a:noFill/>
        <a:ln w="9525">
          <a:noFill/>
          <a:miter lim="800000"/>
          <a:headEnd/>
          <a:tailEnd/>
        </a:ln>
      </xdr:spPr>
    </xdr:pic>
    <xdr:clientData/>
  </xdr:oneCellAnchor>
  <xdr:oneCellAnchor>
    <xdr:from>
      <xdr:col>1</xdr:col>
      <xdr:colOff>1933575</xdr:colOff>
      <xdr:row>42</xdr:row>
      <xdr:rowOff>9525</xdr:rowOff>
    </xdr:from>
    <xdr:ext cx="0" cy="295275"/>
    <xdr:pic>
      <xdr:nvPicPr>
        <xdr:cNvPr id="1972" name="ctl00_logoimage" descr="Danfoss Logo"/>
        <xdr:cNvPicPr>
          <a:picLocks noChangeAspect="1" noChangeArrowheads="1"/>
        </xdr:cNvPicPr>
      </xdr:nvPicPr>
      <xdr:blipFill>
        <a:blip r:embed="rId1"/>
        <a:srcRect/>
        <a:stretch>
          <a:fillRect/>
        </a:stretch>
      </xdr:blipFill>
      <xdr:spPr>
        <a:xfrm>
          <a:off x="2619375" y="5610225"/>
          <a:ext cx="0" cy="295275"/>
        </a:xfrm>
        <a:prstGeom prst="rect">
          <a:avLst/>
        </a:prstGeom>
        <a:noFill/>
        <a:ln w="9525">
          <a:noFill/>
          <a:miter lim="800000"/>
          <a:headEnd/>
          <a:tailEnd/>
        </a:ln>
      </xdr:spPr>
    </xdr:pic>
    <xdr:clientData/>
  </xdr:oneCellAnchor>
  <xdr:oneCellAnchor>
    <xdr:from>
      <xdr:col>1</xdr:col>
      <xdr:colOff>1933575</xdr:colOff>
      <xdr:row>42</xdr:row>
      <xdr:rowOff>9525</xdr:rowOff>
    </xdr:from>
    <xdr:ext cx="0" cy="295275"/>
    <xdr:pic>
      <xdr:nvPicPr>
        <xdr:cNvPr id="1973" name="ctl00_logoimage" descr="Danfoss Logo"/>
        <xdr:cNvPicPr>
          <a:picLocks noChangeAspect="1" noChangeArrowheads="1"/>
        </xdr:cNvPicPr>
      </xdr:nvPicPr>
      <xdr:blipFill>
        <a:blip r:embed="rId1"/>
        <a:srcRect/>
        <a:stretch>
          <a:fillRect/>
        </a:stretch>
      </xdr:blipFill>
      <xdr:spPr>
        <a:xfrm>
          <a:off x="2619375" y="5610225"/>
          <a:ext cx="0" cy="295275"/>
        </a:xfrm>
        <a:prstGeom prst="rect">
          <a:avLst/>
        </a:prstGeom>
        <a:noFill/>
        <a:ln w="9525">
          <a:noFill/>
          <a:miter lim="800000"/>
          <a:headEnd/>
          <a:tailEnd/>
        </a:ln>
      </xdr:spPr>
    </xdr:pic>
    <xdr:clientData/>
  </xdr:oneCellAnchor>
  <xdr:oneCellAnchor>
    <xdr:from>
      <xdr:col>1</xdr:col>
      <xdr:colOff>1933575</xdr:colOff>
      <xdr:row>42</xdr:row>
      <xdr:rowOff>9525</xdr:rowOff>
    </xdr:from>
    <xdr:ext cx="0" cy="295275"/>
    <xdr:pic>
      <xdr:nvPicPr>
        <xdr:cNvPr id="1974" name="ctl00_logoimage" descr="Danfoss Logo"/>
        <xdr:cNvPicPr>
          <a:picLocks noChangeAspect="1" noChangeArrowheads="1"/>
        </xdr:cNvPicPr>
      </xdr:nvPicPr>
      <xdr:blipFill>
        <a:blip r:embed="rId1"/>
        <a:srcRect/>
        <a:stretch>
          <a:fillRect/>
        </a:stretch>
      </xdr:blipFill>
      <xdr:spPr>
        <a:xfrm>
          <a:off x="2619375" y="5610225"/>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1975"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1976"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45</xdr:row>
      <xdr:rowOff>9525</xdr:rowOff>
    </xdr:from>
    <xdr:ext cx="0" cy="295275"/>
    <xdr:pic>
      <xdr:nvPicPr>
        <xdr:cNvPr id="1977" name="ctl00_logoimage" descr="Danfoss Logo"/>
        <xdr:cNvPicPr>
          <a:picLocks noChangeAspect="1" noChangeArrowheads="1"/>
        </xdr:cNvPicPr>
      </xdr:nvPicPr>
      <xdr:blipFill>
        <a:blip r:embed="rId1"/>
        <a:srcRect/>
        <a:stretch>
          <a:fillRect/>
        </a:stretch>
      </xdr:blipFill>
      <xdr:spPr>
        <a:xfrm>
          <a:off x="2619375" y="6038850"/>
          <a:ext cx="0" cy="295275"/>
        </a:xfrm>
        <a:prstGeom prst="rect">
          <a:avLst/>
        </a:prstGeom>
        <a:noFill/>
        <a:ln w="9525">
          <a:noFill/>
          <a:miter lim="800000"/>
          <a:headEnd/>
          <a:tailEnd/>
        </a:ln>
      </xdr:spPr>
    </xdr:pic>
    <xdr:clientData/>
  </xdr:oneCellAnchor>
  <xdr:oneCellAnchor>
    <xdr:from>
      <xdr:col>1</xdr:col>
      <xdr:colOff>1933575</xdr:colOff>
      <xdr:row>45</xdr:row>
      <xdr:rowOff>9525</xdr:rowOff>
    </xdr:from>
    <xdr:ext cx="0" cy="295275"/>
    <xdr:pic>
      <xdr:nvPicPr>
        <xdr:cNvPr id="1978" name="ctl00_logoimage" descr="Danfoss Logo"/>
        <xdr:cNvPicPr>
          <a:picLocks noChangeAspect="1" noChangeArrowheads="1"/>
        </xdr:cNvPicPr>
      </xdr:nvPicPr>
      <xdr:blipFill>
        <a:blip r:embed="rId1"/>
        <a:srcRect/>
        <a:stretch>
          <a:fillRect/>
        </a:stretch>
      </xdr:blipFill>
      <xdr:spPr>
        <a:xfrm>
          <a:off x="2619375" y="6038850"/>
          <a:ext cx="0" cy="295275"/>
        </a:xfrm>
        <a:prstGeom prst="rect">
          <a:avLst/>
        </a:prstGeom>
        <a:noFill/>
        <a:ln w="9525">
          <a:noFill/>
          <a:miter lim="800000"/>
          <a:headEnd/>
          <a:tailEnd/>
        </a:ln>
      </xdr:spPr>
    </xdr:pic>
    <xdr:clientData/>
  </xdr:oneCellAnchor>
  <xdr:oneCellAnchor>
    <xdr:from>
      <xdr:col>1</xdr:col>
      <xdr:colOff>1933575</xdr:colOff>
      <xdr:row>46</xdr:row>
      <xdr:rowOff>9525</xdr:rowOff>
    </xdr:from>
    <xdr:ext cx="0" cy="295275"/>
    <xdr:pic>
      <xdr:nvPicPr>
        <xdr:cNvPr id="1979" name="ctl00_logoimage" descr="Danfoss Logo"/>
        <xdr:cNvPicPr>
          <a:picLocks noChangeAspect="1" noChangeArrowheads="1"/>
        </xdr:cNvPicPr>
      </xdr:nvPicPr>
      <xdr:blipFill>
        <a:blip r:embed="rId1"/>
        <a:srcRect/>
        <a:stretch>
          <a:fillRect/>
        </a:stretch>
      </xdr:blipFill>
      <xdr:spPr>
        <a:xfrm>
          <a:off x="2619375" y="6181725"/>
          <a:ext cx="0" cy="295275"/>
        </a:xfrm>
        <a:prstGeom prst="rect">
          <a:avLst/>
        </a:prstGeom>
        <a:noFill/>
        <a:ln w="9525">
          <a:noFill/>
          <a:miter lim="800000"/>
          <a:headEnd/>
          <a:tailEnd/>
        </a:ln>
      </xdr:spPr>
    </xdr:pic>
    <xdr:clientData/>
  </xdr:oneCellAnchor>
  <xdr:oneCellAnchor>
    <xdr:from>
      <xdr:col>1</xdr:col>
      <xdr:colOff>1933575</xdr:colOff>
      <xdr:row>46</xdr:row>
      <xdr:rowOff>9525</xdr:rowOff>
    </xdr:from>
    <xdr:ext cx="0" cy="295275"/>
    <xdr:pic>
      <xdr:nvPicPr>
        <xdr:cNvPr id="1980" name="ctl00_logoimage" descr="Danfoss Logo"/>
        <xdr:cNvPicPr>
          <a:picLocks noChangeAspect="1" noChangeArrowheads="1"/>
        </xdr:cNvPicPr>
      </xdr:nvPicPr>
      <xdr:blipFill>
        <a:blip r:embed="rId1"/>
        <a:srcRect/>
        <a:stretch>
          <a:fillRect/>
        </a:stretch>
      </xdr:blipFill>
      <xdr:spPr>
        <a:xfrm>
          <a:off x="2619375" y="6181725"/>
          <a:ext cx="0" cy="295275"/>
        </a:xfrm>
        <a:prstGeom prst="rect">
          <a:avLst/>
        </a:prstGeom>
        <a:noFill/>
        <a:ln w="9525">
          <a:noFill/>
          <a:miter lim="800000"/>
          <a:headEnd/>
          <a:tailEnd/>
        </a:ln>
      </xdr:spPr>
    </xdr:pic>
    <xdr:clientData/>
  </xdr:oneCellAnchor>
  <xdr:oneCellAnchor>
    <xdr:from>
      <xdr:col>1</xdr:col>
      <xdr:colOff>1933575</xdr:colOff>
      <xdr:row>47</xdr:row>
      <xdr:rowOff>9525</xdr:rowOff>
    </xdr:from>
    <xdr:ext cx="0" cy="295275"/>
    <xdr:pic>
      <xdr:nvPicPr>
        <xdr:cNvPr id="1981" name="ctl00_logoimage" descr="Danfoss Logo"/>
        <xdr:cNvPicPr>
          <a:picLocks noChangeAspect="1" noChangeArrowheads="1"/>
        </xdr:cNvPicPr>
      </xdr:nvPicPr>
      <xdr:blipFill>
        <a:blip r:embed="rId1"/>
        <a:srcRect/>
        <a:stretch>
          <a:fillRect/>
        </a:stretch>
      </xdr:blipFill>
      <xdr:spPr>
        <a:xfrm>
          <a:off x="2619375" y="6324600"/>
          <a:ext cx="0" cy="295275"/>
        </a:xfrm>
        <a:prstGeom prst="rect">
          <a:avLst/>
        </a:prstGeom>
        <a:noFill/>
        <a:ln w="9525">
          <a:noFill/>
          <a:miter lim="800000"/>
          <a:headEnd/>
          <a:tailEnd/>
        </a:ln>
      </xdr:spPr>
    </xdr:pic>
    <xdr:clientData/>
  </xdr:oneCellAnchor>
  <xdr:oneCellAnchor>
    <xdr:from>
      <xdr:col>1</xdr:col>
      <xdr:colOff>1933575</xdr:colOff>
      <xdr:row>47</xdr:row>
      <xdr:rowOff>9525</xdr:rowOff>
    </xdr:from>
    <xdr:ext cx="0" cy="295275"/>
    <xdr:pic>
      <xdr:nvPicPr>
        <xdr:cNvPr id="1982" name="ctl00_logoimage" descr="Danfoss Logo"/>
        <xdr:cNvPicPr>
          <a:picLocks noChangeAspect="1" noChangeArrowheads="1"/>
        </xdr:cNvPicPr>
      </xdr:nvPicPr>
      <xdr:blipFill>
        <a:blip r:embed="rId1"/>
        <a:srcRect/>
        <a:stretch>
          <a:fillRect/>
        </a:stretch>
      </xdr:blipFill>
      <xdr:spPr>
        <a:xfrm>
          <a:off x="2619375" y="6324600"/>
          <a:ext cx="0" cy="295275"/>
        </a:xfrm>
        <a:prstGeom prst="rect">
          <a:avLst/>
        </a:prstGeom>
        <a:noFill/>
        <a:ln w="9525">
          <a:noFill/>
          <a:miter lim="800000"/>
          <a:headEnd/>
          <a:tailEnd/>
        </a:ln>
      </xdr:spPr>
    </xdr:pic>
    <xdr:clientData/>
  </xdr:oneCellAnchor>
  <xdr:oneCellAnchor>
    <xdr:from>
      <xdr:col>1</xdr:col>
      <xdr:colOff>1933575</xdr:colOff>
      <xdr:row>48</xdr:row>
      <xdr:rowOff>9525</xdr:rowOff>
    </xdr:from>
    <xdr:ext cx="0" cy="295275"/>
    <xdr:pic>
      <xdr:nvPicPr>
        <xdr:cNvPr id="1983" name="ctl00_logoimage" descr="Danfoss Logo"/>
        <xdr:cNvPicPr>
          <a:picLocks noChangeAspect="1" noChangeArrowheads="1"/>
        </xdr:cNvPicPr>
      </xdr:nvPicPr>
      <xdr:blipFill>
        <a:blip r:embed="rId1"/>
        <a:srcRect/>
        <a:stretch>
          <a:fillRect/>
        </a:stretch>
      </xdr:blipFill>
      <xdr:spPr>
        <a:xfrm>
          <a:off x="2619375" y="6467475"/>
          <a:ext cx="0" cy="295275"/>
        </a:xfrm>
        <a:prstGeom prst="rect">
          <a:avLst/>
        </a:prstGeom>
        <a:noFill/>
        <a:ln w="9525">
          <a:noFill/>
          <a:miter lim="800000"/>
          <a:headEnd/>
          <a:tailEnd/>
        </a:ln>
      </xdr:spPr>
    </xdr:pic>
    <xdr:clientData/>
  </xdr:oneCellAnchor>
  <xdr:oneCellAnchor>
    <xdr:from>
      <xdr:col>1</xdr:col>
      <xdr:colOff>1933575</xdr:colOff>
      <xdr:row>48</xdr:row>
      <xdr:rowOff>9525</xdr:rowOff>
    </xdr:from>
    <xdr:ext cx="0" cy="295275"/>
    <xdr:pic>
      <xdr:nvPicPr>
        <xdr:cNvPr id="1984" name="ctl00_logoimage" descr="Danfoss Logo"/>
        <xdr:cNvPicPr>
          <a:picLocks noChangeAspect="1" noChangeArrowheads="1"/>
        </xdr:cNvPicPr>
      </xdr:nvPicPr>
      <xdr:blipFill>
        <a:blip r:embed="rId1"/>
        <a:srcRect/>
        <a:stretch>
          <a:fillRect/>
        </a:stretch>
      </xdr:blipFill>
      <xdr:spPr>
        <a:xfrm>
          <a:off x="2619375" y="6467475"/>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1985"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1986"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1987"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1988"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33</xdr:row>
      <xdr:rowOff>9525</xdr:rowOff>
    </xdr:from>
    <xdr:ext cx="0" cy="295275"/>
    <xdr:pic>
      <xdr:nvPicPr>
        <xdr:cNvPr id="1989" name="ctl00_logoimage" descr="Danfoss Logo"/>
        <xdr:cNvPicPr>
          <a:picLocks noChangeAspect="1" noChangeArrowheads="1"/>
        </xdr:cNvPicPr>
      </xdr:nvPicPr>
      <xdr:blipFill>
        <a:blip r:embed="rId1"/>
        <a:srcRect/>
        <a:stretch>
          <a:fillRect/>
        </a:stretch>
      </xdr:blipFill>
      <xdr:spPr>
        <a:xfrm>
          <a:off x="2619375" y="4324350"/>
          <a:ext cx="0" cy="295275"/>
        </a:xfrm>
        <a:prstGeom prst="rect">
          <a:avLst/>
        </a:prstGeom>
        <a:noFill/>
        <a:ln w="9525">
          <a:noFill/>
          <a:miter lim="800000"/>
          <a:headEnd/>
          <a:tailEnd/>
        </a:ln>
      </xdr:spPr>
    </xdr:pic>
    <xdr:clientData/>
  </xdr:oneCellAnchor>
  <xdr:oneCellAnchor>
    <xdr:from>
      <xdr:col>1</xdr:col>
      <xdr:colOff>1933575</xdr:colOff>
      <xdr:row>33</xdr:row>
      <xdr:rowOff>9525</xdr:rowOff>
    </xdr:from>
    <xdr:ext cx="0" cy="295275"/>
    <xdr:pic>
      <xdr:nvPicPr>
        <xdr:cNvPr id="1990" name="ctl00_logoimage" descr="Danfoss Logo"/>
        <xdr:cNvPicPr>
          <a:picLocks noChangeAspect="1" noChangeArrowheads="1"/>
        </xdr:cNvPicPr>
      </xdr:nvPicPr>
      <xdr:blipFill>
        <a:blip r:embed="rId1"/>
        <a:srcRect/>
        <a:stretch>
          <a:fillRect/>
        </a:stretch>
      </xdr:blipFill>
      <xdr:spPr>
        <a:xfrm>
          <a:off x="2619375" y="4324350"/>
          <a:ext cx="0" cy="295275"/>
        </a:xfrm>
        <a:prstGeom prst="rect">
          <a:avLst/>
        </a:prstGeom>
        <a:noFill/>
        <a:ln w="9525">
          <a:noFill/>
          <a:miter lim="800000"/>
          <a:headEnd/>
          <a:tailEnd/>
        </a:ln>
      </xdr:spPr>
    </xdr:pic>
    <xdr:clientData/>
  </xdr:oneCellAnchor>
  <xdr:oneCellAnchor>
    <xdr:from>
      <xdr:col>1</xdr:col>
      <xdr:colOff>1933575</xdr:colOff>
      <xdr:row>34</xdr:row>
      <xdr:rowOff>9525</xdr:rowOff>
    </xdr:from>
    <xdr:ext cx="0" cy="295275"/>
    <xdr:pic>
      <xdr:nvPicPr>
        <xdr:cNvPr id="1991" name="ctl00_logoimage" descr="Danfoss Logo"/>
        <xdr:cNvPicPr>
          <a:picLocks noChangeAspect="1" noChangeArrowheads="1"/>
        </xdr:cNvPicPr>
      </xdr:nvPicPr>
      <xdr:blipFill>
        <a:blip r:embed="rId1"/>
        <a:srcRect/>
        <a:stretch>
          <a:fillRect/>
        </a:stretch>
      </xdr:blipFill>
      <xdr:spPr>
        <a:xfrm>
          <a:off x="2619375" y="4467225"/>
          <a:ext cx="0" cy="295275"/>
        </a:xfrm>
        <a:prstGeom prst="rect">
          <a:avLst/>
        </a:prstGeom>
        <a:noFill/>
        <a:ln w="9525">
          <a:noFill/>
          <a:miter lim="800000"/>
          <a:headEnd/>
          <a:tailEnd/>
        </a:ln>
      </xdr:spPr>
    </xdr:pic>
    <xdr:clientData/>
  </xdr:oneCellAnchor>
  <xdr:oneCellAnchor>
    <xdr:from>
      <xdr:col>1</xdr:col>
      <xdr:colOff>1933575</xdr:colOff>
      <xdr:row>34</xdr:row>
      <xdr:rowOff>9525</xdr:rowOff>
    </xdr:from>
    <xdr:ext cx="0" cy="295275"/>
    <xdr:pic>
      <xdr:nvPicPr>
        <xdr:cNvPr id="1992" name="ctl00_logoimage" descr="Danfoss Logo"/>
        <xdr:cNvPicPr>
          <a:picLocks noChangeAspect="1" noChangeArrowheads="1"/>
        </xdr:cNvPicPr>
      </xdr:nvPicPr>
      <xdr:blipFill>
        <a:blip r:embed="rId1"/>
        <a:srcRect/>
        <a:stretch>
          <a:fillRect/>
        </a:stretch>
      </xdr:blipFill>
      <xdr:spPr>
        <a:xfrm>
          <a:off x="2619375" y="4467225"/>
          <a:ext cx="0" cy="295275"/>
        </a:xfrm>
        <a:prstGeom prst="rect">
          <a:avLst/>
        </a:prstGeom>
        <a:noFill/>
        <a:ln w="9525">
          <a:noFill/>
          <a:miter lim="800000"/>
          <a:headEnd/>
          <a:tailEnd/>
        </a:ln>
      </xdr:spPr>
    </xdr:pic>
    <xdr:clientData/>
  </xdr:oneCellAnchor>
  <xdr:oneCellAnchor>
    <xdr:from>
      <xdr:col>1</xdr:col>
      <xdr:colOff>1933575</xdr:colOff>
      <xdr:row>58</xdr:row>
      <xdr:rowOff>9525</xdr:rowOff>
    </xdr:from>
    <xdr:ext cx="0" cy="295275"/>
    <xdr:pic>
      <xdr:nvPicPr>
        <xdr:cNvPr id="1993" name="ctl00_logoimage" descr="Danfoss Logo"/>
        <xdr:cNvPicPr>
          <a:picLocks noChangeAspect="1" noChangeArrowheads="1"/>
        </xdr:cNvPicPr>
      </xdr:nvPicPr>
      <xdr:blipFill>
        <a:blip r:embed="rId1"/>
        <a:srcRect/>
        <a:stretch>
          <a:fillRect/>
        </a:stretch>
      </xdr:blipFill>
      <xdr:spPr>
        <a:xfrm>
          <a:off x="2619375" y="7896225"/>
          <a:ext cx="0" cy="295275"/>
        </a:xfrm>
        <a:prstGeom prst="rect">
          <a:avLst/>
        </a:prstGeom>
        <a:noFill/>
        <a:ln w="9525">
          <a:noFill/>
          <a:miter lim="800000"/>
          <a:headEnd/>
          <a:tailEnd/>
        </a:ln>
      </xdr:spPr>
    </xdr:pic>
    <xdr:clientData/>
  </xdr:oneCellAnchor>
  <xdr:oneCellAnchor>
    <xdr:from>
      <xdr:col>1</xdr:col>
      <xdr:colOff>1933575</xdr:colOff>
      <xdr:row>58</xdr:row>
      <xdr:rowOff>9525</xdr:rowOff>
    </xdr:from>
    <xdr:ext cx="0" cy="295275"/>
    <xdr:pic>
      <xdr:nvPicPr>
        <xdr:cNvPr id="1994" name="ctl00_logoimage" descr="Danfoss Logo"/>
        <xdr:cNvPicPr>
          <a:picLocks noChangeAspect="1" noChangeArrowheads="1"/>
        </xdr:cNvPicPr>
      </xdr:nvPicPr>
      <xdr:blipFill>
        <a:blip r:embed="rId1"/>
        <a:srcRect/>
        <a:stretch>
          <a:fillRect/>
        </a:stretch>
      </xdr:blipFill>
      <xdr:spPr>
        <a:xfrm>
          <a:off x="2619375" y="7896225"/>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1995"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1996"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1997"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1998"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1999"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000"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001"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002"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03"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04"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05"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06"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07"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08"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09"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10"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11"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12"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13"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14"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2015"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2016"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2017"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2018"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019"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020"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021"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022"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23"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24"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25"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26"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27"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28"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29"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30"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31"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32"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33"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34"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2035"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2036"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2037"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2038"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67</xdr:row>
      <xdr:rowOff>9525</xdr:rowOff>
    </xdr:from>
    <xdr:ext cx="0" cy="295275"/>
    <xdr:pic>
      <xdr:nvPicPr>
        <xdr:cNvPr id="2039" name="ctl00_logoimage" descr="Danfoss Logo"/>
        <xdr:cNvPicPr>
          <a:picLocks noChangeAspect="1" noChangeArrowheads="1"/>
        </xdr:cNvPicPr>
      </xdr:nvPicPr>
      <xdr:blipFill>
        <a:blip r:embed="rId1"/>
        <a:srcRect/>
        <a:stretch>
          <a:fillRect/>
        </a:stretch>
      </xdr:blipFill>
      <xdr:spPr>
        <a:xfrm>
          <a:off x="2619375" y="9182100"/>
          <a:ext cx="0" cy="295275"/>
        </a:xfrm>
        <a:prstGeom prst="rect">
          <a:avLst/>
        </a:prstGeom>
        <a:noFill/>
        <a:ln w="9525">
          <a:noFill/>
          <a:miter lim="800000"/>
          <a:headEnd/>
          <a:tailEnd/>
        </a:ln>
      </xdr:spPr>
    </xdr:pic>
    <xdr:clientData/>
  </xdr:oneCellAnchor>
  <xdr:oneCellAnchor>
    <xdr:from>
      <xdr:col>1</xdr:col>
      <xdr:colOff>1933575</xdr:colOff>
      <xdr:row>67</xdr:row>
      <xdr:rowOff>9525</xdr:rowOff>
    </xdr:from>
    <xdr:ext cx="0" cy="295275"/>
    <xdr:pic>
      <xdr:nvPicPr>
        <xdr:cNvPr id="2040" name="ctl00_logoimage" descr="Danfoss Logo"/>
        <xdr:cNvPicPr>
          <a:picLocks noChangeAspect="1" noChangeArrowheads="1"/>
        </xdr:cNvPicPr>
      </xdr:nvPicPr>
      <xdr:blipFill>
        <a:blip r:embed="rId1"/>
        <a:srcRect/>
        <a:stretch>
          <a:fillRect/>
        </a:stretch>
      </xdr:blipFill>
      <xdr:spPr>
        <a:xfrm>
          <a:off x="2619375" y="9182100"/>
          <a:ext cx="0" cy="295275"/>
        </a:xfrm>
        <a:prstGeom prst="rect">
          <a:avLst/>
        </a:prstGeom>
        <a:noFill/>
        <a:ln w="9525">
          <a:noFill/>
          <a:miter lim="800000"/>
          <a:headEnd/>
          <a:tailEnd/>
        </a:ln>
      </xdr:spPr>
    </xdr:pic>
    <xdr:clientData/>
  </xdr:oneCellAnchor>
  <xdr:oneCellAnchor>
    <xdr:from>
      <xdr:col>1</xdr:col>
      <xdr:colOff>1933575</xdr:colOff>
      <xdr:row>67</xdr:row>
      <xdr:rowOff>9525</xdr:rowOff>
    </xdr:from>
    <xdr:ext cx="0" cy="295275"/>
    <xdr:pic>
      <xdr:nvPicPr>
        <xdr:cNvPr id="2041" name="ctl00_logoimage" descr="Danfoss Logo"/>
        <xdr:cNvPicPr>
          <a:picLocks noChangeAspect="1" noChangeArrowheads="1"/>
        </xdr:cNvPicPr>
      </xdr:nvPicPr>
      <xdr:blipFill>
        <a:blip r:embed="rId1"/>
        <a:srcRect/>
        <a:stretch>
          <a:fillRect/>
        </a:stretch>
      </xdr:blipFill>
      <xdr:spPr>
        <a:xfrm>
          <a:off x="2619375" y="9182100"/>
          <a:ext cx="0" cy="295275"/>
        </a:xfrm>
        <a:prstGeom prst="rect">
          <a:avLst/>
        </a:prstGeom>
        <a:noFill/>
        <a:ln w="9525">
          <a:noFill/>
          <a:miter lim="800000"/>
          <a:headEnd/>
          <a:tailEnd/>
        </a:ln>
      </xdr:spPr>
    </xdr:pic>
    <xdr:clientData/>
  </xdr:oneCellAnchor>
  <xdr:oneCellAnchor>
    <xdr:from>
      <xdr:col>1</xdr:col>
      <xdr:colOff>1933575</xdr:colOff>
      <xdr:row>67</xdr:row>
      <xdr:rowOff>9525</xdr:rowOff>
    </xdr:from>
    <xdr:ext cx="0" cy="295275"/>
    <xdr:pic>
      <xdr:nvPicPr>
        <xdr:cNvPr id="2042" name="ctl00_logoimage" descr="Danfoss Logo"/>
        <xdr:cNvPicPr>
          <a:picLocks noChangeAspect="1" noChangeArrowheads="1"/>
        </xdr:cNvPicPr>
      </xdr:nvPicPr>
      <xdr:blipFill>
        <a:blip r:embed="rId1"/>
        <a:srcRect/>
        <a:stretch>
          <a:fillRect/>
        </a:stretch>
      </xdr:blipFill>
      <xdr:spPr>
        <a:xfrm>
          <a:off x="2619375" y="9182100"/>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2043"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2044"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2045"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2046"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69</xdr:row>
      <xdr:rowOff>9525</xdr:rowOff>
    </xdr:from>
    <xdr:ext cx="0" cy="295275"/>
    <xdr:pic>
      <xdr:nvPicPr>
        <xdr:cNvPr id="2047" name="ctl00_logoimage" descr="Danfoss Logo"/>
        <xdr:cNvPicPr>
          <a:picLocks noChangeAspect="1" noChangeArrowheads="1"/>
        </xdr:cNvPicPr>
      </xdr:nvPicPr>
      <xdr:blipFill>
        <a:blip r:embed="rId1"/>
        <a:srcRect/>
        <a:stretch>
          <a:fillRect/>
        </a:stretch>
      </xdr:blipFill>
      <xdr:spPr>
        <a:xfrm>
          <a:off x="2619375" y="9467850"/>
          <a:ext cx="0" cy="295275"/>
        </a:xfrm>
        <a:prstGeom prst="rect">
          <a:avLst/>
        </a:prstGeom>
        <a:noFill/>
        <a:ln w="9525">
          <a:noFill/>
          <a:miter lim="800000"/>
          <a:headEnd/>
          <a:tailEnd/>
        </a:ln>
      </xdr:spPr>
    </xdr:pic>
    <xdr:clientData/>
  </xdr:oneCellAnchor>
  <xdr:oneCellAnchor>
    <xdr:from>
      <xdr:col>1</xdr:col>
      <xdr:colOff>1933575</xdr:colOff>
      <xdr:row>69</xdr:row>
      <xdr:rowOff>9525</xdr:rowOff>
    </xdr:from>
    <xdr:ext cx="0" cy="295275"/>
    <xdr:pic>
      <xdr:nvPicPr>
        <xdr:cNvPr id="2048" name="ctl00_logoimage" descr="Danfoss Logo"/>
        <xdr:cNvPicPr>
          <a:picLocks noChangeAspect="1" noChangeArrowheads="1"/>
        </xdr:cNvPicPr>
      </xdr:nvPicPr>
      <xdr:blipFill>
        <a:blip r:embed="rId1"/>
        <a:srcRect/>
        <a:stretch>
          <a:fillRect/>
        </a:stretch>
      </xdr:blipFill>
      <xdr:spPr>
        <a:xfrm>
          <a:off x="2619375" y="9467850"/>
          <a:ext cx="0" cy="295275"/>
        </a:xfrm>
        <a:prstGeom prst="rect">
          <a:avLst/>
        </a:prstGeom>
        <a:noFill/>
        <a:ln w="9525">
          <a:noFill/>
          <a:miter lim="800000"/>
          <a:headEnd/>
          <a:tailEnd/>
        </a:ln>
      </xdr:spPr>
    </xdr:pic>
    <xdr:clientData/>
  </xdr:oneCellAnchor>
  <xdr:oneCellAnchor>
    <xdr:from>
      <xdr:col>1</xdr:col>
      <xdr:colOff>1933575</xdr:colOff>
      <xdr:row>69</xdr:row>
      <xdr:rowOff>9525</xdr:rowOff>
    </xdr:from>
    <xdr:ext cx="0" cy="295275"/>
    <xdr:pic>
      <xdr:nvPicPr>
        <xdr:cNvPr id="2049" name="ctl00_logoimage" descr="Danfoss Logo"/>
        <xdr:cNvPicPr>
          <a:picLocks noChangeAspect="1" noChangeArrowheads="1"/>
        </xdr:cNvPicPr>
      </xdr:nvPicPr>
      <xdr:blipFill>
        <a:blip r:embed="rId1"/>
        <a:srcRect/>
        <a:stretch>
          <a:fillRect/>
        </a:stretch>
      </xdr:blipFill>
      <xdr:spPr>
        <a:xfrm>
          <a:off x="2619375" y="9467850"/>
          <a:ext cx="0" cy="295275"/>
        </a:xfrm>
        <a:prstGeom prst="rect">
          <a:avLst/>
        </a:prstGeom>
        <a:noFill/>
        <a:ln w="9525">
          <a:noFill/>
          <a:miter lim="800000"/>
          <a:headEnd/>
          <a:tailEnd/>
        </a:ln>
      </xdr:spPr>
    </xdr:pic>
    <xdr:clientData/>
  </xdr:oneCellAnchor>
  <xdr:oneCellAnchor>
    <xdr:from>
      <xdr:col>1</xdr:col>
      <xdr:colOff>1933575</xdr:colOff>
      <xdr:row>69</xdr:row>
      <xdr:rowOff>9525</xdr:rowOff>
    </xdr:from>
    <xdr:ext cx="0" cy="295275"/>
    <xdr:pic>
      <xdr:nvPicPr>
        <xdr:cNvPr id="2051" name="ctl00_logoimage" descr="Danfoss Logo"/>
        <xdr:cNvPicPr>
          <a:picLocks noChangeAspect="1" noChangeArrowheads="1"/>
        </xdr:cNvPicPr>
      </xdr:nvPicPr>
      <xdr:blipFill>
        <a:blip r:embed="rId1"/>
        <a:srcRect/>
        <a:stretch>
          <a:fillRect/>
        </a:stretch>
      </xdr:blipFill>
      <xdr:spPr>
        <a:xfrm>
          <a:off x="2619375" y="9467850"/>
          <a:ext cx="0" cy="295275"/>
        </a:xfrm>
        <a:prstGeom prst="rect">
          <a:avLst/>
        </a:prstGeom>
        <a:noFill/>
        <a:ln w="9525">
          <a:noFill/>
          <a:miter lim="800000"/>
          <a:headEnd/>
          <a:tailEnd/>
        </a:ln>
      </xdr:spPr>
    </xdr:pic>
    <xdr:clientData/>
  </xdr:oneCellAnchor>
  <xdr:oneCellAnchor>
    <xdr:from>
      <xdr:col>1</xdr:col>
      <xdr:colOff>1933575</xdr:colOff>
      <xdr:row>70</xdr:row>
      <xdr:rowOff>9525</xdr:rowOff>
    </xdr:from>
    <xdr:ext cx="0" cy="295275"/>
    <xdr:pic>
      <xdr:nvPicPr>
        <xdr:cNvPr id="2052" name="ctl00_logoimage" descr="Danfoss Logo"/>
        <xdr:cNvPicPr>
          <a:picLocks noChangeAspect="1" noChangeArrowheads="1"/>
        </xdr:cNvPicPr>
      </xdr:nvPicPr>
      <xdr:blipFill>
        <a:blip r:embed="rId1"/>
        <a:srcRect/>
        <a:stretch>
          <a:fillRect/>
        </a:stretch>
      </xdr:blipFill>
      <xdr:spPr>
        <a:xfrm>
          <a:off x="2619375" y="9610725"/>
          <a:ext cx="0" cy="295275"/>
        </a:xfrm>
        <a:prstGeom prst="rect">
          <a:avLst/>
        </a:prstGeom>
        <a:noFill/>
        <a:ln w="9525">
          <a:noFill/>
          <a:miter lim="800000"/>
          <a:headEnd/>
          <a:tailEnd/>
        </a:ln>
      </xdr:spPr>
    </xdr:pic>
    <xdr:clientData/>
  </xdr:oneCellAnchor>
  <xdr:oneCellAnchor>
    <xdr:from>
      <xdr:col>1</xdr:col>
      <xdr:colOff>1933575</xdr:colOff>
      <xdr:row>70</xdr:row>
      <xdr:rowOff>9525</xdr:rowOff>
    </xdr:from>
    <xdr:ext cx="0" cy="295275"/>
    <xdr:pic>
      <xdr:nvPicPr>
        <xdr:cNvPr id="2053" name="ctl00_logoimage" descr="Danfoss Logo"/>
        <xdr:cNvPicPr>
          <a:picLocks noChangeAspect="1" noChangeArrowheads="1"/>
        </xdr:cNvPicPr>
      </xdr:nvPicPr>
      <xdr:blipFill>
        <a:blip r:embed="rId1"/>
        <a:srcRect/>
        <a:stretch>
          <a:fillRect/>
        </a:stretch>
      </xdr:blipFill>
      <xdr:spPr>
        <a:xfrm>
          <a:off x="2619375" y="9610725"/>
          <a:ext cx="0" cy="295275"/>
        </a:xfrm>
        <a:prstGeom prst="rect">
          <a:avLst/>
        </a:prstGeom>
        <a:noFill/>
        <a:ln w="9525">
          <a:noFill/>
          <a:miter lim="800000"/>
          <a:headEnd/>
          <a:tailEnd/>
        </a:ln>
      </xdr:spPr>
    </xdr:pic>
    <xdr:clientData/>
  </xdr:oneCellAnchor>
  <xdr:oneCellAnchor>
    <xdr:from>
      <xdr:col>1</xdr:col>
      <xdr:colOff>1933575</xdr:colOff>
      <xdr:row>70</xdr:row>
      <xdr:rowOff>9525</xdr:rowOff>
    </xdr:from>
    <xdr:ext cx="0" cy="295275"/>
    <xdr:pic>
      <xdr:nvPicPr>
        <xdr:cNvPr id="2054" name="ctl00_logoimage" descr="Danfoss Logo"/>
        <xdr:cNvPicPr>
          <a:picLocks noChangeAspect="1" noChangeArrowheads="1"/>
        </xdr:cNvPicPr>
      </xdr:nvPicPr>
      <xdr:blipFill>
        <a:blip r:embed="rId1"/>
        <a:srcRect/>
        <a:stretch>
          <a:fillRect/>
        </a:stretch>
      </xdr:blipFill>
      <xdr:spPr>
        <a:xfrm>
          <a:off x="2619375" y="9610725"/>
          <a:ext cx="0" cy="295275"/>
        </a:xfrm>
        <a:prstGeom prst="rect">
          <a:avLst/>
        </a:prstGeom>
        <a:noFill/>
        <a:ln w="9525">
          <a:noFill/>
          <a:miter lim="800000"/>
          <a:headEnd/>
          <a:tailEnd/>
        </a:ln>
      </xdr:spPr>
    </xdr:pic>
    <xdr:clientData/>
  </xdr:oneCellAnchor>
  <xdr:oneCellAnchor>
    <xdr:from>
      <xdr:col>1</xdr:col>
      <xdr:colOff>1933575</xdr:colOff>
      <xdr:row>70</xdr:row>
      <xdr:rowOff>9525</xdr:rowOff>
    </xdr:from>
    <xdr:ext cx="0" cy="295275"/>
    <xdr:pic>
      <xdr:nvPicPr>
        <xdr:cNvPr id="2055" name="ctl00_logoimage" descr="Danfoss Logo"/>
        <xdr:cNvPicPr>
          <a:picLocks noChangeAspect="1" noChangeArrowheads="1"/>
        </xdr:cNvPicPr>
      </xdr:nvPicPr>
      <xdr:blipFill>
        <a:blip r:embed="rId1"/>
        <a:srcRect/>
        <a:stretch>
          <a:fillRect/>
        </a:stretch>
      </xdr:blipFill>
      <xdr:spPr>
        <a:xfrm>
          <a:off x="2619375" y="9610725"/>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2056"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2057"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2058"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2059"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72</xdr:row>
      <xdr:rowOff>9525</xdr:rowOff>
    </xdr:from>
    <xdr:ext cx="0" cy="295275"/>
    <xdr:pic>
      <xdr:nvPicPr>
        <xdr:cNvPr id="2060" name="ctl00_logoimage" descr="Danfoss Logo"/>
        <xdr:cNvPicPr>
          <a:picLocks noChangeAspect="1" noChangeArrowheads="1"/>
        </xdr:cNvPicPr>
      </xdr:nvPicPr>
      <xdr:blipFill>
        <a:blip r:embed="rId1"/>
        <a:srcRect/>
        <a:stretch>
          <a:fillRect/>
        </a:stretch>
      </xdr:blipFill>
      <xdr:spPr>
        <a:xfrm>
          <a:off x="2619375" y="9896475"/>
          <a:ext cx="0" cy="295275"/>
        </a:xfrm>
        <a:prstGeom prst="rect">
          <a:avLst/>
        </a:prstGeom>
        <a:noFill/>
        <a:ln w="9525">
          <a:noFill/>
          <a:miter lim="800000"/>
          <a:headEnd/>
          <a:tailEnd/>
        </a:ln>
      </xdr:spPr>
    </xdr:pic>
    <xdr:clientData/>
  </xdr:oneCellAnchor>
  <xdr:oneCellAnchor>
    <xdr:from>
      <xdr:col>1</xdr:col>
      <xdr:colOff>1933575</xdr:colOff>
      <xdr:row>72</xdr:row>
      <xdr:rowOff>9525</xdr:rowOff>
    </xdr:from>
    <xdr:ext cx="0" cy="295275"/>
    <xdr:pic>
      <xdr:nvPicPr>
        <xdr:cNvPr id="2061" name="ctl00_logoimage" descr="Danfoss Logo"/>
        <xdr:cNvPicPr>
          <a:picLocks noChangeAspect="1" noChangeArrowheads="1"/>
        </xdr:cNvPicPr>
      </xdr:nvPicPr>
      <xdr:blipFill>
        <a:blip r:embed="rId1"/>
        <a:srcRect/>
        <a:stretch>
          <a:fillRect/>
        </a:stretch>
      </xdr:blipFill>
      <xdr:spPr>
        <a:xfrm>
          <a:off x="2619375" y="9896475"/>
          <a:ext cx="0" cy="295275"/>
        </a:xfrm>
        <a:prstGeom prst="rect">
          <a:avLst/>
        </a:prstGeom>
        <a:noFill/>
        <a:ln w="9525">
          <a:noFill/>
          <a:miter lim="800000"/>
          <a:headEnd/>
          <a:tailEnd/>
        </a:ln>
      </xdr:spPr>
    </xdr:pic>
    <xdr:clientData/>
  </xdr:oneCellAnchor>
  <xdr:oneCellAnchor>
    <xdr:from>
      <xdr:col>1</xdr:col>
      <xdr:colOff>1933575</xdr:colOff>
      <xdr:row>72</xdr:row>
      <xdr:rowOff>9525</xdr:rowOff>
    </xdr:from>
    <xdr:ext cx="0" cy="295275"/>
    <xdr:pic>
      <xdr:nvPicPr>
        <xdr:cNvPr id="2062" name="ctl00_logoimage" descr="Danfoss Logo"/>
        <xdr:cNvPicPr>
          <a:picLocks noChangeAspect="1" noChangeArrowheads="1"/>
        </xdr:cNvPicPr>
      </xdr:nvPicPr>
      <xdr:blipFill>
        <a:blip r:embed="rId1"/>
        <a:srcRect/>
        <a:stretch>
          <a:fillRect/>
        </a:stretch>
      </xdr:blipFill>
      <xdr:spPr>
        <a:xfrm>
          <a:off x="2619375" y="9896475"/>
          <a:ext cx="0" cy="295275"/>
        </a:xfrm>
        <a:prstGeom prst="rect">
          <a:avLst/>
        </a:prstGeom>
        <a:noFill/>
        <a:ln w="9525">
          <a:noFill/>
          <a:miter lim="800000"/>
          <a:headEnd/>
          <a:tailEnd/>
        </a:ln>
      </xdr:spPr>
    </xdr:pic>
    <xdr:clientData/>
  </xdr:oneCellAnchor>
  <xdr:oneCellAnchor>
    <xdr:from>
      <xdr:col>1</xdr:col>
      <xdr:colOff>1933575</xdr:colOff>
      <xdr:row>72</xdr:row>
      <xdr:rowOff>9525</xdr:rowOff>
    </xdr:from>
    <xdr:ext cx="0" cy="295275"/>
    <xdr:pic>
      <xdr:nvPicPr>
        <xdr:cNvPr id="2063" name="ctl00_logoimage" descr="Danfoss Logo"/>
        <xdr:cNvPicPr>
          <a:picLocks noChangeAspect="1" noChangeArrowheads="1"/>
        </xdr:cNvPicPr>
      </xdr:nvPicPr>
      <xdr:blipFill>
        <a:blip r:embed="rId1"/>
        <a:srcRect/>
        <a:stretch>
          <a:fillRect/>
        </a:stretch>
      </xdr:blipFill>
      <xdr:spPr>
        <a:xfrm>
          <a:off x="2619375" y="9896475"/>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2064"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2065"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2066"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2067"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74</xdr:row>
      <xdr:rowOff>9525</xdr:rowOff>
    </xdr:from>
    <xdr:ext cx="0" cy="295275"/>
    <xdr:pic>
      <xdr:nvPicPr>
        <xdr:cNvPr id="2068" name="ctl00_logoimage" descr="Danfoss Logo"/>
        <xdr:cNvPicPr>
          <a:picLocks noChangeAspect="1" noChangeArrowheads="1"/>
        </xdr:cNvPicPr>
      </xdr:nvPicPr>
      <xdr:blipFill>
        <a:blip r:embed="rId1"/>
        <a:srcRect/>
        <a:stretch>
          <a:fillRect/>
        </a:stretch>
      </xdr:blipFill>
      <xdr:spPr>
        <a:xfrm>
          <a:off x="2619375" y="10182225"/>
          <a:ext cx="0" cy="295275"/>
        </a:xfrm>
        <a:prstGeom prst="rect">
          <a:avLst/>
        </a:prstGeom>
        <a:noFill/>
        <a:ln w="9525">
          <a:noFill/>
          <a:miter lim="800000"/>
          <a:headEnd/>
          <a:tailEnd/>
        </a:ln>
      </xdr:spPr>
    </xdr:pic>
    <xdr:clientData/>
  </xdr:oneCellAnchor>
  <xdr:oneCellAnchor>
    <xdr:from>
      <xdr:col>1</xdr:col>
      <xdr:colOff>1933575</xdr:colOff>
      <xdr:row>74</xdr:row>
      <xdr:rowOff>9525</xdr:rowOff>
    </xdr:from>
    <xdr:ext cx="0" cy="295275"/>
    <xdr:pic>
      <xdr:nvPicPr>
        <xdr:cNvPr id="2069" name="ctl00_logoimage" descr="Danfoss Logo"/>
        <xdr:cNvPicPr>
          <a:picLocks noChangeAspect="1" noChangeArrowheads="1"/>
        </xdr:cNvPicPr>
      </xdr:nvPicPr>
      <xdr:blipFill>
        <a:blip r:embed="rId1"/>
        <a:srcRect/>
        <a:stretch>
          <a:fillRect/>
        </a:stretch>
      </xdr:blipFill>
      <xdr:spPr>
        <a:xfrm>
          <a:off x="2619375" y="10182225"/>
          <a:ext cx="0" cy="295275"/>
        </a:xfrm>
        <a:prstGeom prst="rect">
          <a:avLst/>
        </a:prstGeom>
        <a:noFill/>
        <a:ln w="9525">
          <a:noFill/>
          <a:miter lim="800000"/>
          <a:headEnd/>
          <a:tailEnd/>
        </a:ln>
      </xdr:spPr>
    </xdr:pic>
    <xdr:clientData/>
  </xdr:oneCellAnchor>
  <xdr:oneCellAnchor>
    <xdr:from>
      <xdr:col>1</xdr:col>
      <xdr:colOff>1933575</xdr:colOff>
      <xdr:row>74</xdr:row>
      <xdr:rowOff>9525</xdr:rowOff>
    </xdr:from>
    <xdr:ext cx="0" cy="295275"/>
    <xdr:pic>
      <xdr:nvPicPr>
        <xdr:cNvPr id="2070" name="ctl00_logoimage" descr="Danfoss Logo"/>
        <xdr:cNvPicPr>
          <a:picLocks noChangeAspect="1" noChangeArrowheads="1"/>
        </xdr:cNvPicPr>
      </xdr:nvPicPr>
      <xdr:blipFill>
        <a:blip r:embed="rId1"/>
        <a:srcRect/>
        <a:stretch>
          <a:fillRect/>
        </a:stretch>
      </xdr:blipFill>
      <xdr:spPr>
        <a:xfrm>
          <a:off x="2619375" y="10182225"/>
          <a:ext cx="0" cy="295275"/>
        </a:xfrm>
        <a:prstGeom prst="rect">
          <a:avLst/>
        </a:prstGeom>
        <a:noFill/>
        <a:ln w="9525">
          <a:noFill/>
          <a:miter lim="800000"/>
          <a:headEnd/>
          <a:tailEnd/>
        </a:ln>
      </xdr:spPr>
    </xdr:pic>
    <xdr:clientData/>
  </xdr:oneCellAnchor>
  <xdr:oneCellAnchor>
    <xdr:from>
      <xdr:col>1</xdr:col>
      <xdr:colOff>1933575</xdr:colOff>
      <xdr:row>74</xdr:row>
      <xdr:rowOff>9525</xdr:rowOff>
    </xdr:from>
    <xdr:ext cx="0" cy="295275"/>
    <xdr:pic>
      <xdr:nvPicPr>
        <xdr:cNvPr id="2071" name="ctl00_logoimage" descr="Danfoss Logo"/>
        <xdr:cNvPicPr>
          <a:picLocks noChangeAspect="1" noChangeArrowheads="1"/>
        </xdr:cNvPicPr>
      </xdr:nvPicPr>
      <xdr:blipFill>
        <a:blip r:embed="rId1"/>
        <a:srcRect/>
        <a:stretch>
          <a:fillRect/>
        </a:stretch>
      </xdr:blipFill>
      <xdr:spPr>
        <a:xfrm>
          <a:off x="2619375" y="10182225"/>
          <a:ext cx="0" cy="295275"/>
        </a:xfrm>
        <a:prstGeom prst="rect">
          <a:avLst/>
        </a:prstGeom>
        <a:noFill/>
        <a:ln w="9525">
          <a:noFill/>
          <a:miter lim="800000"/>
          <a:headEnd/>
          <a:tailEnd/>
        </a:ln>
      </xdr:spPr>
    </xdr:pic>
    <xdr:clientData/>
  </xdr:oneCellAnchor>
  <xdr:oneCellAnchor>
    <xdr:from>
      <xdr:col>1</xdr:col>
      <xdr:colOff>1933575</xdr:colOff>
      <xdr:row>75</xdr:row>
      <xdr:rowOff>9525</xdr:rowOff>
    </xdr:from>
    <xdr:ext cx="0" cy="295275"/>
    <xdr:pic>
      <xdr:nvPicPr>
        <xdr:cNvPr id="2072" name="ctl00_logoimage" descr="Danfoss Logo"/>
        <xdr:cNvPicPr>
          <a:picLocks noChangeAspect="1" noChangeArrowheads="1"/>
        </xdr:cNvPicPr>
      </xdr:nvPicPr>
      <xdr:blipFill>
        <a:blip r:embed="rId1"/>
        <a:srcRect/>
        <a:stretch>
          <a:fillRect/>
        </a:stretch>
      </xdr:blipFill>
      <xdr:spPr>
        <a:xfrm>
          <a:off x="2619375" y="10325100"/>
          <a:ext cx="0" cy="295275"/>
        </a:xfrm>
        <a:prstGeom prst="rect">
          <a:avLst/>
        </a:prstGeom>
        <a:noFill/>
        <a:ln w="9525">
          <a:noFill/>
          <a:miter lim="800000"/>
          <a:headEnd/>
          <a:tailEnd/>
        </a:ln>
      </xdr:spPr>
    </xdr:pic>
    <xdr:clientData/>
  </xdr:oneCellAnchor>
  <xdr:oneCellAnchor>
    <xdr:from>
      <xdr:col>1</xdr:col>
      <xdr:colOff>1933575</xdr:colOff>
      <xdr:row>75</xdr:row>
      <xdr:rowOff>9525</xdr:rowOff>
    </xdr:from>
    <xdr:ext cx="0" cy="295275"/>
    <xdr:pic>
      <xdr:nvPicPr>
        <xdr:cNvPr id="2073" name="ctl00_logoimage" descr="Danfoss Logo"/>
        <xdr:cNvPicPr>
          <a:picLocks noChangeAspect="1" noChangeArrowheads="1"/>
        </xdr:cNvPicPr>
      </xdr:nvPicPr>
      <xdr:blipFill>
        <a:blip r:embed="rId1"/>
        <a:srcRect/>
        <a:stretch>
          <a:fillRect/>
        </a:stretch>
      </xdr:blipFill>
      <xdr:spPr>
        <a:xfrm>
          <a:off x="2619375" y="10325100"/>
          <a:ext cx="0" cy="295275"/>
        </a:xfrm>
        <a:prstGeom prst="rect">
          <a:avLst/>
        </a:prstGeom>
        <a:noFill/>
        <a:ln w="9525">
          <a:noFill/>
          <a:miter lim="800000"/>
          <a:headEnd/>
          <a:tailEnd/>
        </a:ln>
      </xdr:spPr>
    </xdr:pic>
    <xdr:clientData/>
  </xdr:oneCellAnchor>
  <xdr:oneCellAnchor>
    <xdr:from>
      <xdr:col>1</xdr:col>
      <xdr:colOff>1933575</xdr:colOff>
      <xdr:row>75</xdr:row>
      <xdr:rowOff>9525</xdr:rowOff>
    </xdr:from>
    <xdr:ext cx="0" cy="295275"/>
    <xdr:pic>
      <xdr:nvPicPr>
        <xdr:cNvPr id="2074" name="ctl00_logoimage" descr="Danfoss Logo"/>
        <xdr:cNvPicPr>
          <a:picLocks noChangeAspect="1" noChangeArrowheads="1"/>
        </xdr:cNvPicPr>
      </xdr:nvPicPr>
      <xdr:blipFill>
        <a:blip r:embed="rId1"/>
        <a:srcRect/>
        <a:stretch>
          <a:fillRect/>
        </a:stretch>
      </xdr:blipFill>
      <xdr:spPr>
        <a:xfrm>
          <a:off x="2619375" y="10325100"/>
          <a:ext cx="0" cy="295275"/>
        </a:xfrm>
        <a:prstGeom prst="rect">
          <a:avLst/>
        </a:prstGeom>
        <a:noFill/>
        <a:ln w="9525">
          <a:noFill/>
          <a:miter lim="800000"/>
          <a:headEnd/>
          <a:tailEnd/>
        </a:ln>
      </xdr:spPr>
    </xdr:pic>
    <xdr:clientData/>
  </xdr:oneCellAnchor>
  <xdr:oneCellAnchor>
    <xdr:from>
      <xdr:col>1</xdr:col>
      <xdr:colOff>1933575</xdr:colOff>
      <xdr:row>75</xdr:row>
      <xdr:rowOff>9525</xdr:rowOff>
    </xdr:from>
    <xdr:ext cx="0" cy="295275"/>
    <xdr:pic>
      <xdr:nvPicPr>
        <xdr:cNvPr id="2075" name="ctl00_logoimage" descr="Danfoss Logo"/>
        <xdr:cNvPicPr>
          <a:picLocks noChangeAspect="1" noChangeArrowheads="1"/>
        </xdr:cNvPicPr>
      </xdr:nvPicPr>
      <xdr:blipFill>
        <a:blip r:embed="rId1"/>
        <a:srcRect/>
        <a:stretch>
          <a:fillRect/>
        </a:stretch>
      </xdr:blipFill>
      <xdr:spPr>
        <a:xfrm>
          <a:off x="2619375" y="10325100"/>
          <a:ext cx="0" cy="295275"/>
        </a:xfrm>
        <a:prstGeom prst="rect">
          <a:avLst/>
        </a:prstGeom>
        <a:noFill/>
        <a:ln w="9525">
          <a:noFill/>
          <a:miter lim="800000"/>
          <a:headEnd/>
          <a:tailEnd/>
        </a:ln>
      </xdr:spPr>
    </xdr:pic>
    <xdr:clientData/>
  </xdr:oneCellAnchor>
  <xdr:oneCellAnchor>
    <xdr:from>
      <xdr:col>1</xdr:col>
      <xdr:colOff>1933575</xdr:colOff>
      <xdr:row>76</xdr:row>
      <xdr:rowOff>9525</xdr:rowOff>
    </xdr:from>
    <xdr:ext cx="0" cy="295275"/>
    <xdr:pic>
      <xdr:nvPicPr>
        <xdr:cNvPr id="2076" name="ctl00_logoimage" descr="Danfoss Logo"/>
        <xdr:cNvPicPr>
          <a:picLocks noChangeAspect="1" noChangeArrowheads="1"/>
        </xdr:cNvPicPr>
      </xdr:nvPicPr>
      <xdr:blipFill>
        <a:blip r:embed="rId1"/>
        <a:srcRect/>
        <a:stretch>
          <a:fillRect/>
        </a:stretch>
      </xdr:blipFill>
      <xdr:spPr>
        <a:xfrm>
          <a:off x="2619375" y="10467975"/>
          <a:ext cx="0" cy="295275"/>
        </a:xfrm>
        <a:prstGeom prst="rect">
          <a:avLst/>
        </a:prstGeom>
        <a:noFill/>
        <a:ln w="9525">
          <a:noFill/>
          <a:miter lim="800000"/>
          <a:headEnd/>
          <a:tailEnd/>
        </a:ln>
      </xdr:spPr>
    </xdr:pic>
    <xdr:clientData/>
  </xdr:oneCellAnchor>
  <xdr:oneCellAnchor>
    <xdr:from>
      <xdr:col>1</xdr:col>
      <xdr:colOff>1933575</xdr:colOff>
      <xdr:row>76</xdr:row>
      <xdr:rowOff>9525</xdr:rowOff>
    </xdr:from>
    <xdr:ext cx="0" cy="295275"/>
    <xdr:pic>
      <xdr:nvPicPr>
        <xdr:cNvPr id="2077" name="ctl00_logoimage" descr="Danfoss Logo"/>
        <xdr:cNvPicPr>
          <a:picLocks noChangeAspect="1" noChangeArrowheads="1"/>
        </xdr:cNvPicPr>
      </xdr:nvPicPr>
      <xdr:blipFill>
        <a:blip r:embed="rId1"/>
        <a:srcRect/>
        <a:stretch>
          <a:fillRect/>
        </a:stretch>
      </xdr:blipFill>
      <xdr:spPr>
        <a:xfrm>
          <a:off x="2619375" y="10467975"/>
          <a:ext cx="0" cy="295275"/>
        </a:xfrm>
        <a:prstGeom prst="rect">
          <a:avLst/>
        </a:prstGeom>
        <a:noFill/>
        <a:ln w="9525">
          <a:noFill/>
          <a:miter lim="800000"/>
          <a:headEnd/>
          <a:tailEnd/>
        </a:ln>
      </xdr:spPr>
    </xdr:pic>
    <xdr:clientData/>
  </xdr:oneCellAnchor>
  <xdr:oneCellAnchor>
    <xdr:from>
      <xdr:col>1</xdr:col>
      <xdr:colOff>1933575</xdr:colOff>
      <xdr:row>76</xdr:row>
      <xdr:rowOff>9525</xdr:rowOff>
    </xdr:from>
    <xdr:ext cx="0" cy="295275"/>
    <xdr:pic>
      <xdr:nvPicPr>
        <xdr:cNvPr id="2078" name="ctl00_logoimage" descr="Danfoss Logo"/>
        <xdr:cNvPicPr>
          <a:picLocks noChangeAspect="1" noChangeArrowheads="1"/>
        </xdr:cNvPicPr>
      </xdr:nvPicPr>
      <xdr:blipFill>
        <a:blip r:embed="rId1"/>
        <a:srcRect/>
        <a:stretch>
          <a:fillRect/>
        </a:stretch>
      </xdr:blipFill>
      <xdr:spPr>
        <a:xfrm>
          <a:off x="2619375" y="10467975"/>
          <a:ext cx="0" cy="295275"/>
        </a:xfrm>
        <a:prstGeom prst="rect">
          <a:avLst/>
        </a:prstGeom>
        <a:noFill/>
        <a:ln w="9525">
          <a:noFill/>
          <a:miter lim="800000"/>
          <a:headEnd/>
          <a:tailEnd/>
        </a:ln>
      </xdr:spPr>
    </xdr:pic>
    <xdr:clientData/>
  </xdr:oneCellAnchor>
  <xdr:oneCellAnchor>
    <xdr:from>
      <xdr:col>1</xdr:col>
      <xdr:colOff>1933575</xdr:colOff>
      <xdr:row>76</xdr:row>
      <xdr:rowOff>9525</xdr:rowOff>
    </xdr:from>
    <xdr:ext cx="0" cy="295275"/>
    <xdr:pic>
      <xdr:nvPicPr>
        <xdr:cNvPr id="2079" name="ctl00_logoimage" descr="Danfoss Logo"/>
        <xdr:cNvPicPr>
          <a:picLocks noChangeAspect="1" noChangeArrowheads="1"/>
        </xdr:cNvPicPr>
      </xdr:nvPicPr>
      <xdr:blipFill>
        <a:blip r:embed="rId1"/>
        <a:srcRect/>
        <a:stretch>
          <a:fillRect/>
        </a:stretch>
      </xdr:blipFill>
      <xdr:spPr>
        <a:xfrm>
          <a:off x="2619375" y="1046797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080"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081"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082"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083"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9525</xdr:rowOff>
    </xdr:from>
    <xdr:ext cx="0" cy="295275"/>
    <xdr:pic>
      <xdr:nvPicPr>
        <xdr:cNvPr id="2084" name="ctl00_logoimage" descr="Danfoss Logo"/>
        <xdr:cNvPicPr>
          <a:picLocks noChangeAspect="1" noChangeArrowheads="1"/>
        </xdr:cNvPicPr>
      </xdr:nvPicPr>
      <xdr:blipFill>
        <a:blip r:embed="rId1"/>
        <a:srcRect/>
        <a:stretch>
          <a:fillRect/>
        </a:stretch>
      </xdr:blipFill>
      <xdr:spPr>
        <a:xfrm>
          <a:off x="2619375" y="10610850"/>
          <a:ext cx="0" cy="295275"/>
        </a:xfrm>
        <a:prstGeom prst="rect">
          <a:avLst/>
        </a:prstGeom>
        <a:noFill/>
        <a:ln w="9525">
          <a:noFill/>
          <a:miter lim="800000"/>
          <a:headEnd/>
          <a:tailEnd/>
        </a:ln>
      </xdr:spPr>
    </xdr:pic>
    <xdr:clientData/>
  </xdr:oneCellAnchor>
  <xdr:oneCellAnchor>
    <xdr:from>
      <xdr:col>1</xdr:col>
      <xdr:colOff>1933575</xdr:colOff>
      <xdr:row>77</xdr:row>
      <xdr:rowOff>9525</xdr:rowOff>
    </xdr:from>
    <xdr:ext cx="0" cy="295275"/>
    <xdr:pic>
      <xdr:nvPicPr>
        <xdr:cNvPr id="2085" name="ctl00_logoimage" descr="Danfoss Logo"/>
        <xdr:cNvPicPr>
          <a:picLocks noChangeAspect="1" noChangeArrowheads="1"/>
        </xdr:cNvPicPr>
      </xdr:nvPicPr>
      <xdr:blipFill>
        <a:blip r:embed="rId1"/>
        <a:srcRect/>
        <a:stretch>
          <a:fillRect/>
        </a:stretch>
      </xdr:blipFill>
      <xdr:spPr>
        <a:xfrm>
          <a:off x="2619375" y="10610850"/>
          <a:ext cx="0" cy="295275"/>
        </a:xfrm>
        <a:prstGeom prst="rect">
          <a:avLst/>
        </a:prstGeom>
        <a:noFill/>
        <a:ln w="9525">
          <a:noFill/>
          <a:miter lim="800000"/>
          <a:headEnd/>
          <a:tailEnd/>
        </a:ln>
      </xdr:spPr>
    </xdr:pic>
    <xdr:clientData/>
  </xdr:oneCellAnchor>
  <xdr:oneCellAnchor>
    <xdr:from>
      <xdr:col>1</xdr:col>
      <xdr:colOff>1933575</xdr:colOff>
      <xdr:row>77</xdr:row>
      <xdr:rowOff>9525</xdr:rowOff>
    </xdr:from>
    <xdr:ext cx="0" cy="295275"/>
    <xdr:pic>
      <xdr:nvPicPr>
        <xdr:cNvPr id="2086" name="ctl00_logoimage" descr="Danfoss Logo"/>
        <xdr:cNvPicPr>
          <a:picLocks noChangeAspect="1" noChangeArrowheads="1"/>
        </xdr:cNvPicPr>
      </xdr:nvPicPr>
      <xdr:blipFill>
        <a:blip r:embed="rId1"/>
        <a:srcRect/>
        <a:stretch>
          <a:fillRect/>
        </a:stretch>
      </xdr:blipFill>
      <xdr:spPr>
        <a:xfrm>
          <a:off x="2619375" y="10610850"/>
          <a:ext cx="0" cy="295275"/>
        </a:xfrm>
        <a:prstGeom prst="rect">
          <a:avLst/>
        </a:prstGeom>
        <a:noFill/>
        <a:ln w="9525">
          <a:noFill/>
          <a:miter lim="800000"/>
          <a:headEnd/>
          <a:tailEnd/>
        </a:ln>
      </xdr:spPr>
    </xdr:pic>
    <xdr:clientData/>
  </xdr:oneCellAnchor>
  <xdr:oneCellAnchor>
    <xdr:from>
      <xdr:col>1</xdr:col>
      <xdr:colOff>1933575</xdr:colOff>
      <xdr:row>77</xdr:row>
      <xdr:rowOff>9525</xdr:rowOff>
    </xdr:from>
    <xdr:ext cx="0" cy="295275"/>
    <xdr:pic>
      <xdr:nvPicPr>
        <xdr:cNvPr id="2087" name="ctl00_logoimage" descr="Danfoss Logo"/>
        <xdr:cNvPicPr>
          <a:picLocks noChangeAspect="1" noChangeArrowheads="1"/>
        </xdr:cNvPicPr>
      </xdr:nvPicPr>
      <xdr:blipFill>
        <a:blip r:embed="rId1"/>
        <a:srcRect/>
        <a:stretch>
          <a:fillRect/>
        </a:stretch>
      </xdr:blipFill>
      <xdr:spPr>
        <a:xfrm>
          <a:off x="2619375" y="10610850"/>
          <a:ext cx="0" cy="295275"/>
        </a:xfrm>
        <a:prstGeom prst="rect">
          <a:avLst/>
        </a:prstGeom>
        <a:noFill/>
        <a:ln w="9525">
          <a:noFill/>
          <a:miter lim="800000"/>
          <a:headEnd/>
          <a:tailEnd/>
        </a:ln>
      </xdr:spPr>
    </xdr:pic>
    <xdr:clientData/>
  </xdr:oneCellAnchor>
  <xdr:oneCellAnchor>
    <xdr:from>
      <xdr:col>1</xdr:col>
      <xdr:colOff>1933575</xdr:colOff>
      <xdr:row>78</xdr:row>
      <xdr:rowOff>9525</xdr:rowOff>
    </xdr:from>
    <xdr:ext cx="0" cy="295275"/>
    <xdr:pic>
      <xdr:nvPicPr>
        <xdr:cNvPr id="2088" name="ctl00_logoimage" descr="Danfoss Logo"/>
        <xdr:cNvPicPr>
          <a:picLocks noChangeAspect="1" noChangeArrowheads="1"/>
        </xdr:cNvPicPr>
      </xdr:nvPicPr>
      <xdr:blipFill>
        <a:blip r:embed="rId1"/>
        <a:srcRect/>
        <a:stretch>
          <a:fillRect/>
        </a:stretch>
      </xdr:blipFill>
      <xdr:spPr>
        <a:xfrm>
          <a:off x="2619375" y="10901680"/>
          <a:ext cx="0" cy="295275"/>
        </a:xfrm>
        <a:prstGeom prst="rect">
          <a:avLst/>
        </a:prstGeom>
        <a:noFill/>
        <a:ln w="9525">
          <a:noFill/>
          <a:miter lim="800000"/>
          <a:headEnd/>
          <a:tailEnd/>
        </a:ln>
      </xdr:spPr>
    </xdr:pic>
    <xdr:clientData/>
  </xdr:oneCellAnchor>
  <xdr:oneCellAnchor>
    <xdr:from>
      <xdr:col>1</xdr:col>
      <xdr:colOff>1933575</xdr:colOff>
      <xdr:row>78</xdr:row>
      <xdr:rowOff>9525</xdr:rowOff>
    </xdr:from>
    <xdr:ext cx="0" cy="295275"/>
    <xdr:pic>
      <xdr:nvPicPr>
        <xdr:cNvPr id="2089" name="ctl00_logoimage" descr="Danfoss Logo"/>
        <xdr:cNvPicPr>
          <a:picLocks noChangeAspect="1" noChangeArrowheads="1"/>
        </xdr:cNvPicPr>
      </xdr:nvPicPr>
      <xdr:blipFill>
        <a:blip r:embed="rId1"/>
        <a:srcRect/>
        <a:stretch>
          <a:fillRect/>
        </a:stretch>
      </xdr:blipFill>
      <xdr:spPr>
        <a:xfrm>
          <a:off x="2619375" y="10901680"/>
          <a:ext cx="0" cy="295275"/>
        </a:xfrm>
        <a:prstGeom prst="rect">
          <a:avLst/>
        </a:prstGeom>
        <a:noFill/>
        <a:ln w="9525">
          <a:noFill/>
          <a:miter lim="800000"/>
          <a:headEnd/>
          <a:tailEnd/>
        </a:ln>
      </xdr:spPr>
    </xdr:pic>
    <xdr:clientData/>
  </xdr:oneCellAnchor>
  <xdr:oneCellAnchor>
    <xdr:from>
      <xdr:col>1</xdr:col>
      <xdr:colOff>1933575</xdr:colOff>
      <xdr:row>78</xdr:row>
      <xdr:rowOff>9525</xdr:rowOff>
    </xdr:from>
    <xdr:ext cx="0" cy="295275"/>
    <xdr:pic>
      <xdr:nvPicPr>
        <xdr:cNvPr id="2090" name="ctl00_logoimage" descr="Danfoss Logo"/>
        <xdr:cNvPicPr>
          <a:picLocks noChangeAspect="1" noChangeArrowheads="1"/>
        </xdr:cNvPicPr>
      </xdr:nvPicPr>
      <xdr:blipFill>
        <a:blip r:embed="rId1"/>
        <a:srcRect/>
        <a:stretch>
          <a:fillRect/>
        </a:stretch>
      </xdr:blipFill>
      <xdr:spPr>
        <a:xfrm>
          <a:off x="2619375" y="10901680"/>
          <a:ext cx="0" cy="295275"/>
        </a:xfrm>
        <a:prstGeom prst="rect">
          <a:avLst/>
        </a:prstGeom>
        <a:noFill/>
        <a:ln w="9525">
          <a:noFill/>
          <a:miter lim="800000"/>
          <a:headEnd/>
          <a:tailEnd/>
        </a:ln>
      </xdr:spPr>
    </xdr:pic>
    <xdr:clientData/>
  </xdr:oneCellAnchor>
  <xdr:oneCellAnchor>
    <xdr:from>
      <xdr:col>1</xdr:col>
      <xdr:colOff>1933575</xdr:colOff>
      <xdr:row>78</xdr:row>
      <xdr:rowOff>9525</xdr:rowOff>
    </xdr:from>
    <xdr:ext cx="0" cy="295275"/>
    <xdr:pic>
      <xdr:nvPicPr>
        <xdr:cNvPr id="2091" name="ctl00_logoimage" descr="Danfoss Logo"/>
        <xdr:cNvPicPr>
          <a:picLocks noChangeAspect="1" noChangeArrowheads="1"/>
        </xdr:cNvPicPr>
      </xdr:nvPicPr>
      <xdr:blipFill>
        <a:blip r:embed="rId1"/>
        <a:srcRect/>
        <a:stretch>
          <a:fillRect/>
        </a:stretch>
      </xdr:blipFill>
      <xdr:spPr>
        <a:xfrm>
          <a:off x="2619375" y="10901680"/>
          <a:ext cx="0" cy="295275"/>
        </a:xfrm>
        <a:prstGeom prst="rect">
          <a:avLst/>
        </a:prstGeom>
        <a:noFill/>
        <a:ln w="9525">
          <a:noFill/>
          <a:miter lim="800000"/>
          <a:headEnd/>
          <a:tailEnd/>
        </a:ln>
      </xdr:spPr>
    </xdr:pic>
    <xdr:clientData/>
  </xdr:oneCellAnchor>
  <xdr:oneCellAnchor>
    <xdr:from>
      <xdr:col>1</xdr:col>
      <xdr:colOff>1933575</xdr:colOff>
      <xdr:row>79</xdr:row>
      <xdr:rowOff>9525</xdr:rowOff>
    </xdr:from>
    <xdr:ext cx="0" cy="295275"/>
    <xdr:pic>
      <xdr:nvPicPr>
        <xdr:cNvPr id="2092" name="ctl00_logoimage" descr="Danfoss Logo"/>
        <xdr:cNvPicPr>
          <a:picLocks noChangeAspect="1" noChangeArrowheads="1"/>
        </xdr:cNvPicPr>
      </xdr:nvPicPr>
      <xdr:blipFill>
        <a:blip r:embed="rId1"/>
        <a:srcRect/>
        <a:stretch>
          <a:fillRect/>
        </a:stretch>
      </xdr:blipFill>
      <xdr:spPr>
        <a:xfrm>
          <a:off x="2619375" y="11192510"/>
          <a:ext cx="0" cy="295275"/>
        </a:xfrm>
        <a:prstGeom prst="rect">
          <a:avLst/>
        </a:prstGeom>
        <a:noFill/>
        <a:ln w="9525">
          <a:noFill/>
          <a:miter lim="800000"/>
          <a:headEnd/>
          <a:tailEnd/>
        </a:ln>
      </xdr:spPr>
    </xdr:pic>
    <xdr:clientData/>
  </xdr:oneCellAnchor>
  <xdr:oneCellAnchor>
    <xdr:from>
      <xdr:col>1</xdr:col>
      <xdr:colOff>1933575</xdr:colOff>
      <xdr:row>79</xdr:row>
      <xdr:rowOff>9525</xdr:rowOff>
    </xdr:from>
    <xdr:ext cx="0" cy="295275"/>
    <xdr:pic>
      <xdr:nvPicPr>
        <xdr:cNvPr id="2093" name="ctl00_logoimage" descr="Danfoss Logo"/>
        <xdr:cNvPicPr>
          <a:picLocks noChangeAspect="1" noChangeArrowheads="1"/>
        </xdr:cNvPicPr>
      </xdr:nvPicPr>
      <xdr:blipFill>
        <a:blip r:embed="rId1"/>
        <a:srcRect/>
        <a:stretch>
          <a:fillRect/>
        </a:stretch>
      </xdr:blipFill>
      <xdr:spPr>
        <a:xfrm>
          <a:off x="2619375" y="11192510"/>
          <a:ext cx="0" cy="295275"/>
        </a:xfrm>
        <a:prstGeom prst="rect">
          <a:avLst/>
        </a:prstGeom>
        <a:noFill/>
        <a:ln w="9525">
          <a:noFill/>
          <a:miter lim="800000"/>
          <a:headEnd/>
          <a:tailEnd/>
        </a:ln>
      </xdr:spPr>
    </xdr:pic>
    <xdr:clientData/>
  </xdr:oneCellAnchor>
  <xdr:oneCellAnchor>
    <xdr:from>
      <xdr:col>1</xdr:col>
      <xdr:colOff>1933575</xdr:colOff>
      <xdr:row>79</xdr:row>
      <xdr:rowOff>9525</xdr:rowOff>
    </xdr:from>
    <xdr:ext cx="0" cy="295275"/>
    <xdr:pic>
      <xdr:nvPicPr>
        <xdr:cNvPr id="2094" name="ctl00_logoimage" descr="Danfoss Logo"/>
        <xdr:cNvPicPr>
          <a:picLocks noChangeAspect="1" noChangeArrowheads="1"/>
        </xdr:cNvPicPr>
      </xdr:nvPicPr>
      <xdr:blipFill>
        <a:blip r:embed="rId1"/>
        <a:srcRect/>
        <a:stretch>
          <a:fillRect/>
        </a:stretch>
      </xdr:blipFill>
      <xdr:spPr>
        <a:xfrm>
          <a:off x="2619375" y="11192510"/>
          <a:ext cx="0" cy="295275"/>
        </a:xfrm>
        <a:prstGeom prst="rect">
          <a:avLst/>
        </a:prstGeom>
        <a:noFill/>
        <a:ln w="9525">
          <a:noFill/>
          <a:miter lim="800000"/>
          <a:headEnd/>
          <a:tailEnd/>
        </a:ln>
      </xdr:spPr>
    </xdr:pic>
    <xdr:clientData/>
  </xdr:oneCellAnchor>
  <xdr:oneCellAnchor>
    <xdr:from>
      <xdr:col>1</xdr:col>
      <xdr:colOff>1933575</xdr:colOff>
      <xdr:row>79</xdr:row>
      <xdr:rowOff>9525</xdr:rowOff>
    </xdr:from>
    <xdr:ext cx="0" cy="295275"/>
    <xdr:pic>
      <xdr:nvPicPr>
        <xdr:cNvPr id="2095" name="ctl00_logoimage" descr="Danfoss Logo"/>
        <xdr:cNvPicPr>
          <a:picLocks noChangeAspect="1" noChangeArrowheads="1"/>
        </xdr:cNvPicPr>
      </xdr:nvPicPr>
      <xdr:blipFill>
        <a:blip r:embed="rId1"/>
        <a:srcRect/>
        <a:stretch>
          <a:fillRect/>
        </a:stretch>
      </xdr:blipFill>
      <xdr:spPr>
        <a:xfrm>
          <a:off x="2619375" y="11192510"/>
          <a:ext cx="0" cy="295275"/>
        </a:xfrm>
        <a:prstGeom prst="rect">
          <a:avLst/>
        </a:prstGeom>
        <a:noFill/>
        <a:ln w="9525">
          <a:noFill/>
          <a:miter lim="800000"/>
          <a:headEnd/>
          <a:tailEnd/>
        </a:ln>
      </xdr:spPr>
    </xdr:pic>
    <xdr:clientData/>
  </xdr:oneCellAnchor>
  <xdr:oneCellAnchor>
    <xdr:from>
      <xdr:col>1</xdr:col>
      <xdr:colOff>1933575</xdr:colOff>
      <xdr:row>80</xdr:row>
      <xdr:rowOff>9525</xdr:rowOff>
    </xdr:from>
    <xdr:ext cx="0" cy="295275"/>
    <xdr:pic>
      <xdr:nvPicPr>
        <xdr:cNvPr id="2096" name="ctl00_logoimage" descr="Danfoss Logo"/>
        <xdr:cNvPicPr>
          <a:picLocks noChangeAspect="1" noChangeArrowheads="1"/>
        </xdr:cNvPicPr>
      </xdr:nvPicPr>
      <xdr:blipFill>
        <a:blip r:embed="rId1"/>
        <a:srcRect/>
        <a:stretch>
          <a:fillRect/>
        </a:stretch>
      </xdr:blipFill>
      <xdr:spPr>
        <a:xfrm>
          <a:off x="2619375" y="11483340"/>
          <a:ext cx="0" cy="295275"/>
        </a:xfrm>
        <a:prstGeom prst="rect">
          <a:avLst/>
        </a:prstGeom>
        <a:noFill/>
        <a:ln w="9525">
          <a:noFill/>
          <a:miter lim="800000"/>
          <a:headEnd/>
          <a:tailEnd/>
        </a:ln>
      </xdr:spPr>
    </xdr:pic>
    <xdr:clientData/>
  </xdr:oneCellAnchor>
  <xdr:oneCellAnchor>
    <xdr:from>
      <xdr:col>1</xdr:col>
      <xdr:colOff>1933575</xdr:colOff>
      <xdr:row>80</xdr:row>
      <xdr:rowOff>9525</xdr:rowOff>
    </xdr:from>
    <xdr:ext cx="0" cy="295275"/>
    <xdr:pic>
      <xdr:nvPicPr>
        <xdr:cNvPr id="2097" name="ctl00_logoimage" descr="Danfoss Logo"/>
        <xdr:cNvPicPr>
          <a:picLocks noChangeAspect="1" noChangeArrowheads="1"/>
        </xdr:cNvPicPr>
      </xdr:nvPicPr>
      <xdr:blipFill>
        <a:blip r:embed="rId1"/>
        <a:srcRect/>
        <a:stretch>
          <a:fillRect/>
        </a:stretch>
      </xdr:blipFill>
      <xdr:spPr>
        <a:xfrm>
          <a:off x="2619375" y="11483340"/>
          <a:ext cx="0" cy="295275"/>
        </a:xfrm>
        <a:prstGeom prst="rect">
          <a:avLst/>
        </a:prstGeom>
        <a:noFill/>
        <a:ln w="9525">
          <a:noFill/>
          <a:miter lim="800000"/>
          <a:headEnd/>
          <a:tailEnd/>
        </a:ln>
      </xdr:spPr>
    </xdr:pic>
    <xdr:clientData/>
  </xdr:oneCellAnchor>
  <xdr:oneCellAnchor>
    <xdr:from>
      <xdr:col>1</xdr:col>
      <xdr:colOff>1933575</xdr:colOff>
      <xdr:row>80</xdr:row>
      <xdr:rowOff>9525</xdr:rowOff>
    </xdr:from>
    <xdr:ext cx="0" cy="295275"/>
    <xdr:pic>
      <xdr:nvPicPr>
        <xdr:cNvPr id="2098" name="ctl00_logoimage" descr="Danfoss Logo"/>
        <xdr:cNvPicPr>
          <a:picLocks noChangeAspect="1" noChangeArrowheads="1"/>
        </xdr:cNvPicPr>
      </xdr:nvPicPr>
      <xdr:blipFill>
        <a:blip r:embed="rId1"/>
        <a:srcRect/>
        <a:stretch>
          <a:fillRect/>
        </a:stretch>
      </xdr:blipFill>
      <xdr:spPr>
        <a:xfrm>
          <a:off x="2619375" y="11483340"/>
          <a:ext cx="0" cy="295275"/>
        </a:xfrm>
        <a:prstGeom prst="rect">
          <a:avLst/>
        </a:prstGeom>
        <a:noFill/>
        <a:ln w="9525">
          <a:noFill/>
          <a:miter lim="800000"/>
          <a:headEnd/>
          <a:tailEnd/>
        </a:ln>
      </xdr:spPr>
    </xdr:pic>
    <xdr:clientData/>
  </xdr:oneCellAnchor>
  <xdr:oneCellAnchor>
    <xdr:from>
      <xdr:col>1</xdr:col>
      <xdr:colOff>1933575</xdr:colOff>
      <xdr:row>80</xdr:row>
      <xdr:rowOff>9525</xdr:rowOff>
    </xdr:from>
    <xdr:ext cx="0" cy="295275"/>
    <xdr:pic>
      <xdr:nvPicPr>
        <xdr:cNvPr id="2099" name="ctl00_logoimage" descr="Danfoss Logo"/>
        <xdr:cNvPicPr>
          <a:picLocks noChangeAspect="1" noChangeArrowheads="1"/>
        </xdr:cNvPicPr>
      </xdr:nvPicPr>
      <xdr:blipFill>
        <a:blip r:embed="rId1"/>
        <a:srcRect/>
        <a:stretch>
          <a:fillRect/>
        </a:stretch>
      </xdr:blipFill>
      <xdr:spPr>
        <a:xfrm>
          <a:off x="2619375" y="11483340"/>
          <a:ext cx="0" cy="295275"/>
        </a:xfrm>
        <a:prstGeom prst="rect">
          <a:avLst/>
        </a:prstGeom>
        <a:noFill/>
        <a:ln w="9525">
          <a:noFill/>
          <a:miter lim="800000"/>
          <a:headEnd/>
          <a:tailEnd/>
        </a:ln>
      </xdr:spPr>
    </xdr:pic>
    <xdr:clientData/>
  </xdr:oneCellAnchor>
  <xdr:oneCellAnchor>
    <xdr:from>
      <xdr:col>1</xdr:col>
      <xdr:colOff>1933575</xdr:colOff>
      <xdr:row>81</xdr:row>
      <xdr:rowOff>9525</xdr:rowOff>
    </xdr:from>
    <xdr:ext cx="0" cy="295275"/>
    <xdr:pic>
      <xdr:nvPicPr>
        <xdr:cNvPr id="2100" name="ctl00_logoimage" descr="Danfoss Logo"/>
        <xdr:cNvPicPr>
          <a:picLocks noChangeAspect="1" noChangeArrowheads="1"/>
        </xdr:cNvPicPr>
      </xdr:nvPicPr>
      <xdr:blipFill>
        <a:blip r:embed="rId1"/>
        <a:srcRect/>
        <a:stretch>
          <a:fillRect/>
        </a:stretch>
      </xdr:blipFill>
      <xdr:spPr>
        <a:xfrm>
          <a:off x="2619375" y="11774170"/>
          <a:ext cx="0" cy="295275"/>
        </a:xfrm>
        <a:prstGeom prst="rect">
          <a:avLst/>
        </a:prstGeom>
        <a:noFill/>
        <a:ln w="9525">
          <a:noFill/>
          <a:miter lim="800000"/>
          <a:headEnd/>
          <a:tailEnd/>
        </a:ln>
      </xdr:spPr>
    </xdr:pic>
    <xdr:clientData/>
  </xdr:oneCellAnchor>
  <xdr:oneCellAnchor>
    <xdr:from>
      <xdr:col>1</xdr:col>
      <xdr:colOff>1933575</xdr:colOff>
      <xdr:row>81</xdr:row>
      <xdr:rowOff>9525</xdr:rowOff>
    </xdr:from>
    <xdr:ext cx="0" cy="295275"/>
    <xdr:pic>
      <xdr:nvPicPr>
        <xdr:cNvPr id="2101" name="ctl00_logoimage" descr="Danfoss Logo"/>
        <xdr:cNvPicPr>
          <a:picLocks noChangeAspect="1" noChangeArrowheads="1"/>
        </xdr:cNvPicPr>
      </xdr:nvPicPr>
      <xdr:blipFill>
        <a:blip r:embed="rId1"/>
        <a:srcRect/>
        <a:stretch>
          <a:fillRect/>
        </a:stretch>
      </xdr:blipFill>
      <xdr:spPr>
        <a:xfrm>
          <a:off x="2619375" y="11774170"/>
          <a:ext cx="0" cy="295275"/>
        </a:xfrm>
        <a:prstGeom prst="rect">
          <a:avLst/>
        </a:prstGeom>
        <a:noFill/>
        <a:ln w="9525">
          <a:noFill/>
          <a:miter lim="800000"/>
          <a:headEnd/>
          <a:tailEnd/>
        </a:ln>
      </xdr:spPr>
    </xdr:pic>
    <xdr:clientData/>
  </xdr:oneCellAnchor>
  <xdr:oneCellAnchor>
    <xdr:from>
      <xdr:col>1</xdr:col>
      <xdr:colOff>1933575</xdr:colOff>
      <xdr:row>81</xdr:row>
      <xdr:rowOff>9525</xdr:rowOff>
    </xdr:from>
    <xdr:ext cx="0" cy="295275"/>
    <xdr:pic>
      <xdr:nvPicPr>
        <xdr:cNvPr id="2102" name="ctl00_logoimage" descr="Danfoss Logo"/>
        <xdr:cNvPicPr>
          <a:picLocks noChangeAspect="1" noChangeArrowheads="1"/>
        </xdr:cNvPicPr>
      </xdr:nvPicPr>
      <xdr:blipFill>
        <a:blip r:embed="rId1"/>
        <a:srcRect/>
        <a:stretch>
          <a:fillRect/>
        </a:stretch>
      </xdr:blipFill>
      <xdr:spPr>
        <a:xfrm>
          <a:off x="2619375" y="11774170"/>
          <a:ext cx="0" cy="295275"/>
        </a:xfrm>
        <a:prstGeom prst="rect">
          <a:avLst/>
        </a:prstGeom>
        <a:noFill/>
        <a:ln w="9525">
          <a:noFill/>
          <a:miter lim="800000"/>
          <a:headEnd/>
          <a:tailEnd/>
        </a:ln>
      </xdr:spPr>
    </xdr:pic>
    <xdr:clientData/>
  </xdr:oneCellAnchor>
  <xdr:oneCellAnchor>
    <xdr:from>
      <xdr:col>1</xdr:col>
      <xdr:colOff>1933575</xdr:colOff>
      <xdr:row>81</xdr:row>
      <xdr:rowOff>9525</xdr:rowOff>
    </xdr:from>
    <xdr:ext cx="0" cy="295275"/>
    <xdr:pic>
      <xdr:nvPicPr>
        <xdr:cNvPr id="2103" name="ctl00_logoimage" descr="Danfoss Logo"/>
        <xdr:cNvPicPr>
          <a:picLocks noChangeAspect="1" noChangeArrowheads="1"/>
        </xdr:cNvPicPr>
      </xdr:nvPicPr>
      <xdr:blipFill>
        <a:blip r:embed="rId1"/>
        <a:srcRect/>
        <a:stretch>
          <a:fillRect/>
        </a:stretch>
      </xdr:blipFill>
      <xdr:spPr>
        <a:xfrm>
          <a:off x="2619375" y="11774170"/>
          <a:ext cx="0" cy="295275"/>
        </a:xfrm>
        <a:prstGeom prst="rect">
          <a:avLst/>
        </a:prstGeom>
        <a:noFill/>
        <a:ln w="9525">
          <a:noFill/>
          <a:miter lim="800000"/>
          <a:headEnd/>
          <a:tailEnd/>
        </a:ln>
      </xdr:spPr>
    </xdr:pic>
    <xdr:clientData/>
  </xdr:oneCellAnchor>
  <xdr:oneCellAnchor>
    <xdr:from>
      <xdr:col>1</xdr:col>
      <xdr:colOff>1933575</xdr:colOff>
      <xdr:row>82</xdr:row>
      <xdr:rowOff>9525</xdr:rowOff>
    </xdr:from>
    <xdr:ext cx="0" cy="295275"/>
    <xdr:pic>
      <xdr:nvPicPr>
        <xdr:cNvPr id="2104" name="ctl00_logoimage" descr="Danfoss Logo"/>
        <xdr:cNvPicPr>
          <a:picLocks noChangeAspect="1" noChangeArrowheads="1"/>
        </xdr:cNvPicPr>
      </xdr:nvPicPr>
      <xdr:blipFill>
        <a:blip r:embed="rId1"/>
        <a:srcRect/>
        <a:stretch>
          <a:fillRect/>
        </a:stretch>
      </xdr:blipFill>
      <xdr:spPr>
        <a:xfrm>
          <a:off x="2619375" y="12065000"/>
          <a:ext cx="0" cy="295275"/>
        </a:xfrm>
        <a:prstGeom prst="rect">
          <a:avLst/>
        </a:prstGeom>
        <a:noFill/>
        <a:ln w="9525">
          <a:noFill/>
          <a:miter lim="800000"/>
          <a:headEnd/>
          <a:tailEnd/>
        </a:ln>
      </xdr:spPr>
    </xdr:pic>
    <xdr:clientData/>
  </xdr:oneCellAnchor>
  <xdr:oneCellAnchor>
    <xdr:from>
      <xdr:col>1</xdr:col>
      <xdr:colOff>1933575</xdr:colOff>
      <xdr:row>82</xdr:row>
      <xdr:rowOff>9525</xdr:rowOff>
    </xdr:from>
    <xdr:ext cx="0" cy="295275"/>
    <xdr:pic>
      <xdr:nvPicPr>
        <xdr:cNvPr id="2105" name="ctl00_logoimage" descr="Danfoss Logo"/>
        <xdr:cNvPicPr>
          <a:picLocks noChangeAspect="1" noChangeArrowheads="1"/>
        </xdr:cNvPicPr>
      </xdr:nvPicPr>
      <xdr:blipFill>
        <a:blip r:embed="rId1"/>
        <a:srcRect/>
        <a:stretch>
          <a:fillRect/>
        </a:stretch>
      </xdr:blipFill>
      <xdr:spPr>
        <a:xfrm>
          <a:off x="2619375" y="12065000"/>
          <a:ext cx="0" cy="295275"/>
        </a:xfrm>
        <a:prstGeom prst="rect">
          <a:avLst/>
        </a:prstGeom>
        <a:noFill/>
        <a:ln w="9525">
          <a:noFill/>
          <a:miter lim="800000"/>
          <a:headEnd/>
          <a:tailEnd/>
        </a:ln>
      </xdr:spPr>
    </xdr:pic>
    <xdr:clientData/>
  </xdr:oneCellAnchor>
  <xdr:oneCellAnchor>
    <xdr:from>
      <xdr:col>1</xdr:col>
      <xdr:colOff>1933575</xdr:colOff>
      <xdr:row>82</xdr:row>
      <xdr:rowOff>9525</xdr:rowOff>
    </xdr:from>
    <xdr:ext cx="0" cy="295275"/>
    <xdr:pic>
      <xdr:nvPicPr>
        <xdr:cNvPr id="2106" name="ctl00_logoimage" descr="Danfoss Logo"/>
        <xdr:cNvPicPr>
          <a:picLocks noChangeAspect="1" noChangeArrowheads="1"/>
        </xdr:cNvPicPr>
      </xdr:nvPicPr>
      <xdr:blipFill>
        <a:blip r:embed="rId1"/>
        <a:srcRect/>
        <a:stretch>
          <a:fillRect/>
        </a:stretch>
      </xdr:blipFill>
      <xdr:spPr>
        <a:xfrm>
          <a:off x="2619375" y="12065000"/>
          <a:ext cx="0" cy="295275"/>
        </a:xfrm>
        <a:prstGeom prst="rect">
          <a:avLst/>
        </a:prstGeom>
        <a:noFill/>
        <a:ln w="9525">
          <a:noFill/>
          <a:miter lim="800000"/>
          <a:headEnd/>
          <a:tailEnd/>
        </a:ln>
      </xdr:spPr>
    </xdr:pic>
    <xdr:clientData/>
  </xdr:oneCellAnchor>
  <xdr:oneCellAnchor>
    <xdr:from>
      <xdr:col>1</xdr:col>
      <xdr:colOff>1933575</xdr:colOff>
      <xdr:row>82</xdr:row>
      <xdr:rowOff>9525</xdr:rowOff>
    </xdr:from>
    <xdr:ext cx="0" cy="295275"/>
    <xdr:pic>
      <xdr:nvPicPr>
        <xdr:cNvPr id="2107" name="ctl00_logoimage" descr="Danfoss Logo"/>
        <xdr:cNvPicPr>
          <a:picLocks noChangeAspect="1" noChangeArrowheads="1"/>
        </xdr:cNvPicPr>
      </xdr:nvPicPr>
      <xdr:blipFill>
        <a:blip r:embed="rId1"/>
        <a:srcRect/>
        <a:stretch>
          <a:fillRect/>
        </a:stretch>
      </xdr:blipFill>
      <xdr:spPr>
        <a:xfrm>
          <a:off x="2619375" y="12065000"/>
          <a:ext cx="0" cy="295275"/>
        </a:xfrm>
        <a:prstGeom prst="rect">
          <a:avLst/>
        </a:prstGeom>
        <a:noFill/>
        <a:ln w="9525">
          <a:noFill/>
          <a:miter lim="800000"/>
          <a:headEnd/>
          <a:tailEnd/>
        </a:ln>
      </xdr:spPr>
    </xdr:pic>
    <xdr:clientData/>
  </xdr:oneCellAnchor>
  <xdr:oneCellAnchor>
    <xdr:from>
      <xdr:col>1</xdr:col>
      <xdr:colOff>1933575</xdr:colOff>
      <xdr:row>83</xdr:row>
      <xdr:rowOff>9525</xdr:rowOff>
    </xdr:from>
    <xdr:ext cx="0" cy="295275"/>
    <xdr:pic>
      <xdr:nvPicPr>
        <xdr:cNvPr id="2108" name="ctl00_logoimage" descr="Danfoss Logo"/>
        <xdr:cNvPicPr>
          <a:picLocks noChangeAspect="1" noChangeArrowheads="1"/>
        </xdr:cNvPicPr>
      </xdr:nvPicPr>
      <xdr:blipFill>
        <a:blip r:embed="rId1"/>
        <a:srcRect/>
        <a:stretch>
          <a:fillRect/>
        </a:stretch>
      </xdr:blipFill>
      <xdr:spPr>
        <a:xfrm>
          <a:off x="2619375" y="12355830"/>
          <a:ext cx="0" cy="295275"/>
        </a:xfrm>
        <a:prstGeom prst="rect">
          <a:avLst/>
        </a:prstGeom>
        <a:noFill/>
        <a:ln w="9525">
          <a:noFill/>
          <a:miter lim="800000"/>
          <a:headEnd/>
          <a:tailEnd/>
        </a:ln>
      </xdr:spPr>
    </xdr:pic>
    <xdr:clientData/>
  </xdr:oneCellAnchor>
  <xdr:oneCellAnchor>
    <xdr:from>
      <xdr:col>1</xdr:col>
      <xdr:colOff>1933575</xdr:colOff>
      <xdr:row>83</xdr:row>
      <xdr:rowOff>9525</xdr:rowOff>
    </xdr:from>
    <xdr:ext cx="0" cy="295275"/>
    <xdr:pic>
      <xdr:nvPicPr>
        <xdr:cNvPr id="2109" name="ctl00_logoimage" descr="Danfoss Logo"/>
        <xdr:cNvPicPr>
          <a:picLocks noChangeAspect="1" noChangeArrowheads="1"/>
        </xdr:cNvPicPr>
      </xdr:nvPicPr>
      <xdr:blipFill>
        <a:blip r:embed="rId1"/>
        <a:srcRect/>
        <a:stretch>
          <a:fillRect/>
        </a:stretch>
      </xdr:blipFill>
      <xdr:spPr>
        <a:xfrm>
          <a:off x="2619375" y="12355830"/>
          <a:ext cx="0" cy="295275"/>
        </a:xfrm>
        <a:prstGeom prst="rect">
          <a:avLst/>
        </a:prstGeom>
        <a:noFill/>
        <a:ln w="9525">
          <a:noFill/>
          <a:miter lim="800000"/>
          <a:headEnd/>
          <a:tailEnd/>
        </a:ln>
      </xdr:spPr>
    </xdr:pic>
    <xdr:clientData/>
  </xdr:oneCellAnchor>
  <xdr:oneCellAnchor>
    <xdr:from>
      <xdr:col>1</xdr:col>
      <xdr:colOff>1933575</xdr:colOff>
      <xdr:row>83</xdr:row>
      <xdr:rowOff>9525</xdr:rowOff>
    </xdr:from>
    <xdr:ext cx="0" cy="295275"/>
    <xdr:pic>
      <xdr:nvPicPr>
        <xdr:cNvPr id="2110" name="ctl00_logoimage" descr="Danfoss Logo"/>
        <xdr:cNvPicPr>
          <a:picLocks noChangeAspect="1" noChangeArrowheads="1"/>
        </xdr:cNvPicPr>
      </xdr:nvPicPr>
      <xdr:blipFill>
        <a:blip r:embed="rId1"/>
        <a:srcRect/>
        <a:stretch>
          <a:fillRect/>
        </a:stretch>
      </xdr:blipFill>
      <xdr:spPr>
        <a:xfrm>
          <a:off x="2619375" y="12355830"/>
          <a:ext cx="0" cy="295275"/>
        </a:xfrm>
        <a:prstGeom prst="rect">
          <a:avLst/>
        </a:prstGeom>
        <a:noFill/>
        <a:ln w="9525">
          <a:noFill/>
          <a:miter lim="800000"/>
          <a:headEnd/>
          <a:tailEnd/>
        </a:ln>
      </xdr:spPr>
    </xdr:pic>
    <xdr:clientData/>
  </xdr:oneCellAnchor>
  <xdr:oneCellAnchor>
    <xdr:from>
      <xdr:col>1</xdr:col>
      <xdr:colOff>1933575</xdr:colOff>
      <xdr:row>83</xdr:row>
      <xdr:rowOff>9525</xdr:rowOff>
    </xdr:from>
    <xdr:ext cx="0" cy="295275"/>
    <xdr:pic>
      <xdr:nvPicPr>
        <xdr:cNvPr id="2111" name="ctl00_logoimage" descr="Danfoss Logo"/>
        <xdr:cNvPicPr>
          <a:picLocks noChangeAspect="1" noChangeArrowheads="1"/>
        </xdr:cNvPicPr>
      </xdr:nvPicPr>
      <xdr:blipFill>
        <a:blip r:embed="rId1"/>
        <a:srcRect/>
        <a:stretch>
          <a:fillRect/>
        </a:stretch>
      </xdr:blipFill>
      <xdr:spPr>
        <a:xfrm>
          <a:off x="2619375" y="12355830"/>
          <a:ext cx="0" cy="295275"/>
        </a:xfrm>
        <a:prstGeom prst="rect">
          <a:avLst/>
        </a:prstGeom>
        <a:noFill/>
        <a:ln w="9525">
          <a:noFill/>
          <a:miter lim="800000"/>
          <a:headEnd/>
          <a:tailEnd/>
        </a:ln>
      </xdr:spPr>
    </xdr:pic>
    <xdr:clientData/>
  </xdr:oneCellAnchor>
  <xdr:oneCellAnchor>
    <xdr:from>
      <xdr:col>1</xdr:col>
      <xdr:colOff>1933575</xdr:colOff>
      <xdr:row>84</xdr:row>
      <xdr:rowOff>9525</xdr:rowOff>
    </xdr:from>
    <xdr:ext cx="0" cy="295275"/>
    <xdr:pic>
      <xdr:nvPicPr>
        <xdr:cNvPr id="2112" name="ctl00_logoimage" descr="Danfoss Logo"/>
        <xdr:cNvPicPr>
          <a:picLocks noChangeAspect="1" noChangeArrowheads="1"/>
        </xdr:cNvPicPr>
      </xdr:nvPicPr>
      <xdr:blipFill>
        <a:blip r:embed="rId1"/>
        <a:srcRect/>
        <a:stretch>
          <a:fillRect/>
        </a:stretch>
      </xdr:blipFill>
      <xdr:spPr>
        <a:xfrm>
          <a:off x="2619375" y="12646660"/>
          <a:ext cx="0" cy="295275"/>
        </a:xfrm>
        <a:prstGeom prst="rect">
          <a:avLst/>
        </a:prstGeom>
        <a:noFill/>
        <a:ln w="9525">
          <a:noFill/>
          <a:miter lim="800000"/>
          <a:headEnd/>
          <a:tailEnd/>
        </a:ln>
      </xdr:spPr>
    </xdr:pic>
    <xdr:clientData/>
  </xdr:oneCellAnchor>
  <xdr:oneCellAnchor>
    <xdr:from>
      <xdr:col>1</xdr:col>
      <xdr:colOff>1933575</xdr:colOff>
      <xdr:row>84</xdr:row>
      <xdr:rowOff>9525</xdr:rowOff>
    </xdr:from>
    <xdr:ext cx="0" cy="295275"/>
    <xdr:pic>
      <xdr:nvPicPr>
        <xdr:cNvPr id="2113" name="ctl00_logoimage" descr="Danfoss Logo"/>
        <xdr:cNvPicPr>
          <a:picLocks noChangeAspect="1" noChangeArrowheads="1"/>
        </xdr:cNvPicPr>
      </xdr:nvPicPr>
      <xdr:blipFill>
        <a:blip r:embed="rId1"/>
        <a:srcRect/>
        <a:stretch>
          <a:fillRect/>
        </a:stretch>
      </xdr:blipFill>
      <xdr:spPr>
        <a:xfrm>
          <a:off x="2619375" y="12646660"/>
          <a:ext cx="0" cy="295275"/>
        </a:xfrm>
        <a:prstGeom prst="rect">
          <a:avLst/>
        </a:prstGeom>
        <a:noFill/>
        <a:ln w="9525">
          <a:noFill/>
          <a:miter lim="800000"/>
          <a:headEnd/>
          <a:tailEnd/>
        </a:ln>
      </xdr:spPr>
    </xdr:pic>
    <xdr:clientData/>
  </xdr:oneCellAnchor>
  <xdr:oneCellAnchor>
    <xdr:from>
      <xdr:col>1</xdr:col>
      <xdr:colOff>1933575</xdr:colOff>
      <xdr:row>84</xdr:row>
      <xdr:rowOff>9525</xdr:rowOff>
    </xdr:from>
    <xdr:ext cx="0" cy="295275"/>
    <xdr:pic>
      <xdr:nvPicPr>
        <xdr:cNvPr id="2114" name="ctl00_logoimage" descr="Danfoss Logo"/>
        <xdr:cNvPicPr>
          <a:picLocks noChangeAspect="1" noChangeArrowheads="1"/>
        </xdr:cNvPicPr>
      </xdr:nvPicPr>
      <xdr:blipFill>
        <a:blip r:embed="rId1"/>
        <a:srcRect/>
        <a:stretch>
          <a:fillRect/>
        </a:stretch>
      </xdr:blipFill>
      <xdr:spPr>
        <a:xfrm>
          <a:off x="2619375" y="12646660"/>
          <a:ext cx="0" cy="295275"/>
        </a:xfrm>
        <a:prstGeom prst="rect">
          <a:avLst/>
        </a:prstGeom>
        <a:noFill/>
        <a:ln w="9525">
          <a:noFill/>
          <a:miter lim="800000"/>
          <a:headEnd/>
          <a:tailEnd/>
        </a:ln>
      </xdr:spPr>
    </xdr:pic>
    <xdr:clientData/>
  </xdr:oneCellAnchor>
  <xdr:oneCellAnchor>
    <xdr:from>
      <xdr:col>1</xdr:col>
      <xdr:colOff>1933575</xdr:colOff>
      <xdr:row>84</xdr:row>
      <xdr:rowOff>9525</xdr:rowOff>
    </xdr:from>
    <xdr:ext cx="0" cy="295275"/>
    <xdr:pic>
      <xdr:nvPicPr>
        <xdr:cNvPr id="2115" name="ctl00_logoimage" descr="Danfoss Logo"/>
        <xdr:cNvPicPr>
          <a:picLocks noChangeAspect="1" noChangeArrowheads="1"/>
        </xdr:cNvPicPr>
      </xdr:nvPicPr>
      <xdr:blipFill>
        <a:blip r:embed="rId1"/>
        <a:srcRect/>
        <a:stretch>
          <a:fillRect/>
        </a:stretch>
      </xdr:blipFill>
      <xdr:spPr>
        <a:xfrm>
          <a:off x="2619375" y="12646660"/>
          <a:ext cx="0" cy="295275"/>
        </a:xfrm>
        <a:prstGeom prst="rect">
          <a:avLst/>
        </a:prstGeom>
        <a:noFill/>
        <a:ln w="9525">
          <a:noFill/>
          <a:miter lim="800000"/>
          <a:headEnd/>
          <a:tailEnd/>
        </a:ln>
      </xdr:spPr>
    </xdr:pic>
    <xdr:clientData/>
  </xdr:oneCellAnchor>
  <xdr:oneCellAnchor>
    <xdr:from>
      <xdr:col>1</xdr:col>
      <xdr:colOff>1933575</xdr:colOff>
      <xdr:row>85</xdr:row>
      <xdr:rowOff>9525</xdr:rowOff>
    </xdr:from>
    <xdr:ext cx="0" cy="295275"/>
    <xdr:pic>
      <xdr:nvPicPr>
        <xdr:cNvPr id="2116" name="ctl00_logoimage" descr="Danfoss Logo"/>
        <xdr:cNvPicPr>
          <a:picLocks noChangeAspect="1" noChangeArrowheads="1"/>
        </xdr:cNvPicPr>
      </xdr:nvPicPr>
      <xdr:blipFill>
        <a:blip r:embed="rId1"/>
        <a:srcRect/>
        <a:stretch>
          <a:fillRect/>
        </a:stretch>
      </xdr:blipFill>
      <xdr:spPr>
        <a:xfrm>
          <a:off x="2619375" y="12789535"/>
          <a:ext cx="0" cy="295275"/>
        </a:xfrm>
        <a:prstGeom prst="rect">
          <a:avLst/>
        </a:prstGeom>
        <a:noFill/>
        <a:ln w="9525">
          <a:noFill/>
          <a:miter lim="800000"/>
          <a:headEnd/>
          <a:tailEnd/>
        </a:ln>
      </xdr:spPr>
    </xdr:pic>
    <xdr:clientData/>
  </xdr:oneCellAnchor>
  <xdr:oneCellAnchor>
    <xdr:from>
      <xdr:col>1</xdr:col>
      <xdr:colOff>1933575</xdr:colOff>
      <xdr:row>85</xdr:row>
      <xdr:rowOff>9525</xdr:rowOff>
    </xdr:from>
    <xdr:ext cx="0" cy="295275"/>
    <xdr:pic>
      <xdr:nvPicPr>
        <xdr:cNvPr id="2117" name="ctl00_logoimage" descr="Danfoss Logo"/>
        <xdr:cNvPicPr>
          <a:picLocks noChangeAspect="1" noChangeArrowheads="1"/>
        </xdr:cNvPicPr>
      </xdr:nvPicPr>
      <xdr:blipFill>
        <a:blip r:embed="rId1"/>
        <a:srcRect/>
        <a:stretch>
          <a:fillRect/>
        </a:stretch>
      </xdr:blipFill>
      <xdr:spPr>
        <a:xfrm>
          <a:off x="2619375" y="12789535"/>
          <a:ext cx="0" cy="295275"/>
        </a:xfrm>
        <a:prstGeom prst="rect">
          <a:avLst/>
        </a:prstGeom>
        <a:noFill/>
        <a:ln w="9525">
          <a:noFill/>
          <a:miter lim="800000"/>
          <a:headEnd/>
          <a:tailEnd/>
        </a:ln>
      </xdr:spPr>
    </xdr:pic>
    <xdr:clientData/>
  </xdr:oneCellAnchor>
  <xdr:oneCellAnchor>
    <xdr:from>
      <xdr:col>1</xdr:col>
      <xdr:colOff>1933575</xdr:colOff>
      <xdr:row>85</xdr:row>
      <xdr:rowOff>9525</xdr:rowOff>
    </xdr:from>
    <xdr:ext cx="0" cy="295275"/>
    <xdr:pic>
      <xdr:nvPicPr>
        <xdr:cNvPr id="2118" name="ctl00_logoimage" descr="Danfoss Logo"/>
        <xdr:cNvPicPr>
          <a:picLocks noChangeAspect="1" noChangeArrowheads="1"/>
        </xdr:cNvPicPr>
      </xdr:nvPicPr>
      <xdr:blipFill>
        <a:blip r:embed="rId1"/>
        <a:srcRect/>
        <a:stretch>
          <a:fillRect/>
        </a:stretch>
      </xdr:blipFill>
      <xdr:spPr>
        <a:xfrm>
          <a:off x="2619375" y="12789535"/>
          <a:ext cx="0" cy="295275"/>
        </a:xfrm>
        <a:prstGeom prst="rect">
          <a:avLst/>
        </a:prstGeom>
        <a:noFill/>
        <a:ln w="9525">
          <a:noFill/>
          <a:miter lim="800000"/>
          <a:headEnd/>
          <a:tailEnd/>
        </a:ln>
      </xdr:spPr>
    </xdr:pic>
    <xdr:clientData/>
  </xdr:oneCellAnchor>
  <xdr:oneCellAnchor>
    <xdr:from>
      <xdr:col>1</xdr:col>
      <xdr:colOff>1933575</xdr:colOff>
      <xdr:row>85</xdr:row>
      <xdr:rowOff>9525</xdr:rowOff>
    </xdr:from>
    <xdr:ext cx="0" cy="295275"/>
    <xdr:pic>
      <xdr:nvPicPr>
        <xdr:cNvPr id="2119" name="ctl00_logoimage" descr="Danfoss Logo"/>
        <xdr:cNvPicPr>
          <a:picLocks noChangeAspect="1" noChangeArrowheads="1"/>
        </xdr:cNvPicPr>
      </xdr:nvPicPr>
      <xdr:blipFill>
        <a:blip r:embed="rId1"/>
        <a:srcRect/>
        <a:stretch>
          <a:fillRect/>
        </a:stretch>
      </xdr:blipFill>
      <xdr:spPr>
        <a:xfrm>
          <a:off x="2619375" y="12789535"/>
          <a:ext cx="0" cy="295275"/>
        </a:xfrm>
        <a:prstGeom prst="rect">
          <a:avLst/>
        </a:prstGeom>
        <a:noFill/>
        <a:ln w="9525">
          <a:noFill/>
          <a:miter lim="800000"/>
          <a:headEnd/>
          <a:tailEnd/>
        </a:ln>
      </xdr:spPr>
    </xdr:pic>
    <xdr:clientData/>
  </xdr:oneCellAnchor>
  <xdr:oneCellAnchor>
    <xdr:from>
      <xdr:col>1</xdr:col>
      <xdr:colOff>1933575</xdr:colOff>
      <xdr:row>86</xdr:row>
      <xdr:rowOff>9525</xdr:rowOff>
    </xdr:from>
    <xdr:ext cx="0" cy="295275"/>
    <xdr:pic>
      <xdr:nvPicPr>
        <xdr:cNvPr id="2120" name="ctl00_logoimage" descr="Danfoss Logo"/>
        <xdr:cNvPicPr>
          <a:picLocks noChangeAspect="1" noChangeArrowheads="1"/>
        </xdr:cNvPicPr>
      </xdr:nvPicPr>
      <xdr:blipFill>
        <a:blip r:embed="rId1"/>
        <a:srcRect/>
        <a:stretch>
          <a:fillRect/>
        </a:stretch>
      </xdr:blipFill>
      <xdr:spPr>
        <a:xfrm>
          <a:off x="2619375" y="12932410"/>
          <a:ext cx="0" cy="295275"/>
        </a:xfrm>
        <a:prstGeom prst="rect">
          <a:avLst/>
        </a:prstGeom>
        <a:noFill/>
        <a:ln w="9525">
          <a:noFill/>
          <a:miter lim="800000"/>
          <a:headEnd/>
          <a:tailEnd/>
        </a:ln>
      </xdr:spPr>
    </xdr:pic>
    <xdr:clientData/>
  </xdr:oneCellAnchor>
  <xdr:oneCellAnchor>
    <xdr:from>
      <xdr:col>1</xdr:col>
      <xdr:colOff>1933575</xdr:colOff>
      <xdr:row>86</xdr:row>
      <xdr:rowOff>9525</xdr:rowOff>
    </xdr:from>
    <xdr:ext cx="0" cy="295275"/>
    <xdr:pic>
      <xdr:nvPicPr>
        <xdr:cNvPr id="2121" name="ctl00_logoimage" descr="Danfoss Logo"/>
        <xdr:cNvPicPr>
          <a:picLocks noChangeAspect="1" noChangeArrowheads="1"/>
        </xdr:cNvPicPr>
      </xdr:nvPicPr>
      <xdr:blipFill>
        <a:blip r:embed="rId1"/>
        <a:srcRect/>
        <a:stretch>
          <a:fillRect/>
        </a:stretch>
      </xdr:blipFill>
      <xdr:spPr>
        <a:xfrm>
          <a:off x="2619375" y="12932410"/>
          <a:ext cx="0" cy="295275"/>
        </a:xfrm>
        <a:prstGeom prst="rect">
          <a:avLst/>
        </a:prstGeom>
        <a:noFill/>
        <a:ln w="9525">
          <a:noFill/>
          <a:miter lim="800000"/>
          <a:headEnd/>
          <a:tailEnd/>
        </a:ln>
      </xdr:spPr>
    </xdr:pic>
    <xdr:clientData/>
  </xdr:oneCellAnchor>
  <xdr:oneCellAnchor>
    <xdr:from>
      <xdr:col>1</xdr:col>
      <xdr:colOff>1933575</xdr:colOff>
      <xdr:row>86</xdr:row>
      <xdr:rowOff>9525</xdr:rowOff>
    </xdr:from>
    <xdr:ext cx="0" cy="295275"/>
    <xdr:pic>
      <xdr:nvPicPr>
        <xdr:cNvPr id="2122" name="ctl00_logoimage" descr="Danfoss Logo"/>
        <xdr:cNvPicPr>
          <a:picLocks noChangeAspect="1" noChangeArrowheads="1"/>
        </xdr:cNvPicPr>
      </xdr:nvPicPr>
      <xdr:blipFill>
        <a:blip r:embed="rId1"/>
        <a:srcRect/>
        <a:stretch>
          <a:fillRect/>
        </a:stretch>
      </xdr:blipFill>
      <xdr:spPr>
        <a:xfrm>
          <a:off x="2619375" y="12932410"/>
          <a:ext cx="0" cy="295275"/>
        </a:xfrm>
        <a:prstGeom prst="rect">
          <a:avLst/>
        </a:prstGeom>
        <a:noFill/>
        <a:ln w="9525">
          <a:noFill/>
          <a:miter lim="800000"/>
          <a:headEnd/>
          <a:tailEnd/>
        </a:ln>
      </xdr:spPr>
    </xdr:pic>
    <xdr:clientData/>
  </xdr:oneCellAnchor>
  <xdr:oneCellAnchor>
    <xdr:from>
      <xdr:col>1</xdr:col>
      <xdr:colOff>1933575</xdr:colOff>
      <xdr:row>86</xdr:row>
      <xdr:rowOff>9525</xdr:rowOff>
    </xdr:from>
    <xdr:ext cx="0" cy="295275"/>
    <xdr:pic>
      <xdr:nvPicPr>
        <xdr:cNvPr id="2123" name="ctl00_logoimage" descr="Danfoss Logo"/>
        <xdr:cNvPicPr>
          <a:picLocks noChangeAspect="1" noChangeArrowheads="1"/>
        </xdr:cNvPicPr>
      </xdr:nvPicPr>
      <xdr:blipFill>
        <a:blip r:embed="rId1"/>
        <a:srcRect/>
        <a:stretch>
          <a:fillRect/>
        </a:stretch>
      </xdr:blipFill>
      <xdr:spPr>
        <a:xfrm>
          <a:off x="2619375" y="12932410"/>
          <a:ext cx="0" cy="295275"/>
        </a:xfrm>
        <a:prstGeom prst="rect">
          <a:avLst/>
        </a:prstGeom>
        <a:noFill/>
        <a:ln w="9525">
          <a:noFill/>
          <a:miter lim="800000"/>
          <a:headEnd/>
          <a:tailEnd/>
        </a:ln>
      </xdr:spPr>
    </xdr:pic>
    <xdr:clientData/>
  </xdr:oneCellAnchor>
  <xdr:oneCellAnchor>
    <xdr:from>
      <xdr:col>1</xdr:col>
      <xdr:colOff>1933575</xdr:colOff>
      <xdr:row>87</xdr:row>
      <xdr:rowOff>9525</xdr:rowOff>
    </xdr:from>
    <xdr:ext cx="0" cy="295275"/>
    <xdr:pic>
      <xdr:nvPicPr>
        <xdr:cNvPr id="2124" name="ctl00_logoimage" descr="Danfoss Logo"/>
        <xdr:cNvPicPr>
          <a:picLocks noChangeAspect="1" noChangeArrowheads="1"/>
        </xdr:cNvPicPr>
      </xdr:nvPicPr>
      <xdr:blipFill>
        <a:blip r:embed="rId1"/>
        <a:srcRect/>
        <a:stretch>
          <a:fillRect/>
        </a:stretch>
      </xdr:blipFill>
      <xdr:spPr>
        <a:xfrm>
          <a:off x="2619375" y="13075285"/>
          <a:ext cx="0" cy="295275"/>
        </a:xfrm>
        <a:prstGeom prst="rect">
          <a:avLst/>
        </a:prstGeom>
        <a:noFill/>
        <a:ln w="9525">
          <a:noFill/>
          <a:miter lim="800000"/>
          <a:headEnd/>
          <a:tailEnd/>
        </a:ln>
      </xdr:spPr>
    </xdr:pic>
    <xdr:clientData/>
  </xdr:oneCellAnchor>
  <xdr:oneCellAnchor>
    <xdr:from>
      <xdr:col>1</xdr:col>
      <xdr:colOff>1933575</xdr:colOff>
      <xdr:row>87</xdr:row>
      <xdr:rowOff>9525</xdr:rowOff>
    </xdr:from>
    <xdr:ext cx="0" cy="295275"/>
    <xdr:pic>
      <xdr:nvPicPr>
        <xdr:cNvPr id="2125" name="ctl00_logoimage" descr="Danfoss Logo"/>
        <xdr:cNvPicPr>
          <a:picLocks noChangeAspect="1" noChangeArrowheads="1"/>
        </xdr:cNvPicPr>
      </xdr:nvPicPr>
      <xdr:blipFill>
        <a:blip r:embed="rId1"/>
        <a:srcRect/>
        <a:stretch>
          <a:fillRect/>
        </a:stretch>
      </xdr:blipFill>
      <xdr:spPr>
        <a:xfrm>
          <a:off x="2619375" y="13075285"/>
          <a:ext cx="0" cy="295275"/>
        </a:xfrm>
        <a:prstGeom prst="rect">
          <a:avLst/>
        </a:prstGeom>
        <a:noFill/>
        <a:ln w="9525">
          <a:noFill/>
          <a:miter lim="800000"/>
          <a:headEnd/>
          <a:tailEnd/>
        </a:ln>
      </xdr:spPr>
    </xdr:pic>
    <xdr:clientData/>
  </xdr:oneCellAnchor>
  <xdr:oneCellAnchor>
    <xdr:from>
      <xdr:col>1</xdr:col>
      <xdr:colOff>1933575</xdr:colOff>
      <xdr:row>87</xdr:row>
      <xdr:rowOff>9525</xdr:rowOff>
    </xdr:from>
    <xdr:ext cx="0" cy="295275"/>
    <xdr:pic>
      <xdr:nvPicPr>
        <xdr:cNvPr id="2126" name="ctl00_logoimage" descr="Danfoss Logo"/>
        <xdr:cNvPicPr>
          <a:picLocks noChangeAspect="1" noChangeArrowheads="1"/>
        </xdr:cNvPicPr>
      </xdr:nvPicPr>
      <xdr:blipFill>
        <a:blip r:embed="rId1"/>
        <a:srcRect/>
        <a:stretch>
          <a:fillRect/>
        </a:stretch>
      </xdr:blipFill>
      <xdr:spPr>
        <a:xfrm>
          <a:off x="2619375" y="13075285"/>
          <a:ext cx="0" cy="295275"/>
        </a:xfrm>
        <a:prstGeom prst="rect">
          <a:avLst/>
        </a:prstGeom>
        <a:noFill/>
        <a:ln w="9525">
          <a:noFill/>
          <a:miter lim="800000"/>
          <a:headEnd/>
          <a:tailEnd/>
        </a:ln>
      </xdr:spPr>
    </xdr:pic>
    <xdr:clientData/>
  </xdr:oneCellAnchor>
  <xdr:oneCellAnchor>
    <xdr:from>
      <xdr:col>1</xdr:col>
      <xdr:colOff>1933575</xdr:colOff>
      <xdr:row>87</xdr:row>
      <xdr:rowOff>9525</xdr:rowOff>
    </xdr:from>
    <xdr:ext cx="0" cy="295275"/>
    <xdr:pic>
      <xdr:nvPicPr>
        <xdr:cNvPr id="2127" name="ctl00_logoimage" descr="Danfoss Logo"/>
        <xdr:cNvPicPr>
          <a:picLocks noChangeAspect="1" noChangeArrowheads="1"/>
        </xdr:cNvPicPr>
      </xdr:nvPicPr>
      <xdr:blipFill>
        <a:blip r:embed="rId1"/>
        <a:srcRect/>
        <a:stretch>
          <a:fillRect/>
        </a:stretch>
      </xdr:blipFill>
      <xdr:spPr>
        <a:xfrm>
          <a:off x="2619375" y="13075285"/>
          <a:ext cx="0" cy="295275"/>
        </a:xfrm>
        <a:prstGeom prst="rect">
          <a:avLst/>
        </a:prstGeom>
        <a:noFill/>
        <a:ln w="9525">
          <a:noFill/>
          <a:miter lim="800000"/>
          <a:headEnd/>
          <a:tailEnd/>
        </a:ln>
      </xdr:spPr>
    </xdr:pic>
    <xdr:clientData/>
  </xdr:oneCellAnchor>
  <xdr:oneCellAnchor>
    <xdr:from>
      <xdr:col>1</xdr:col>
      <xdr:colOff>1933575</xdr:colOff>
      <xdr:row>88</xdr:row>
      <xdr:rowOff>9525</xdr:rowOff>
    </xdr:from>
    <xdr:ext cx="0" cy="295275"/>
    <xdr:pic>
      <xdr:nvPicPr>
        <xdr:cNvPr id="2128" name="ctl00_logoimage" descr="Danfoss Logo"/>
        <xdr:cNvPicPr>
          <a:picLocks noChangeAspect="1" noChangeArrowheads="1"/>
        </xdr:cNvPicPr>
      </xdr:nvPicPr>
      <xdr:blipFill>
        <a:blip r:embed="rId1"/>
        <a:srcRect/>
        <a:stretch>
          <a:fillRect/>
        </a:stretch>
      </xdr:blipFill>
      <xdr:spPr>
        <a:xfrm>
          <a:off x="2619375" y="13218160"/>
          <a:ext cx="0" cy="295275"/>
        </a:xfrm>
        <a:prstGeom prst="rect">
          <a:avLst/>
        </a:prstGeom>
        <a:noFill/>
        <a:ln w="9525">
          <a:noFill/>
          <a:miter lim="800000"/>
          <a:headEnd/>
          <a:tailEnd/>
        </a:ln>
      </xdr:spPr>
    </xdr:pic>
    <xdr:clientData/>
  </xdr:oneCellAnchor>
  <xdr:oneCellAnchor>
    <xdr:from>
      <xdr:col>1</xdr:col>
      <xdr:colOff>1933575</xdr:colOff>
      <xdr:row>88</xdr:row>
      <xdr:rowOff>9525</xdr:rowOff>
    </xdr:from>
    <xdr:ext cx="0" cy="295275"/>
    <xdr:pic>
      <xdr:nvPicPr>
        <xdr:cNvPr id="2129" name="ctl00_logoimage" descr="Danfoss Logo"/>
        <xdr:cNvPicPr>
          <a:picLocks noChangeAspect="1" noChangeArrowheads="1"/>
        </xdr:cNvPicPr>
      </xdr:nvPicPr>
      <xdr:blipFill>
        <a:blip r:embed="rId1"/>
        <a:srcRect/>
        <a:stretch>
          <a:fillRect/>
        </a:stretch>
      </xdr:blipFill>
      <xdr:spPr>
        <a:xfrm>
          <a:off x="2619375" y="13218160"/>
          <a:ext cx="0" cy="295275"/>
        </a:xfrm>
        <a:prstGeom prst="rect">
          <a:avLst/>
        </a:prstGeom>
        <a:noFill/>
        <a:ln w="9525">
          <a:noFill/>
          <a:miter lim="800000"/>
          <a:headEnd/>
          <a:tailEnd/>
        </a:ln>
      </xdr:spPr>
    </xdr:pic>
    <xdr:clientData/>
  </xdr:oneCellAnchor>
  <xdr:oneCellAnchor>
    <xdr:from>
      <xdr:col>1</xdr:col>
      <xdr:colOff>1933575</xdr:colOff>
      <xdr:row>88</xdr:row>
      <xdr:rowOff>9525</xdr:rowOff>
    </xdr:from>
    <xdr:ext cx="0" cy="295275"/>
    <xdr:pic>
      <xdr:nvPicPr>
        <xdr:cNvPr id="2130" name="ctl00_logoimage" descr="Danfoss Logo"/>
        <xdr:cNvPicPr>
          <a:picLocks noChangeAspect="1" noChangeArrowheads="1"/>
        </xdr:cNvPicPr>
      </xdr:nvPicPr>
      <xdr:blipFill>
        <a:blip r:embed="rId1"/>
        <a:srcRect/>
        <a:stretch>
          <a:fillRect/>
        </a:stretch>
      </xdr:blipFill>
      <xdr:spPr>
        <a:xfrm>
          <a:off x="2619375" y="13218160"/>
          <a:ext cx="0" cy="295275"/>
        </a:xfrm>
        <a:prstGeom prst="rect">
          <a:avLst/>
        </a:prstGeom>
        <a:noFill/>
        <a:ln w="9525">
          <a:noFill/>
          <a:miter lim="800000"/>
          <a:headEnd/>
          <a:tailEnd/>
        </a:ln>
      </xdr:spPr>
    </xdr:pic>
    <xdr:clientData/>
  </xdr:oneCellAnchor>
  <xdr:oneCellAnchor>
    <xdr:from>
      <xdr:col>1</xdr:col>
      <xdr:colOff>1933575</xdr:colOff>
      <xdr:row>88</xdr:row>
      <xdr:rowOff>9525</xdr:rowOff>
    </xdr:from>
    <xdr:ext cx="0" cy="295275"/>
    <xdr:pic>
      <xdr:nvPicPr>
        <xdr:cNvPr id="2131" name="ctl00_logoimage" descr="Danfoss Logo"/>
        <xdr:cNvPicPr>
          <a:picLocks noChangeAspect="1" noChangeArrowheads="1"/>
        </xdr:cNvPicPr>
      </xdr:nvPicPr>
      <xdr:blipFill>
        <a:blip r:embed="rId1"/>
        <a:srcRect/>
        <a:stretch>
          <a:fillRect/>
        </a:stretch>
      </xdr:blipFill>
      <xdr:spPr>
        <a:xfrm>
          <a:off x="2619375" y="13218160"/>
          <a:ext cx="0" cy="295275"/>
        </a:xfrm>
        <a:prstGeom prst="rect">
          <a:avLst/>
        </a:prstGeom>
        <a:noFill/>
        <a:ln w="9525">
          <a:noFill/>
          <a:miter lim="800000"/>
          <a:headEnd/>
          <a:tailEnd/>
        </a:ln>
      </xdr:spPr>
    </xdr:pic>
    <xdr:clientData/>
  </xdr:oneCellAnchor>
  <xdr:oneCellAnchor>
    <xdr:from>
      <xdr:col>1</xdr:col>
      <xdr:colOff>1933575</xdr:colOff>
      <xdr:row>89</xdr:row>
      <xdr:rowOff>9525</xdr:rowOff>
    </xdr:from>
    <xdr:ext cx="0" cy="295275"/>
    <xdr:pic>
      <xdr:nvPicPr>
        <xdr:cNvPr id="2132" name="ctl00_logoimage" descr="Danfoss Logo"/>
        <xdr:cNvPicPr>
          <a:picLocks noChangeAspect="1" noChangeArrowheads="1"/>
        </xdr:cNvPicPr>
      </xdr:nvPicPr>
      <xdr:blipFill>
        <a:blip r:embed="rId1"/>
        <a:srcRect/>
        <a:stretch>
          <a:fillRect/>
        </a:stretch>
      </xdr:blipFill>
      <xdr:spPr>
        <a:xfrm>
          <a:off x="2619375" y="13361035"/>
          <a:ext cx="0" cy="295275"/>
        </a:xfrm>
        <a:prstGeom prst="rect">
          <a:avLst/>
        </a:prstGeom>
        <a:noFill/>
        <a:ln w="9525">
          <a:noFill/>
          <a:miter lim="800000"/>
          <a:headEnd/>
          <a:tailEnd/>
        </a:ln>
      </xdr:spPr>
    </xdr:pic>
    <xdr:clientData/>
  </xdr:oneCellAnchor>
  <xdr:oneCellAnchor>
    <xdr:from>
      <xdr:col>1</xdr:col>
      <xdr:colOff>1933575</xdr:colOff>
      <xdr:row>89</xdr:row>
      <xdr:rowOff>9525</xdr:rowOff>
    </xdr:from>
    <xdr:ext cx="0" cy="295275"/>
    <xdr:pic>
      <xdr:nvPicPr>
        <xdr:cNvPr id="2133" name="ctl00_logoimage" descr="Danfoss Logo"/>
        <xdr:cNvPicPr>
          <a:picLocks noChangeAspect="1" noChangeArrowheads="1"/>
        </xdr:cNvPicPr>
      </xdr:nvPicPr>
      <xdr:blipFill>
        <a:blip r:embed="rId1"/>
        <a:srcRect/>
        <a:stretch>
          <a:fillRect/>
        </a:stretch>
      </xdr:blipFill>
      <xdr:spPr>
        <a:xfrm>
          <a:off x="2619375" y="13361035"/>
          <a:ext cx="0" cy="295275"/>
        </a:xfrm>
        <a:prstGeom prst="rect">
          <a:avLst/>
        </a:prstGeom>
        <a:noFill/>
        <a:ln w="9525">
          <a:noFill/>
          <a:miter lim="800000"/>
          <a:headEnd/>
          <a:tailEnd/>
        </a:ln>
      </xdr:spPr>
    </xdr:pic>
    <xdr:clientData/>
  </xdr:oneCellAnchor>
  <xdr:oneCellAnchor>
    <xdr:from>
      <xdr:col>1</xdr:col>
      <xdr:colOff>1933575</xdr:colOff>
      <xdr:row>89</xdr:row>
      <xdr:rowOff>9525</xdr:rowOff>
    </xdr:from>
    <xdr:ext cx="0" cy="295275"/>
    <xdr:pic>
      <xdr:nvPicPr>
        <xdr:cNvPr id="2134" name="ctl00_logoimage" descr="Danfoss Logo"/>
        <xdr:cNvPicPr>
          <a:picLocks noChangeAspect="1" noChangeArrowheads="1"/>
        </xdr:cNvPicPr>
      </xdr:nvPicPr>
      <xdr:blipFill>
        <a:blip r:embed="rId1"/>
        <a:srcRect/>
        <a:stretch>
          <a:fillRect/>
        </a:stretch>
      </xdr:blipFill>
      <xdr:spPr>
        <a:xfrm>
          <a:off x="2619375" y="13361035"/>
          <a:ext cx="0" cy="295275"/>
        </a:xfrm>
        <a:prstGeom prst="rect">
          <a:avLst/>
        </a:prstGeom>
        <a:noFill/>
        <a:ln w="9525">
          <a:noFill/>
          <a:miter lim="800000"/>
          <a:headEnd/>
          <a:tailEnd/>
        </a:ln>
      </xdr:spPr>
    </xdr:pic>
    <xdr:clientData/>
  </xdr:oneCellAnchor>
  <xdr:oneCellAnchor>
    <xdr:from>
      <xdr:col>1</xdr:col>
      <xdr:colOff>1933575</xdr:colOff>
      <xdr:row>89</xdr:row>
      <xdr:rowOff>9525</xdr:rowOff>
    </xdr:from>
    <xdr:ext cx="0" cy="295275"/>
    <xdr:pic>
      <xdr:nvPicPr>
        <xdr:cNvPr id="2135" name="ctl00_logoimage" descr="Danfoss Logo"/>
        <xdr:cNvPicPr>
          <a:picLocks noChangeAspect="1" noChangeArrowheads="1"/>
        </xdr:cNvPicPr>
      </xdr:nvPicPr>
      <xdr:blipFill>
        <a:blip r:embed="rId1"/>
        <a:srcRect/>
        <a:stretch>
          <a:fillRect/>
        </a:stretch>
      </xdr:blipFill>
      <xdr:spPr>
        <a:xfrm>
          <a:off x="2619375" y="13361035"/>
          <a:ext cx="0" cy="295275"/>
        </a:xfrm>
        <a:prstGeom prst="rect">
          <a:avLst/>
        </a:prstGeom>
        <a:noFill/>
        <a:ln w="9525">
          <a:noFill/>
          <a:miter lim="800000"/>
          <a:headEnd/>
          <a:tailEnd/>
        </a:ln>
      </xdr:spPr>
    </xdr:pic>
    <xdr:clientData/>
  </xdr:oneCellAnchor>
  <xdr:oneCellAnchor>
    <xdr:from>
      <xdr:col>1</xdr:col>
      <xdr:colOff>1933575</xdr:colOff>
      <xdr:row>90</xdr:row>
      <xdr:rowOff>9525</xdr:rowOff>
    </xdr:from>
    <xdr:ext cx="0" cy="295275"/>
    <xdr:pic>
      <xdr:nvPicPr>
        <xdr:cNvPr id="2136" name="ctl00_logoimage" descr="Danfoss Logo"/>
        <xdr:cNvPicPr>
          <a:picLocks noChangeAspect="1" noChangeArrowheads="1"/>
        </xdr:cNvPicPr>
      </xdr:nvPicPr>
      <xdr:blipFill>
        <a:blip r:embed="rId1"/>
        <a:srcRect/>
        <a:stretch>
          <a:fillRect/>
        </a:stretch>
      </xdr:blipFill>
      <xdr:spPr>
        <a:xfrm>
          <a:off x="2619375" y="13503910"/>
          <a:ext cx="0" cy="295275"/>
        </a:xfrm>
        <a:prstGeom prst="rect">
          <a:avLst/>
        </a:prstGeom>
        <a:noFill/>
        <a:ln w="9525">
          <a:noFill/>
          <a:miter lim="800000"/>
          <a:headEnd/>
          <a:tailEnd/>
        </a:ln>
      </xdr:spPr>
    </xdr:pic>
    <xdr:clientData/>
  </xdr:oneCellAnchor>
  <xdr:oneCellAnchor>
    <xdr:from>
      <xdr:col>1</xdr:col>
      <xdr:colOff>1933575</xdr:colOff>
      <xdr:row>90</xdr:row>
      <xdr:rowOff>9525</xdr:rowOff>
    </xdr:from>
    <xdr:ext cx="0" cy="295275"/>
    <xdr:pic>
      <xdr:nvPicPr>
        <xdr:cNvPr id="2137" name="ctl00_logoimage" descr="Danfoss Logo"/>
        <xdr:cNvPicPr>
          <a:picLocks noChangeAspect="1" noChangeArrowheads="1"/>
        </xdr:cNvPicPr>
      </xdr:nvPicPr>
      <xdr:blipFill>
        <a:blip r:embed="rId1"/>
        <a:srcRect/>
        <a:stretch>
          <a:fillRect/>
        </a:stretch>
      </xdr:blipFill>
      <xdr:spPr>
        <a:xfrm>
          <a:off x="2619375" y="13503910"/>
          <a:ext cx="0" cy="295275"/>
        </a:xfrm>
        <a:prstGeom prst="rect">
          <a:avLst/>
        </a:prstGeom>
        <a:noFill/>
        <a:ln w="9525">
          <a:noFill/>
          <a:miter lim="800000"/>
          <a:headEnd/>
          <a:tailEnd/>
        </a:ln>
      </xdr:spPr>
    </xdr:pic>
    <xdr:clientData/>
  </xdr:oneCellAnchor>
  <xdr:oneCellAnchor>
    <xdr:from>
      <xdr:col>1</xdr:col>
      <xdr:colOff>1933575</xdr:colOff>
      <xdr:row>90</xdr:row>
      <xdr:rowOff>9525</xdr:rowOff>
    </xdr:from>
    <xdr:ext cx="0" cy="295275"/>
    <xdr:pic>
      <xdr:nvPicPr>
        <xdr:cNvPr id="2138" name="ctl00_logoimage" descr="Danfoss Logo"/>
        <xdr:cNvPicPr>
          <a:picLocks noChangeAspect="1" noChangeArrowheads="1"/>
        </xdr:cNvPicPr>
      </xdr:nvPicPr>
      <xdr:blipFill>
        <a:blip r:embed="rId1"/>
        <a:srcRect/>
        <a:stretch>
          <a:fillRect/>
        </a:stretch>
      </xdr:blipFill>
      <xdr:spPr>
        <a:xfrm>
          <a:off x="2619375" y="13503910"/>
          <a:ext cx="0" cy="295275"/>
        </a:xfrm>
        <a:prstGeom prst="rect">
          <a:avLst/>
        </a:prstGeom>
        <a:noFill/>
        <a:ln w="9525">
          <a:noFill/>
          <a:miter lim="800000"/>
          <a:headEnd/>
          <a:tailEnd/>
        </a:ln>
      </xdr:spPr>
    </xdr:pic>
    <xdr:clientData/>
  </xdr:oneCellAnchor>
  <xdr:oneCellAnchor>
    <xdr:from>
      <xdr:col>1</xdr:col>
      <xdr:colOff>1933575</xdr:colOff>
      <xdr:row>90</xdr:row>
      <xdr:rowOff>9525</xdr:rowOff>
    </xdr:from>
    <xdr:ext cx="0" cy="295275"/>
    <xdr:pic>
      <xdr:nvPicPr>
        <xdr:cNvPr id="2139" name="ctl00_logoimage" descr="Danfoss Logo"/>
        <xdr:cNvPicPr>
          <a:picLocks noChangeAspect="1" noChangeArrowheads="1"/>
        </xdr:cNvPicPr>
      </xdr:nvPicPr>
      <xdr:blipFill>
        <a:blip r:embed="rId1"/>
        <a:srcRect/>
        <a:stretch>
          <a:fillRect/>
        </a:stretch>
      </xdr:blipFill>
      <xdr:spPr>
        <a:xfrm>
          <a:off x="2619375" y="13503910"/>
          <a:ext cx="0" cy="295275"/>
        </a:xfrm>
        <a:prstGeom prst="rect">
          <a:avLst/>
        </a:prstGeom>
        <a:noFill/>
        <a:ln w="9525">
          <a:noFill/>
          <a:miter lim="800000"/>
          <a:headEnd/>
          <a:tailEnd/>
        </a:ln>
      </xdr:spPr>
    </xdr:pic>
    <xdr:clientData/>
  </xdr:oneCellAnchor>
  <xdr:oneCellAnchor>
    <xdr:from>
      <xdr:col>1</xdr:col>
      <xdr:colOff>1933575</xdr:colOff>
      <xdr:row>91</xdr:row>
      <xdr:rowOff>9525</xdr:rowOff>
    </xdr:from>
    <xdr:ext cx="0" cy="295275"/>
    <xdr:pic>
      <xdr:nvPicPr>
        <xdr:cNvPr id="2140" name="ctl00_logoimage" descr="Danfoss Logo"/>
        <xdr:cNvPicPr>
          <a:picLocks noChangeAspect="1" noChangeArrowheads="1"/>
        </xdr:cNvPicPr>
      </xdr:nvPicPr>
      <xdr:blipFill>
        <a:blip r:embed="rId1"/>
        <a:srcRect/>
        <a:stretch>
          <a:fillRect/>
        </a:stretch>
      </xdr:blipFill>
      <xdr:spPr>
        <a:xfrm>
          <a:off x="2619375" y="13646785"/>
          <a:ext cx="0" cy="295275"/>
        </a:xfrm>
        <a:prstGeom prst="rect">
          <a:avLst/>
        </a:prstGeom>
        <a:noFill/>
        <a:ln w="9525">
          <a:noFill/>
          <a:miter lim="800000"/>
          <a:headEnd/>
          <a:tailEnd/>
        </a:ln>
      </xdr:spPr>
    </xdr:pic>
    <xdr:clientData/>
  </xdr:oneCellAnchor>
  <xdr:oneCellAnchor>
    <xdr:from>
      <xdr:col>1</xdr:col>
      <xdr:colOff>1933575</xdr:colOff>
      <xdr:row>91</xdr:row>
      <xdr:rowOff>9525</xdr:rowOff>
    </xdr:from>
    <xdr:ext cx="0" cy="295275"/>
    <xdr:pic>
      <xdr:nvPicPr>
        <xdr:cNvPr id="2141" name="ctl00_logoimage" descr="Danfoss Logo"/>
        <xdr:cNvPicPr>
          <a:picLocks noChangeAspect="1" noChangeArrowheads="1"/>
        </xdr:cNvPicPr>
      </xdr:nvPicPr>
      <xdr:blipFill>
        <a:blip r:embed="rId1"/>
        <a:srcRect/>
        <a:stretch>
          <a:fillRect/>
        </a:stretch>
      </xdr:blipFill>
      <xdr:spPr>
        <a:xfrm>
          <a:off x="2619375" y="13646785"/>
          <a:ext cx="0" cy="295275"/>
        </a:xfrm>
        <a:prstGeom prst="rect">
          <a:avLst/>
        </a:prstGeom>
        <a:noFill/>
        <a:ln w="9525">
          <a:noFill/>
          <a:miter lim="800000"/>
          <a:headEnd/>
          <a:tailEnd/>
        </a:ln>
      </xdr:spPr>
    </xdr:pic>
    <xdr:clientData/>
  </xdr:oneCellAnchor>
  <xdr:oneCellAnchor>
    <xdr:from>
      <xdr:col>1</xdr:col>
      <xdr:colOff>1933575</xdr:colOff>
      <xdr:row>91</xdr:row>
      <xdr:rowOff>9525</xdr:rowOff>
    </xdr:from>
    <xdr:ext cx="0" cy="295275"/>
    <xdr:pic>
      <xdr:nvPicPr>
        <xdr:cNvPr id="2142" name="ctl00_logoimage" descr="Danfoss Logo"/>
        <xdr:cNvPicPr>
          <a:picLocks noChangeAspect="1" noChangeArrowheads="1"/>
        </xdr:cNvPicPr>
      </xdr:nvPicPr>
      <xdr:blipFill>
        <a:blip r:embed="rId1"/>
        <a:srcRect/>
        <a:stretch>
          <a:fillRect/>
        </a:stretch>
      </xdr:blipFill>
      <xdr:spPr>
        <a:xfrm>
          <a:off x="2619375" y="13646785"/>
          <a:ext cx="0" cy="295275"/>
        </a:xfrm>
        <a:prstGeom prst="rect">
          <a:avLst/>
        </a:prstGeom>
        <a:noFill/>
        <a:ln w="9525">
          <a:noFill/>
          <a:miter lim="800000"/>
          <a:headEnd/>
          <a:tailEnd/>
        </a:ln>
      </xdr:spPr>
    </xdr:pic>
    <xdr:clientData/>
  </xdr:oneCellAnchor>
  <xdr:oneCellAnchor>
    <xdr:from>
      <xdr:col>1</xdr:col>
      <xdr:colOff>1933575</xdr:colOff>
      <xdr:row>91</xdr:row>
      <xdr:rowOff>9525</xdr:rowOff>
    </xdr:from>
    <xdr:ext cx="0" cy="295275"/>
    <xdr:pic>
      <xdr:nvPicPr>
        <xdr:cNvPr id="2143" name="ctl00_logoimage" descr="Danfoss Logo"/>
        <xdr:cNvPicPr>
          <a:picLocks noChangeAspect="1" noChangeArrowheads="1"/>
        </xdr:cNvPicPr>
      </xdr:nvPicPr>
      <xdr:blipFill>
        <a:blip r:embed="rId1"/>
        <a:srcRect/>
        <a:stretch>
          <a:fillRect/>
        </a:stretch>
      </xdr:blipFill>
      <xdr:spPr>
        <a:xfrm>
          <a:off x="2619375" y="13646785"/>
          <a:ext cx="0" cy="295275"/>
        </a:xfrm>
        <a:prstGeom prst="rect">
          <a:avLst/>
        </a:prstGeom>
        <a:noFill/>
        <a:ln w="9525">
          <a:noFill/>
          <a:miter lim="800000"/>
          <a:headEnd/>
          <a:tailEnd/>
        </a:ln>
      </xdr:spPr>
    </xdr:pic>
    <xdr:clientData/>
  </xdr:oneCellAnchor>
  <xdr:oneCellAnchor>
    <xdr:from>
      <xdr:col>1</xdr:col>
      <xdr:colOff>1933575</xdr:colOff>
      <xdr:row>95</xdr:row>
      <xdr:rowOff>9525</xdr:rowOff>
    </xdr:from>
    <xdr:ext cx="0" cy="295275"/>
    <xdr:pic>
      <xdr:nvPicPr>
        <xdr:cNvPr id="2144" name="ctl00_logoimage" descr="Danfoss Logo"/>
        <xdr:cNvPicPr>
          <a:picLocks noChangeAspect="1" noChangeArrowheads="1"/>
        </xdr:cNvPicPr>
      </xdr:nvPicPr>
      <xdr:blipFill>
        <a:blip r:embed="rId1"/>
        <a:srcRect/>
        <a:stretch>
          <a:fillRect/>
        </a:stretch>
      </xdr:blipFill>
      <xdr:spPr>
        <a:xfrm>
          <a:off x="2619375" y="14218285"/>
          <a:ext cx="0" cy="295275"/>
        </a:xfrm>
        <a:prstGeom prst="rect">
          <a:avLst/>
        </a:prstGeom>
        <a:noFill/>
        <a:ln w="9525">
          <a:noFill/>
          <a:miter lim="800000"/>
          <a:headEnd/>
          <a:tailEnd/>
        </a:ln>
      </xdr:spPr>
    </xdr:pic>
    <xdr:clientData/>
  </xdr:oneCellAnchor>
  <xdr:oneCellAnchor>
    <xdr:from>
      <xdr:col>1</xdr:col>
      <xdr:colOff>1933575</xdr:colOff>
      <xdr:row>95</xdr:row>
      <xdr:rowOff>9525</xdr:rowOff>
    </xdr:from>
    <xdr:ext cx="0" cy="295275"/>
    <xdr:pic>
      <xdr:nvPicPr>
        <xdr:cNvPr id="2145" name="ctl00_logoimage" descr="Danfoss Logo"/>
        <xdr:cNvPicPr>
          <a:picLocks noChangeAspect="1" noChangeArrowheads="1"/>
        </xdr:cNvPicPr>
      </xdr:nvPicPr>
      <xdr:blipFill>
        <a:blip r:embed="rId1"/>
        <a:srcRect/>
        <a:stretch>
          <a:fillRect/>
        </a:stretch>
      </xdr:blipFill>
      <xdr:spPr>
        <a:xfrm>
          <a:off x="2619375" y="14218285"/>
          <a:ext cx="0" cy="295275"/>
        </a:xfrm>
        <a:prstGeom prst="rect">
          <a:avLst/>
        </a:prstGeom>
        <a:noFill/>
        <a:ln w="9525">
          <a:noFill/>
          <a:miter lim="800000"/>
          <a:headEnd/>
          <a:tailEnd/>
        </a:ln>
      </xdr:spPr>
    </xdr:pic>
    <xdr:clientData/>
  </xdr:oneCellAnchor>
  <xdr:oneCellAnchor>
    <xdr:from>
      <xdr:col>1</xdr:col>
      <xdr:colOff>1933575</xdr:colOff>
      <xdr:row>95</xdr:row>
      <xdr:rowOff>9525</xdr:rowOff>
    </xdr:from>
    <xdr:ext cx="0" cy="295275"/>
    <xdr:pic>
      <xdr:nvPicPr>
        <xdr:cNvPr id="2146" name="ctl00_logoimage" descr="Danfoss Logo"/>
        <xdr:cNvPicPr>
          <a:picLocks noChangeAspect="1" noChangeArrowheads="1"/>
        </xdr:cNvPicPr>
      </xdr:nvPicPr>
      <xdr:blipFill>
        <a:blip r:embed="rId1"/>
        <a:srcRect/>
        <a:stretch>
          <a:fillRect/>
        </a:stretch>
      </xdr:blipFill>
      <xdr:spPr>
        <a:xfrm>
          <a:off x="2619375" y="14218285"/>
          <a:ext cx="0" cy="295275"/>
        </a:xfrm>
        <a:prstGeom prst="rect">
          <a:avLst/>
        </a:prstGeom>
        <a:noFill/>
        <a:ln w="9525">
          <a:noFill/>
          <a:miter lim="800000"/>
          <a:headEnd/>
          <a:tailEnd/>
        </a:ln>
      </xdr:spPr>
    </xdr:pic>
    <xdr:clientData/>
  </xdr:oneCellAnchor>
  <xdr:oneCellAnchor>
    <xdr:from>
      <xdr:col>1</xdr:col>
      <xdr:colOff>1933575</xdr:colOff>
      <xdr:row>95</xdr:row>
      <xdr:rowOff>9525</xdr:rowOff>
    </xdr:from>
    <xdr:ext cx="0" cy="295275"/>
    <xdr:pic>
      <xdr:nvPicPr>
        <xdr:cNvPr id="2147" name="ctl00_logoimage" descr="Danfoss Logo"/>
        <xdr:cNvPicPr>
          <a:picLocks noChangeAspect="1" noChangeArrowheads="1"/>
        </xdr:cNvPicPr>
      </xdr:nvPicPr>
      <xdr:blipFill>
        <a:blip r:embed="rId1"/>
        <a:srcRect/>
        <a:stretch>
          <a:fillRect/>
        </a:stretch>
      </xdr:blipFill>
      <xdr:spPr>
        <a:xfrm>
          <a:off x="2619375" y="14218285"/>
          <a:ext cx="0" cy="295275"/>
        </a:xfrm>
        <a:prstGeom prst="rect">
          <a:avLst/>
        </a:prstGeom>
        <a:noFill/>
        <a:ln w="9525">
          <a:noFill/>
          <a:miter lim="800000"/>
          <a:headEnd/>
          <a:tailEnd/>
        </a:ln>
      </xdr:spPr>
    </xdr:pic>
    <xdr:clientData/>
  </xdr:oneCellAnchor>
  <xdr:oneCellAnchor>
    <xdr:from>
      <xdr:col>1</xdr:col>
      <xdr:colOff>1933575</xdr:colOff>
      <xdr:row>96</xdr:row>
      <xdr:rowOff>9525</xdr:rowOff>
    </xdr:from>
    <xdr:ext cx="0" cy="295275"/>
    <xdr:pic>
      <xdr:nvPicPr>
        <xdr:cNvPr id="2148" name="ctl00_logoimage" descr="Danfoss Logo"/>
        <xdr:cNvPicPr>
          <a:picLocks noChangeAspect="1" noChangeArrowheads="1"/>
        </xdr:cNvPicPr>
      </xdr:nvPicPr>
      <xdr:blipFill>
        <a:blip r:embed="rId1"/>
        <a:srcRect/>
        <a:stretch>
          <a:fillRect/>
        </a:stretch>
      </xdr:blipFill>
      <xdr:spPr>
        <a:xfrm>
          <a:off x="2619375" y="14361160"/>
          <a:ext cx="0" cy="295275"/>
        </a:xfrm>
        <a:prstGeom prst="rect">
          <a:avLst/>
        </a:prstGeom>
        <a:noFill/>
        <a:ln w="9525">
          <a:noFill/>
          <a:miter lim="800000"/>
          <a:headEnd/>
          <a:tailEnd/>
        </a:ln>
      </xdr:spPr>
    </xdr:pic>
    <xdr:clientData/>
  </xdr:oneCellAnchor>
  <xdr:oneCellAnchor>
    <xdr:from>
      <xdr:col>1</xdr:col>
      <xdr:colOff>1933575</xdr:colOff>
      <xdr:row>96</xdr:row>
      <xdr:rowOff>9525</xdr:rowOff>
    </xdr:from>
    <xdr:ext cx="0" cy="295275"/>
    <xdr:pic>
      <xdr:nvPicPr>
        <xdr:cNvPr id="2149" name="ctl00_logoimage" descr="Danfoss Logo"/>
        <xdr:cNvPicPr>
          <a:picLocks noChangeAspect="1" noChangeArrowheads="1"/>
        </xdr:cNvPicPr>
      </xdr:nvPicPr>
      <xdr:blipFill>
        <a:blip r:embed="rId1"/>
        <a:srcRect/>
        <a:stretch>
          <a:fillRect/>
        </a:stretch>
      </xdr:blipFill>
      <xdr:spPr>
        <a:xfrm>
          <a:off x="2619375" y="14361160"/>
          <a:ext cx="0" cy="295275"/>
        </a:xfrm>
        <a:prstGeom prst="rect">
          <a:avLst/>
        </a:prstGeom>
        <a:noFill/>
        <a:ln w="9525">
          <a:noFill/>
          <a:miter lim="800000"/>
          <a:headEnd/>
          <a:tailEnd/>
        </a:ln>
      </xdr:spPr>
    </xdr:pic>
    <xdr:clientData/>
  </xdr:oneCellAnchor>
  <xdr:oneCellAnchor>
    <xdr:from>
      <xdr:col>1</xdr:col>
      <xdr:colOff>1933575</xdr:colOff>
      <xdr:row>96</xdr:row>
      <xdr:rowOff>9525</xdr:rowOff>
    </xdr:from>
    <xdr:ext cx="0" cy="295275"/>
    <xdr:pic>
      <xdr:nvPicPr>
        <xdr:cNvPr id="2150" name="ctl00_logoimage" descr="Danfoss Logo"/>
        <xdr:cNvPicPr>
          <a:picLocks noChangeAspect="1" noChangeArrowheads="1"/>
        </xdr:cNvPicPr>
      </xdr:nvPicPr>
      <xdr:blipFill>
        <a:blip r:embed="rId1"/>
        <a:srcRect/>
        <a:stretch>
          <a:fillRect/>
        </a:stretch>
      </xdr:blipFill>
      <xdr:spPr>
        <a:xfrm>
          <a:off x="2619375" y="14361160"/>
          <a:ext cx="0" cy="295275"/>
        </a:xfrm>
        <a:prstGeom prst="rect">
          <a:avLst/>
        </a:prstGeom>
        <a:noFill/>
        <a:ln w="9525">
          <a:noFill/>
          <a:miter lim="800000"/>
          <a:headEnd/>
          <a:tailEnd/>
        </a:ln>
      </xdr:spPr>
    </xdr:pic>
    <xdr:clientData/>
  </xdr:oneCellAnchor>
  <xdr:oneCellAnchor>
    <xdr:from>
      <xdr:col>1</xdr:col>
      <xdr:colOff>1933575</xdr:colOff>
      <xdr:row>96</xdr:row>
      <xdr:rowOff>9525</xdr:rowOff>
    </xdr:from>
    <xdr:ext cx="0" cy="295275"/>
    <xdr:pic>
      <xdr:nvPicPr>
        <xdr:cNvPr id="2151" name="ctl00_logoimage" descr="Danfoss Logo"/>
        <xdr:cNvPicPr>
          <a:picLocks noChangeAspect="1" noChangeArrowheads="1"/>
        </xdr:cNvPicPr>
      </xdr:nvPicPr>
      <xdr:blipFill>
        <a:blip r:embed="rId1"/>
        <a:srcRect/>
        <a:stretch>
          <a:fillRect/>
        </a:stretch>
      </xdr:blipFill>
      <xdr:spPr>
        <a:xfrm>
          <a:off x="2619375" y="14361160"/>
          <a:ext cx="0" cy="295275"/>
        </a:xfrm>
        <a:prstGeom prst="rect">
          <a:avLst/>
        </a:prstGeom>
        <a:noFill/>
        <a:ln w="9525">
          <a:noFill/>
          <a:miter lim="800000"/>
          <a:headEnd/>
          <a:tailEnd/>
        </a:ln>
      </xdr:spPr>
    </xdr:pic>
    <xdr:clientData/>
  </xdr:oneCellAnchor>
  <xdr:oneCellAnchor>
    <xdr:from>
      <xdr:col>1</xdr:col>
      <xdr:colOff>1933575</xdr:colOff>
      <xdr:row>97</xdr:row>
      <xdr:rowOff>9525</xdr:rowOff>
    </xdr:from>
    <xdr:ext cx="0" cy="295275"/>
    <xdr:pic>
      <xdr:nvPicPr>
        <xdr:cNvPr id="2152" name="ctl00_logoimage" descr="Danfoss Logo"/>
        <xdr:cNvPicPr>
          <a:picLocks noChangeAspect="1" noChangeArrowheads="1"/>
        </xdr:cNvPicPr>
      </xdr:nvPicPr>
      <xdr:blipFill>
        <a:blip r:embed="rId1"/>
        <a:srcRect/>
        <a:stretch>
          <a:fillRect/>
        </a:stretch>
      </xdr:blipFill>
      <xdr:spPr>
        <a:xfrm>
          <a:off x="2619375" y="14504035"/>
          <a:ext cx="0" cy="295275"/>
        </a:xfrm>
        <a:prstGeom prst="rect">
          <a:avLst/>
        </a:prstGeom>
        <a:noFill/>
        <a:ln w="9525">
          <a:noFill/>
          <a:miter lim="800000"/>
          <a:headEnd/>
          <a:tailEnd/>
        </a:ln>
      </xdr:spPr>
    </xdr:pic>
    <xdr:clientData/>
  </xdr:oneCellAnchor>
  <xdr:oneCellAnchor>
    <xdr:from>
      <xdr:col>1</xdr:col>
      <xdr:colOff>1933575</xdr:colOff>
      <xdr:row>97</xdr:row>
      <xdr:rowOff>9525</xdr:rowOff>
    </xdr:from>
    <xdr:ext cx="0" cy="295275"/>
    <xdr:pic>
      <xdr:nvPicPr>
        <xdr:cNvPr id="2153" name="ctl00_logoimage" descr="Danfoss Logo"/>
        <xdr:cNvPicPr>
          <a:picLocks noChangeAspect="1" noChangeArrowheads="1"/>
        </xdr:cNvPicPr>
      </xdr:nvPicPr>
      <xdr:blipFill>
        <a:blip r:embed="rId1"/>
        <a:srcRect/>
        <a:stretch>
          <a:fillRect/>
        </a:stretch>
      </xdr:blipFill>
      <xdr:spPr>
        <a:xfrm>
          <a:off x="2619375" y="14504035"/>
          <a:ext cx="0" cy="295275"/>
        </a:xfrm>
        <a:prstGeom prst="rect">
          <a:avLst/>
        </a:prstGeom>
        <a:noFill/>
        <a:ln w="9525">
          <a:noFill/>
          <a:miter lim="800000"/>
          <a:headEnd/>
          <a:tailEnd/>
        </a:ln>
      </xdr:spPr>
    </xdr:pic>
    <xdr:clientData/>
  </xdr:oneCellAnchor>
  <xdr:oneCellAnchor>
    <xdr:from>
      <xdr:col>1</xdr:col>
      <xdr:colOff>1933575</xdr:colOff>
      <xdr:row>97</xdr:row>
      <xdr:rowOff>9525</xdr:rowOff>
    </xdr:from>
    <xdr:ext cx="0" cy="295275"/>
    <xdr:pic>
      <xdr:nvPicPr>
        <xdr:cNvPr id="2154" name="ctl00_logoimage" descr="Danfoss Logo"/>
        <xdr:cNvPicPr>
          <a:picLocks noChangeAspect="1" noChangeArrowheads="1"/>
        </xdr:cNvPicPr>
      </xdr:nvPicPr>
      <xdr:blipFill>
        <a:blip r:embed="rId1"/>
        <a:srcRect/>
        <a:stretch>
          <a:fillRect/>
        </a:stretch>
      </xdr:blipFill>
      <xdr:spPr>
        <a:xfrm>
          <a:off x="2619375" y="14504035"/>
          <a:ext cx="0" cy="295275"/>
        </a:xfrm>
        <a:prstGeom prst="rect">
          <a:avLst/>
        </a:prstGeom>
        <a:noFill/>
        <a:ln w="9525">
          <a:noFill/>
          <a:miter lim="800000"/>
          <a:headEnd/>
          <a:tailEnd/>
        </a:ln>
      </xdr:spPr>
    </xdr:pic>
    <xdr:clientData/>
  </xdr:oneCellAnchor>
  <xdr:oneCellAnchor>
    <xdr:from>
      <xdr:col>1</xdr:col>
      <xdr:colOff>1933575</xdr:colOff>
      <xdr:row>97</xdr:row>
      <xdr:rowOff>9525</xdr:rowOff>
    </xdr:from>
    <xdr:ext cx="0" cy="295275"/>
    <xdr:pic>
      <xdr:nvPicPr>
        <xdr:cNvPr id="2155" name="ctl00_logoimage" descr="Danfoss Logo"/>
        <xdr:cNvPicPr>
          <a:picLocks noChangeAspect="1" noChangeArrowheads="1"/>
        </xdr:cNvPicPr>
      </xdr:nvPicPr>
      <xdr:blipFill>
        <a:blip r:embed="rId1"/>
        <a:srcRect/>
        <a:stretch>
          <a:fillRect/>
        </a:stretch>
      </xdr:blipFill>
      <xdr:spPr>
        <a:xfrm>
          <a:off x="2619375" y="14504035"/>
          <a:ext cx="0" cy="295275"/>
        </a:xfrm>
        <a:prstGeom prst="rect">
          <a:avLst/>
        </a:prstGeom>
        <a:noFill/>
        <a:ln w="9525">
          <a:noFill/>
          <a:miter lim="800000"/>
          <a:headEnd/>
          <a:tailEnd/>
        </a:ln>
      </xdr:spPr>
    </xdr:pic>
    <xdr:clientData/>
  </xdr:oneCellAnchor>
  <xdr:oneCellAnchor>
    <xdr:from>
      <xdr:col>1</xdr:col>
      <xdr:colOff>1933575</xdr:colOff>
      <xdr:row>98</xdr:row>
      <xdr:rowOff>9525</xdr:rowOff>
    </xdr:from>
    <xdr:ext cx="0" cy="295275"/>
    <xdr:pic>
      <xdr:nvPicPr>
        <xdr:cNvPr id="2156" name="ctl00_logoimage" descr="Danfoss Logo"/>
        <xdr:cNvPicPr>
          <a:picLocks noChangeAspect="1" noChangeArrowheads="1"/>
        </xdr:cNvPicPr>
      </xdr:nvPicPr>
      <xdr:blipFill>
        <a:blip r:embed="rId1"/>
        <a:srcRect/>
        <a:stretch>
          <a:fillRect/>
        </a:stretch>
      </xdr:blipFill>
      <xdr:spPr>
        <a:xfrm>
          <a:off x="2619375" y="14646910"/>
          <a:ext cx="0" cy="295275"/>
        </a:xfrm>
        <a:prstGeom prst="rect">
          <a:avLst/>
        </a:prstGeom>
        <a:noFill/>
        <a:ln w="9525">
          <a:noFill/>
          <a:miter lim="800000"/>
          <a:headEnd/>
          <a:tailEnd/>
        </a:ln>
      </xdr:spPr>
    </xdr:pic>
    <xdr:clientData/>
  </xdr:oneCellAnchor>
  <xdr:oneCellAnchor>
    <xdr:from>
      <xdr:col>1</xdr:col>
      <xdr:colOff>1933575</xdr:colOff>
      <xdr:row>98</xdr:row>
      <xdr:rowOff>9525</xdr:rowOff>
    </xdr:from>
    <xdr:ext cx="0" cy="295275"/>
    <xdr:pic>
      <xdr:nvPicPr>
        <xdr:cNvPr id="2157" name="ctl00_logoimage" descr="Danfoss Logo"/>
        <xdr:cNvPicPr>
          <a:picLocks noChangeAspect="1" noChangeArrowheads="1"/>
        </xdr:cNvPicPr>
      </xdr:nvPicPr>
      <xdr:blipFill>
        <a:blip r:embed="rId1"/>
        <a:srcRect/>
        <a:stretch>
          <a:fillRect/>
        </a:stretch>
      </xdr:blipFill>
      <xdr:spPr>
        <a:xfrm>
          <a:off x="2619375" y="14646910"/>
          <a:ext cx="0" cy="295275"/>
        </a:xfrm>
        <a:prstGeom prst="rect">
          <a:avLst/>
        </a:prstGeom>
        <a:noFill/>
        <a:ln w="9525">
          <a:noFill/>
          <a:miter lim="800000"/>
          <a:headEnd/>
          <a:tailEnd/>
        </a:ln>
      </xdr:spPr>
    </xdr:pic>
    <xdr:clientData/>
  </xdr:oneCellAnchor>
  <xdr:oneCellAnchor>
    <xdr:from>
      <xdr:col>1</xdr:col>
      <xdr:colOff>1933575</xdr:colOff>
      <xdr:row>98</xdr:row>
      <xdr:rowOff>9525</xdr:rowOff>
    </xdr:from>
    <xdr:ext cx="0" cy="295275"/>
    <xdr:pic>
      <xdr:nvPicPr>
        <xdr:cNvPr id="2158" name="ctl00_logoimage" descr="Danfoss Logo"/>
        <xdr:cNvPicPr>
          <a:picLocks noChangeAspect="1" noChangeArrowheads="1"/>
        </xdr:cNvPicPr>
      </xdr:nvPicPr>
      <xdr:blipFill>
        <a:blip r:embed="rId1"/>
        <a:srcRect/>
        <a:stretch>
          <a:fillRect/>
        </a:stretch>
      </xdr:blipFill>
      <xdr:spPr>
        <a:xfrm>
          <a:off x="2619375" y="14646910"/>
          <a:ext cx="0" cy="295275"/>
        </a:xfrm>
        <a:prstGeom prst="rect">
          <a:avLst/>
        </a:prstGeom>
        <a:noFill/>
        <a:ln w="9525">
          <a:noFill/>
          <a:miter lim="800000"/>
          <a:headEnd/>
          <a:tailEnd/>
        </a:ln>
      </xdr:spPr>
    </xdr:pic>
    <xdr:clientData/>
  </xdr:oneCellAnchor>
  <xdr:oneCellAnchor>
    <xdr:from>
      <xdr:col>1</xdr:col>
      <xdr:colOff>1933575</xdr:colOff>
      <xdr:row>98</xdr:row>
      <xdr:rowOff>9525</xdr:rowOff>
    </xdr:from>
    <xdr:ext cx="0" cy="295275"/>
    <xdr:pic>
      <xdr:nvPicPr>
        <xdr:cNvPr id="2159" name="ctl00_logoimage" descr="Danfoss Logo"/>
        <xdr:cNvPicPr>
          <a:picLocks noChangeAspect="1" noChangeArrowheads="1"/>
        </xdr:cNvPicPr>
      </xdr:nvPicPr>
      <xdr:blipFill>
        <a:blip r:embed="rId1"/>
        <a:srcRect/>
        <a:stretch>
          <a:fillRect/>
        </a:stretch>
      </xdr:blipFill>
      <xdr:spPr>
        <a:xfrm>
          <a:off x="2619375" y="14646910"/>
          <a:ext cx="0" cy="295275"/>
        </a:xfrm>
        <a:prstGeom prst="rect">
          <a:avLst/>
        </a:prstGeom>
        <a:noFill/>
        <a:ln w="9525">
          <a:noFill/>
          <a:miter lim="800000"/>
          <a:headEnd/>
          <a:tailEnd/>
        </a:ln>
      </xdr:spPr>
    </xdr:pic>
    <xdr:clientData/>
  </xdr:oneCellAnchor>
  <xdr:oneCellAnchor>
    <xdr:from>
      <xdr:col>1</xdr:col>
      <xdr:colOff>1933575</xdr:colOff>
      <xdr:row>99</xdr:row>
      <xdr:rowOff>9525</xdr:rowOff>
    </xdr:from>
    <xdr:ext cx="0" cy="295275"/>
    <xdr:pic>
      <xdr:nvPicPr>
        <xdr:cNvPr id="2160" name="ctl00_logoimage" descr="Danfoss Logo"/>
        <xdr:cNvPicPr>
          <a:picLocks noChangeAspect="1" noChangeArrowheads="1"/>
        </xdr:cNvPicPr>
      </xdr:nvPicPr>
      <xdr:blipFill>
        <a:blip r:embed="rId1"/>
        <a:srcRect/>
        <a:stretch>
          <a:fillRect/>
        </a:stretch>
      </xdr:blipFill>
      <xdr:spPr>
        <a:xfrm>
          <a:off x="2619375" y="14789785"/>
          <a:ext cx="0" cy="295275"/>
        </a:xfrm>
        <a:prstGeom prst="rect">
          <a:avLst/>
        </a:prstGeom>
        <a:noFill/>
        <a:ln w="9525">
          <a:noFill/>
          <a:miter lim="800000"/>
          <a:headEnd/>
          <a:tailEnd/>
        </a:ln>
      </xdr:spPr>
    </xdr:pic>
    <xdr:clientData/>
  </xdr:oneCellAnchor>
  <xdr:oneCellAnchor>
    <xdr:from>
      <xdr:col>1</xdr:col>
      <xdr:colOff>1933575</xdr:colOff>
      <xdr:row>99</xdr:row>
      <xdr:rowOff>9525</xdr:rowOff>
    </xdr:from>
    <xdr:ext cx="0" cy="295275"/>
    <xdr:pic>
      <xdr:nvPicPr>
        <xdr:cNvPr id="2161" name="ctl00_logoimage" descr="Danfoss Logo"/>
        <xdr:cNvPicPr>
          <a:picLocks noChangeAspect="1" noChangeArrowheads="1"/>
        </xdr:cNvPicPr>
      </xdr:nvPicPr>
      <xdr:blipFill>
        <a:blip r:embed="rId1"/>
        <a:srcRect/>
        <a:stretch>
          <a:fillRect/>
        </a:stretch>
      </xdr:blipFill>
      <xdr:spPr>
        <a:xfrm>
          <a:off x="2619375" y="14789785"/>
          <a:ext cx="0" cy="295275"/>
        </a:xfrm>
        <a:prstGeom prst="rect">
          <a:avLst/>
        </a:prstGeom>
        <a:noFill/>
        <a:ln w="9525">
          <a:noFill/>
          <a:miter lim="800000"/>
          <a:headEnd/>
          <a:tailEnd/>
        </a:ln>
      </xdr:spPr>
    </xdr:pic>
    <xdr:clientData/>
  </xdr:oneCellAnchor>
  <xdr:oneCellAnchor>
    <xdr:from>
      <xdr:col>1</xdr:col>
      <xdr:colOff>1933575</xdr:colOff>
      <xdr:row>99</xdr:row>
      <xdr:rowOff>9525</xdr:rowOff>
    </xdr:from>
    <xdr:ext cx="0" cy="295275"/>
    <xdr:pic>
      <xdr:nvPicPr>
        <xdr:cNvPr id="2162" name="ctl00_logoimage" descr="Danfoss Logo"/>
        <xdr:cNvPicPr>
          <a:picLocks noChangeAspect="1" noChangeArrowheads="1"/>
        </xdr:cNvPicPr>
      </xdr:nvPicPr>
      <xdr:blipFill>
        <a:blip r:embed="rId1"/>
        <a:srcRect/>
        <a:stretch>
          <a:fillRect/>
        </a:stretch>
      </xdr:blipFill>
      <xdr:spPr>
        <a:xfrm>
          <a:off x="2619375" y="14789785"/>
          <a:ext cx="0" cy="295275"/>
        </a:xfrm>
        <a:prstGeom prst="rect">
          <a:avLst/>
        </a:prstGeom>
        <a:noFill/>
        <a:ln w="9525">
          <a:noFill/>
          <a:miter lim="800000"/>
          <a:headEnd/>
          <a:tailEnd/>
        </a:ln>
      </xdr:spPr>
    </xdr:pic>
    <xdr:clientData/>
  </xdr:oneCellAnchor>
  <xdr:oneCellAnchor>
    <xdr:from>
      <xdr:col>1</xdr:col>
      <xdr:colOff>1933575</xdr:colOff>
      <xdr:row>99</xdr:row>
      <xdr:rowOff>9525</xdr:rowOff>
    </xdr:from>
    <xdr:ext cx="0" cy="295275"/>
    <xdr:pic>
      <xdr:nvPicPr>
        <xdr:cNvPr id="2163" name="ctl00_logoimage" descr="Danfoss Logo"/>
        <xdr:cNvPicPr>
          <a:picLocks noChangeAspect="1" noChangeArrowheads="1"/>
        </xdr:cNvPicPr>
      </xdr:nvPicPr>
      <xdr:blipFill>
        <a:blip r:embed="rId1"/>
        <a:srcRect/>
        <a:stretch>
          <a:fillRect/>
        </a:stretch>
      </xdr:blipFill>
      <xdr:spPr>
        <a:xfrm>
          <a:off x="2619375" y="14789785"/>
          <a:ext cx="0" cy="295275"/>
        </a:xfrm>
        <a:prstGeom prst="rect">
          <a:avLst/>
        </a:prstGeom>
        <a:noFill/>
        <a:ln w="9525">
          <a:noFill/>
          <a:miter lim="800000"/>
          <a:headEnd/>
          <a:tailEnd/>
        </a:ln>
      </xdr:spPr>
    </xdr:pic>
    <xdr:clientData/>
  </xdr:oneCellAnchor>
  <xdr:oneCellAnchor>
    <xdr:from>
      <xdr:col>1</xdr:col>
      <xdr:colOff>1933575</xdr:colOff>
      <xdr:row>100</xdr:row>
      <xdr:rowOff>9525</xdr:rowOff>
    </xdr:from>
    <xdr:ext cx="0" cy="295275"/>
    <xdr:pic>
      <xdr:nvPicPr>
        <xdr:cNvPr id="2164" name="ctl00_logoimage" descr="Danfoss Logo"/>
        <xdr:cNvPicPr>
          <a:picLocks noChangeAspect="1" noChangeArrowheads="1"/>
        </xdr:cNvPicPr>
      </xdr:nvPicPr>
      <xdr:blipFill>
        <a:blip r:embed="rId1"/>
        <a:srcRect/>
        <a:stretch>
          <a:fillRect/>
        </a:stretch>
      </xdr:blipFill>
      <xdr:spPr>
        <a:xfrm>
          <a:off x="2619375" y="15389860"/>
          <a:ext cx="0" cy="295275"/>
        </a:xfrm>
        <a:prstGeom prst="rect">
          <a:avLst/>
        </a:prstGeom>
        <a:noFill/>
        <a:ln w="9525">
          <a:noFill/>
          <a:miter lim="800000"/>
          <a:headEnd/>
          <a:tailEnd/>
        </a:ln>
      </xdr:spPr>
    </xdr:pic>
    <xdr:clientData/>
  </xdr:oneCellAnchor>
  <xdr:oneCellAnchor>
    <xdr:from>
      <xdr:col>1</xdr:col>
      <xdr:colOff>1933575</xdr:colOff>
      <xdr:row>100</xdr:row>
      <xdr:rowOff>9525</xdr:rowOff>
    </xdr:from>
    <xdr:ext cx="0" cy="295275"/>
    <xdr:pic>
      <xdr:nvPicPr>
        <xdr:cNvPr id="2165" name="ctl00_logoimage" descr="Danfoss Logo"/>
        <xdr:cNvPicPr>
          <a:picLocks noChangeAspect="1" noChangeArrowheads="1"/>
        </xdr:cNvPicPr>
      </xdr:nvPicPr>
      <xdr:blipFill>
        <a:blip r:embed="rId1"/>
        <a:srcRect/>
        <a:stretch>
          <a:fillRect/>
        </a:stretch>
      </xdr:blipFill>
      <xdr:spPr>
        <a:xfrm>
          <a:off x="2619375" y="15389860"/>
          <a:ext cx="0" cy="295275"/>
        </a:xfrm>
        <a:prstGeom prst="rect">
          <a:avLst/>
        </a:prstGeom>
        <a:noFill/>
        <a:ln w="9525">
          <a:noFill/>
          <a:miter lim="800000"/>
          <a:headEnd/>
          <a:tailEnd/>
        </a:ln>
      </xdr:spPr>
    </xdr:pic>
    <xdr:clientData/>
  </xdr:oneCellAnchor>
  <xdr:oneCellAnchor>
    <xdr:from>
      <xdr:col>1</xdr:col>
      <xdr:colOff>1933575</xdr:colOff>
      <xdr:row>100</xdr:row>
      <xdr:rowOff>9525</xdr:rowOff>
    </xdr:from>
    <xdr:ext cx="0" cy="295275"/>
    <xdr:pic>
      <xdr:nvPicPr>
        <xdr:cNvPr id="2166" name="ctl00_logoimage" descr="Danfoss Logo"/>
        <xdr:cNvPicPr>
          <a:picLocks noChangeAspect="1" noChangeArrowheads="1"/>
        </xdr:cNvPicPr>
      </xdr:nvPicPr>
      <xdr:blipFill>
        <a:blip r:embed="rId1"/>
        <a:srcRect/>
        <a:stretch>
          <a:fillRect/>
        </a:stretch>
      </xdr:blipFill>
      <xdr:spPr>
        <a:xfrm>
          <a:off x="2619375" y="15389860"/>
          <a:ext cx="0" cy="295275"/>
        </a:xfrm>
        <a:prstGeom prst="rect">
          <a:avLst/>
        </a:prstGeom>
        <a:noFill/>
        <a:ln w="9525">
          <a:noFill/>
          <a:miter lim="800000"/>
          <a:headEnd/>
          <a:tailEnd/>
        </a:ln>
      </xdr:spPr>
    </xdr:pic>
    <xdr:clientData/>
  </xdr:oneCellAnchor>
  <xdr:oneCellAnchor>
    <xdr:from>
      <xdr:col>1</xdr:col>
      <xdr:colOff>1933575</xdr:colOff>
      <xdr:row>100</xdr:row>
      <xdr:rowOff>9525</xdr:rowOff>
    </xdr:from>
    <xdr:ext cx="0" cy="295275"/>
    <xdr:pic>
      <xdr:nvPicPr>
        <xdr:cNvPr id="2167" name="ctl00_logoimage" descr="Danfoss Logo"/>
        <xdr:cNvPicPr>
          <a:picLocks noChangeAspect="1" noChangeArrowheads="1"/>
        </xdr:cNvPicPr>
      </xdr:nvPicPr>
      <xdr:blipFill>
        <a:blip r:embed="rId1"/>
        <a:srcRect/>
        <a:stretch>
          <a:fillRect/>
        </a:stretch>
      </xdr:blipFill>
      <xdr:spPr>
        <a:xfrm>
          <a:off x="2619375" y="15389860"/>
          <a:ext cx="0" cy="295275"/>
        </a:xfrm>
        <a:prstGeom prst="rect">
          <a:avLst/>
        </a:prstGeom>
        <a:noFill/>
        <a:ln w="9525">
          <a:noFill/>
          <a:miter lim="800000"/>
          <a:headEnd/>
          <a:tailEnd/>
        </a:ln>
      </xdr:spPr>
    </xdr:pic>
    <xdr:clientData/>
  </xdr:oneCellAnchor>
  <xdr:oneCellAnchor>
    <xdr:from>
      <xdr:col>1</xdr:col>
      <xdr:colOff>1933575</xdr:colOff>
      <xdr:row>101</xdr:row>
      <xdr:rowOff>9525</xdr:rowOff>
    </xdr:from>
    <xdr:ext cx="0" cy="295275"/>
    <xdr:pic>
      <xdr:nvPicPr>
        <xdr:cNvPr id="2168" name="ctl00_logoimage" descr="Danfoss Logo"/>
        <xdr:cNvPicPr>
          <a:picLocks noChangeAspect="1" noChangeArrowheads="1"/>
        </xdr:cNvPicPr>
      </xdr:nvPicPr>
      <xdr:blipFill>
        <a:blip r:embed="rId1"/>
        <a:srcRect/>
        <a:stretch>
          <a:fillRect/>
        </a:stretch>
      </xdr:blipFill>
      <xdr:spPr>
        <a:xfrm>
          <a:off x="2619375" y="15680690"/>
          <a:ext cx="0" cy="295275"/>
        </a:xfrm>
        <a:prstGeom prst="rect">
          <a:avLst/>
        </a:prstGeom>
        <a:noFill/>
        <a:ln w="9525">
          <a:noFill/>
          <a:miter lim="800000"/>
          <a:headEnd/>
          <a:tailEnd/>
        </a:ln>
      </xdr:spPr>
    </xdr:pic>
    <xdr:clientData/>
  </xdr:oneCellAnchor>
  <xdr:oneCellAnchor>
    <xdr:from>
      <xdr:col>1</xdr:col>
      <xdr:colOff>1933575</xdr:colOff>
      <xdr:row>101</xdr:row>
      <xdr:rowOff>9525</xdr:rowOff>
    </xdr:from>
    <xdr:ext cx="0" cy="295275"/>
    <xdr:pic>
      <xdr:nvPicPr>
        <xdr:cNvPr id="2169" name="ctl00_logoimage" descr="Danfoss Logo"/>
        <xdr:cNvPicPr>
          <a:picLocks noChangeAspect="1" noChangeArrowheads="1"/>
        </xdr:cNvPicPr>
      </xdr:nvPicPr>
      <xdr:blipFill>
        <a:blip r:embed="rId1"/>
        <a:srcRect/>
        <a:stretch>
          <a:fillRect/>
        </a:stretch>
      </xdr:blipFill>
      <xdr:spPr>
        <a:xfrm>
          <a:off x="2619375" y="15680690"/>
          <a:ext cx="0" cy="295275"/>
        </a:xfrm>
        <a:prstGeom prst="rect">
          <a:avLst/>
        </a:prstGeom>
        <a:noFill/>
        <a:ln w="9525">
          <a:noFill/>
          <a:miter lim="800000"/>
          <a:headEnd/>
          <a:tailEnd/>
        </a:ln>
      </xdr:spPr>
    </xdr:pic>
    <xdr:clientData/>
  </xdr:oneCellAnchor>
  <xdr:oneCellAnchor>
    <xdr:from>
      <xdr:col>1</xdr:col>
      <xdr:colOff>1933575</xdr:colOff>
      <xdr:row>101</xdr:row>
      <xdr:rowOff>9525</xdr:rowOff>
    </xdr:from>
    <xdr:ext cx="0" cy="295275"/>
    <xdr:pic>
      <xdr:nvPicPr>
        <xdr:cNvPr id="2170" name="ctl00_logoimage" descr="Danfoss Logo"/>
        <xdr:cNvPicPr>
          <a:picLocks noChangeAspect="1" noChangeArrowheads="1"/>
        </xdr:cNvPicPr>
      </xdr:nvPicPr>
      <xdr:blipFill>
        <a:blip r:embed="rId1"/>
        <a:srcRect/>
        <a:stretch>
          <a:fillRect/>
        </a:stretch>
      </xdr:blipFill>
      <xdr:spPr>
        <a:xfrm>
          <a:off x="2619375" y="15680690"/>
          <a:ext cx="0" cy="295275"/>
        </a:xfrm>
        <a:prstGeom prst="rect">
          <a:avLst/>
        </a:prstGeom>
        <a:noFill/>
        <a:ln w="9525">
          <a:noFill/>
          <a:miter lim="800000"/>
          <a:headEnd/>
          <a:tailEnd/>
        </a:ln>
      </xdr:spPr>
    </xdr:pic>
    <xdr:clientData/>
  </xdr:oneCellAnchor>
  <xdr:oneCellAnchor>
    <xdr:from>
      <xdr:col>1</xdr:col>
      <xdr:colOff>1933575</xdr:colOff>
      <xdr:row>101</xdr:row>
      <xdr:rowOff>9525</xdr:rowOff>
    </xdr:from>
    <xdr:ext cx="0" cy="295275"/>
    <xdr:pic>
      <xdr:nvPicPr>
        <xdr:cNvPr id="2171" name="ctl00_logoimage" descr="Danfoss Logo"/>
        <xdr:cNvPicPr>
          <a:picLocks noChangeAspect="1" noChangeArrowheads="1"/>
        </xdr:cNvPicPr>
      </xdr:nvPicPr>
      <xdr:blipFill>
        <a:blip r:embed="rId1"/>
        <a:srcRect/>
        <a:stretch>
          <a:fillRect/>
        </a:stretch>
      </xdr:blipFill>
      <xdr:spPr>
        <a:xfrm>
          <a:off x="2619375" y="1568069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2172"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2173"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2174"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2175"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103</xdr:row>
      <xdr:rowOff>9525</xdr:rowOff>
    </xdr:from>
    <xdr:ext cx="0" cy="295275"/>
    <xdr:pic>
      <xdr:nvPicPr>
        <xdr:cNvPr id="2176" name="ctl00_logoimage" descr="Danfoss Logo"/>
        <xdr:cNvPicPr>
          <a:picLocks noChangeAspect="1" noChangeArrowheads="1"/>
        </xdr:cNvPicPr>
      </xdr:nvPicPr>
      <xdr:blipFill>
        <a:blip r:embed="rId1"/>
        <a:srcRect/>
        <a:stretch>
          <a:fillRect/>
        </a:stretch>
      </xdr:blipFill>
      <xdr:spPr>
        <a:xfrm>
          <a:off x="2619375" y="16262350"/>
          <a:ext cx="0" cy="295275"/>
        </a:xfrm>
        <a:prstGeom prst="rect">
          <a:avLst/>
        </a:prstGeom>
        <a:noFill/>
        <a:ln w="9525">
          <a:noFill/>
          <a:miter lim="800000"/>
          <a:headEnd/>
          <a:tailEnd/>
        </a:ln>
      </xdr:spPr>
    </xdr:pic>
    <xdr:clientData/>
  </xdr:oneCellAnchor>
  <xdr:oneCellAnchor>
    <xdr:from>
      <xdr:col>1</xdr:col>
      <xdr:colOff>1933575</xdr:colOff>
      <xdr:row>103</xdr:row>
      <xdr:rowOff>9525</xdr:rowOff>
    </xdr:from>
    <xdr:ext cx="0" cy="295275"/>
    <xdr:pic>
      <xdr:nvPicPr>
        <xdr:cNvPr id="2177" name="ctl00_logoimage" descr="Danfoss Logo"/>
        <xdr:cNvPicPr>
          <a:picLocks noChangeAspect="1" noChangeArrowheads="1"/>
        </xdr:cNvPicPr>
      </xdr:nvPicPr>
      <xdr:blipFill>
        <a:blip r:embed="rId1"/>
        <a:srcRect/>
        <a:stretch>
          <a:fillRect/>
        </a:stretch>
      </xdr:blipFill>
      <xdr:spPr>
        <a:xfrm>
          <a:off x="2619375" y="16262350"/>
          <a:ext cx="0" cy="295275"/>
        </a:xfrm>
        <a:prstGeom prst="rect">
          <a:avLst/>
        </a:prstGeom>
        <a:noFill/>
        <a:ln w="9525">
          <a:noFill/>
          <a:miter lim="800000"/>
          <a:headEnd/>
          <a:tailEnd/>
        </a:ln>
      </xdr:spPr>
    </xdr:pic>
    <xdr:clientData/>
  </xdr:oneCellAnchor>
  <xdr:oneCellAnchor>
    <xdr:from>
      <xdr:col>1</xdr:col>
      <xdr:colOff>1933575</xdr:colOff>
      <xdr:row>103</xdr:row>
      <xdr:rowOff>9525</xdr:rowOff>
    </xdr:from>
    <xdr:ext cx="0" cy="295275"/>
    <xdr:pic>
      <xdr:nvPicPr>
        <xdr:cNvPr id="2178" name="ctl00_logoimage" descr="Danfoss Logo"/>
        <xdr:cNvPicPr>
          <a:picLocks noChangeAspect="1" noChangeArrowheads="1"/>
        </xdr:cNvPicPr>
      </xdr:nvPicPr>
      <xdr:blipFill>
        <a:blip r:embed="rId1"/>
        <a:srcRect/>
        <a:stretch>
          <a:fillRect/>
        </a:stretch>
      </xdr:blipFill>
      <xdr:spPr>
        <a:xfrm>
          <a:off x="2619375" y="16262350"/>
          <a:ext cx="0" cy="295275"/>
        </a:xfrm>
        <a:prstGeom prst="rect">
          <a:avLst/>
        </a:prstGeom>
        <a:noFill/>
        <a:ln w="9525">
          <a:noFill/>
          <a:miter lim="800000"/>
          <a:headEnd/>
          <a:tailEnd/>
        </a:ln>
      </xdr:spPr>
    </xdr:pic>
    <xdr:clientData/>
  </xdr:oneCellAnchor>
  <xdr:oneCellAnchor>
    <xdr:from>
      <xdr:col>1</xdr:col>
      <xdr:colOff>1933575</xdr:colOff>
      <xdr:row>103</xdr:row>
      <xdr:rowOff>9525</xdr:rowOff>
    </xdr:from>
    <xdr:ext cx="0" cy="295275"/>
    <xdr:pic>
      <xdr:nvPicPr>
        <xdr:cNvPr id="2179" name="ctl00_logoimage" descr="Danfoss Logo"/>
        <xdr:cNvPicPr>
          <a:picLocks noChangeAspect="1" noChangeArrowheads="1"/>
        </xdr:cNvPicPr>
      </xdr:nvPicPr>
      <xdr:blipFill>
        <a:blip r:embed="rId1"/>
        <a:srcRect/>
        <a:stretch>
          <a:fillRect/>
        </a:stretch>
      </xdr:blipFill>
      <xdr:spPr>
        <a:xfrm>
          <a:off x="2619375" y="16262350"/>
          <a:ext cx="0" cy="295275"/>
        </a:xfrm>
        <a:prstGeom prst="rect">
          <a:avLst/>
        </a:prstGeom>
        <a:noFill/>
        <a:ln w="9525">
          <a:noFill/>
          <a:miter lim="800000"/>
          <a:headEnd/>
          <a:tailEnd/>
        </a:ln>
      </xdr:spPr>
    </xdr:pic>
    <xdr:clientData/>
  </xdr:oneCellAnchor>
  <xdr:oneCellAnchor>
    <xdr:from>
      <xdr:col>1</xdr:col>
      <xdr:colOff>1933575</xdr:colOff>
      <xdr:row>104</xdr:row>
      <xdr:rowOff>9525</xdr:rowOff>
    </xdr:from>
    <xdr:ext cx="0" cy="295275"/>
    <xdr:pic>
      <xdr:nvPicPr>
        <xdr:cNvPr id="2180" name="ctl00_logoimage" descr="Danfoss Logo"/>
        <xdr:cNvPicPr>
          <a:picLocks noChangeAspect="1" noChangeArrowheads="1"/>
        </xdr:cNvPicPr>
      </xdr:nvPicPr>
      <xdr:blipFill>
        <a:blip r:embed="rId1"/>
        <a:srcRect/>
        <a:stretch>
          <a:fillRect/>
        </a:stretch>
      </xdr:blipFill>
      <xdr:spPr>
        <a:xfrm>
          <a:off x="2619375" y="16553180"/>
          <a:ext cx="0" cy="295275"/>
        </a:xfrm>
        <a:prstGeom prst="rect">
          <a:avLst/>
        </a:prstGeom>
        <a:noFill/>
        <a:ln w="9525">
          <a:noFill/>
          <a:miter lim="800000"/>
          <a:headEnd/>
          <a:tailEnd/>
        </a:ln>
      </xdr:spPr>
    </xdr:pic>
    <xdr:clientData/>
  </xdr:oneCellAnchor>
  <xdr:oneCellAnchor>
    <xdr:from>
      <xdr:col>1</xdr:col>
      <xdr:colOff>1933575</xdr:colOff>
      <xdr:row>104</xdr:row>
      <xdr:rowOff>9525</xdr:rowOff>
    </xdr:from>
    <xdr:ext cx="0" cy="295275"/>
    <xdr:pic>
      <xdr:nvPicPr>
        <xdr:cNvPr id="2181" name="ctl00_logoimage" descr="Danfoss Logo"/>
        <xdr:cNvPicPr>
          <a:picLocks noChangeAspect="1" noChangeArrowheads="1"/>
        </xdr:cNvPicPr>
      </xdr:nvPicPr>
      <xdr:blipFill>
        <a:blip r:embed="rId1"/>
        <a:srcRect/>
        <a:stretch>
          <a:fillRect/>
        </a:stretch>
      </xdr:blipFill>
      <xdr:spPr>
        <a:xfrm>
          <a:off x="2619375" y="16553180"/>
          <a:ext cx="0" cy="295275"/>
        </a:xfrm>
        <a:prstGeom prst="rect">
          <a:avLst/>
        </a:prstGeom>
        <a:noFill/>
        <a:ln w="9525">
          <a:noFill/>
          <a:miter lim="800000"/>
          <a:headEnd/>
          <a:tailEnd/>
        </a:ln>
      </xdr:spPr>
    </xdr:pic>
    <xdr:clientData/>
  </xdr:oneCellAnchor>
  <xdr:oneCellAnchor>
    <xdr:from>
      <xdr:col>1</xdr:col>
      <xdr:colOff>1933575</xdr:colOff>
      <xdr:row>104</xdr:row>
      <xdr:rowOff>9525</xdr:rowOff>
    </xdr:from>
    <xdr:ext cx="0" cy="295275"/>
    <xdr:pic>
      <xdr:nvPicPr>
        <xdr:cNvPr id="2182" name="ctl00_logoimage" descr="Danfoss Logo"/>
        <xdr:cNvPicPr>
          <a:picLocks noChangeAspect="1" noChangeArrowheads="1"/>
        </xdr:cNvPicPr>
      </xdr:nvPicPr>
      <xdr:blipFill>
        <a:blip r:embed="rId1"/>
        <a:srcRect/>
        <a:stretch>
          <a:fillRect/>
        </a:stretch>
      </xdr:blipFill>
      <xdr:spPr>
        <a:xfrm>
          <a:off x="2619375" y="16553180"/>
          <a:ext cx="0" cy="295275"/>
        </a:xfrm>
        <a:prstGeom prst="rect">
          <a:avLst/>
        </a:prstGeom>
        <a:noFill/>
        <a:ln w="9525">
          <a:noFill/>
          <a:miter lim="800000"/>
          <a:headEnd/>
          <a:tailEnd/>
        </a:ln>
      </xdr:spPr>
    </xdr:pic>
    <xdr:clientData/>
  </xdr:oneCellAnchor>
  <xdr:oneCellAnchor>
    <xdr:from>
      <xdr:col>1</xdr:col>
      <xdr:colOff>1933575</xdr:colOff>
      <xdr:row>104</xdr:row>
      <xdr:rowOff>9525</xdr:rowOff>
    </xdr:from>
    <xdr:ext cx="0" cy="295275"/>
    <xdr:pic>
      <xdr:nvPicPr>
        <xdr:cNvPr id="2183" name="ctl00_logoimage" descr="Danfoss Logo"/>
        <xdr:cNvPicPr>
          <a:picLocks noChangeAspect="1" noChangeArrowheads="1"/>
        </xdr:cNvPicPr>
      </xdr:nvPicPr>
      <xdr:blipFill>
        <a:blip r:embed="rId1"/>
        <a:srcRect/>
        <a:stretch>
          <a:fillRect/>
        </a:stretch>
      </xdr:blipFill>
      <xdr:spPr>
        <a:xfrm>
          <a:off x="2619375" y="16553180"/>
          <a:ext cx="0" cy="295275"/>
        </a:xfrm>
        <a:prstGeom prst="rect">
          <a:avLst/>
        </a:prstGeom>
        <a:noFill/>
        <a:ln w="9525">
          <a:noFill/>
          <a:miter lim="800000"/>
          <a:headEnd/>
          <a:tailEnd/>
        </a:ln>
      </xdr:spPr>
    </xdr:pic>
    <xdr:clientData/>
  </xdr:oneCellAnchor>
  <xdr:oneCellAnchor>
    <xdr:from>
      <xdr:col>1</xdr:col>
      <xdr:colOff>1933575</xdr:colOff>
      <xdr:row>105</xdr:row>
      <xdr:rowOff>9525</xdr:rowOff>
    </xdr:from>
    <xdr:ext cx="0" cy="295275"/>
    <xdr:pic>
      <xdr:nvPicPr>
        <xdr:cNvPr id="2184" name="ctl00_logoimage" descr="Danfoss Logo"/>
        <xdr:cNvPicPr>
          <a:picLocks noChangeAspect="1" noChangeArrowheads="1"/>
        </xdr:cNvPicPr>
      </xdr:nvPicPr>
      <xdr:blipFill>
        <a:blip r:embed="rId1"/>
        <a:srcRect/>
        <a:stretch>
          <a:fillRect/>
        </a:stretch>
      </xdr:blipFill>
      <xdr:spPr>
        <a:xfrm>
          <a:off x="2619375" y="16844010"/>
          <a:ext cx="0" cy="295275"/>
        </a:xfrm>
        <a:prstGeom prst="rect">
          <a:avLst/>
        </a:prstGeom>
        <a:noFill/>
        <a:ln w="9525">
          <a:noFill/>
          <a:miter lim="800000"/>
          <a:headEnd/>
          <a:tailEnd/>
        </a:ln>
      </xdr:spPr>
    </xdr:pic>
    <xdr:clientData/>
  </xdr:oneCellAnchor>
  <xdr:oneCellAnchor>
    <xdr:from>
      <xdr:col>1</xdr:col>
      <xdr:colOff>1933575</xdr:colOff>
      <xdr:row>105</xdr:row>
      <xdr:rowOff>9525</xdr:rowOff>
    </xdr:from>
    <xdr:ext cx="0" cy="295275"/>
    <xdr:pic>
      <xdr:nvPicPr>
        <xdr:cNvPr id="2185" name="ctl00_logoimage" descr="Danfoss Logo"/>
        <xdr:cNvPicPr>
          <a:picLocks noChangeAspect="1" noChangeArrowheads="1"/>
        </xdr:cNvPicPr>
      </xdr:nvPicPr>
      <xdr:blipFill>
        <a:blip r:embed="rId1"/>
        <a:srcRect/>
        <a:stretch>
          <a:fillRect/>
        </a:stretch>
      </xdr:blipFill>
      <xdr:spPr>
        <a:xfrm>
          <a:off x="2619375" y="16844010"/>
          <a:ext cx="0" cy="295275"/>
        </a:xfrm>
        <a:prstGeom prst="rect">
          <a:avLst/>
        </a:prstGeom>
        <a:noFill/>
        <a:ln w="9525">
          <a:noFill/>
          <a:miter lim="800000"/>
          <a:headEnd/>
          <a:tailEnd/>
        </a:ln>
      </xdr:spPr>
    </xdr:pic>
    <xdr:clientData/>
  </xdr:oneCellAnchor>
  <xdr:oneCellAnchor>
    <xdr:from>
      <xdr:col>1</xdr:col>
      <xdr:colOff>1933575</xdr:colOff>
      <xdr:row>105</xdr:row>
      <xdr:rowOff>9525</xdr:rowOff>
    </xdr:from>
    <xdr:ext cx="0" cy="295275"/>
    <xdr:pic>
      <xdr:nvPicPr>
        <xdr:cNvPr id="2186" name="ctl00_logoimage" descr="Danfoss Logo"/>
        <xdr:cNvPicPr>
          <a:picLocks noChangeAspect="1" noChangeArrowheads="1"/>
        </xdr:cNvPicPr>
      </xdr:nvPicPr>
      <xdr:blipFill>
        <a:blip r:embed="rId1"/>
        <a:srcRect/>
        <a:stretch>
          <a:fillRect/>
        </a:stretch>
      </xdr:blipFill>
      <xdr:spPr>
        <a:xfrm>
          <a:off x="2619375" y="16844010"/>
          <a:ext cx="0" cy="295275"/>
        </a:xfrm>
        <a:prstGeom prst="rect">
          <a:avLst/>
        </a:prstGeom>
        <a:noFill/>
        <a:ln w="9525">
          <a:noFill/>
          <a:miter lim="800000"/>
          <a:headEnd/>
          <a:tailEnd/>
        </a:ln>
      </xdr:spPr>
    </xdr:pic>
    <xdr:clientData/>
  </xdr:oneCellAnchor>
  <xdr:oneCellAnchor>
    <xdr:from>
      <xdr:col>1</xdr:col>
      <xdr:colOff>1933575</xdr:colOff>
      <xdr:row>105</xdr:row>
      <xdr:rowOff>9525</xdr:rowOff>
    </xdr:from>
    <xdr:ext cx="0" cy="295275"/>
    <xdr:pic>
      <xdr:nvPicPr>
        <xdr:cNvPr id="2187" name="ctl00_logoimage" descr="Danfoss Logo"/>
        <xdr:cNvPicPr>
          <a:picLocks noChangeAspect="1" noChangeArrowheads="1"/>
        </xdr:cNvPicPr>
      </xdr:nvPicPr>
      <xdr:blipFill>
        <a:blip r:embed="rId1"/>
        <a:srcRect/>
        <a:stretch>
          <a:fillRect/>
        </a:stretch>
      </xdr:blipFill>
      <xdr:spPr>
        <a:xfrm>
          <a:off x="2619375" y="16844010"/>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2188"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2189"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2190"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2191"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2192"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2193"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2194"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2195"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2196"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2197"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2198"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2199"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114</xdr:row>
      <xdr:rowOff>9525</xdr:rowOff>
    </xdr:from>
    <xdr:ext cx="0" cy="295275"/>
    <xdr:pic>
      <xdr:nvPicPr>
        <xdr:cNvPr id="2200" name="ctl00_logoimage" descr="Danfoss Logo"/>
        <xdr:cNvPicPr>
          <a:picLocks noChangeAspect="1" noChangeArrowheads="1"/>
        </xdr:cNvPicPr>
      </xdr:nvPicPr>
      <xdr:blipFill>
        <a:blip r:embed="rId1"/>
        <a:srcRect/>
        <a:stretch>
          <a:fillRect/>
        </a:stretch>
      </xdr:blipFill>
      <xdr:spPr>
        <a:xfrm>
          <a:off x="2619375" y="18425795"/>
          <a:ext cx="0" cy="295275"/>
        </a:xfrm>
        <a:prstGeom prst="rect">
          <a:avLst/>
        </a:prstGeom>
        <a:noFill/>
        <a:ln w="9525">
          <a:noFill/>
          <a:miter lim="800000"/>
          <a:headEnd/>
          <a:tailEnd/>
        </a:ln>
      </xdr:spPr>
    </xdr:pic>
    <xdr:clientData/>
  </xdr:oneCellAnchor>
  <xdr:oneCellAnchor>
    <xdr:from>
      <xdr:col>1</xdr:col>
      <xdr:colOff>1933575</xdr:colOff>
      <xdr:row>114</xdr:row>
      <xdr:rowOff>9525</xdr:rowOff>
    </xdr:from>
    <xdr:ext cx="0" cy="295275"/>
    <xdr:pic>
      <xdr:nvPicPr>
        <xdr:cNvPr id="2201" name="ctl00_logoimage" descr="Danfoss Logo"/>
        <xdr:cNvPicPr>
          <a:picLocks noChangeAspect="1" noChangeArrowheads="1"/>
        </xdr:cNvPicPr>
      </xdr:nvPicPr>
      <xdr:blipFill>
        <a:blip r:embed="rId1"/>
        <a:srcRect/>
        <a:stretch>
          <a:fillRect/>
        </a:stretch>
      </xdr:blipFill>
      <xdr:spPr>
        <a:xfrm>
          <a:off x="2619375" y="18425795"/>
          <a:ext cx="0" cy="295275"/>
        </a:xfrm>
        <a:prstGeom prst="rect">
          <a:avLst/>
        </a:prstGeom>
        <a:noFill/>
        <a:ln w="9525">
          <a:noFill/>
          <a:miter lim="800000"/>
          <a:headEnd/>
          <a:tailEnd/>
        </a:ln>
      </xdr:spPr>
    </xdr:pic>
    <xdr:clientData/>
  </xdr:oneCellAnchor>
  <xdr:oneCellAnchor>
    <xdr:from>
      <xdr:col>1</xdr:col>
      <xdr:colOff>1933575</xdr:colOff>
      <xdr:row>114</xdr:row>
      <xdr:rowOff>9525</xdr:rowOff>
    </xdr:from>
    <xdr:ext cx="0" cy="295275"/>
    <xdr:pic>
      <xdr:nvPicPr>
        <xdr:cNvPr id="2202" name="ctl00_logoimage" descr="Danfoss Logo"/>
        <xdr:cNvPicPr>
          <a:picLocks noChangeAspect="1" noChangeArrowheads="1"/>
        </xdr:cNvPicPr>
      </xdr:nvPicPr>
      <xdr:blipFill>
        <a:blip r:embed="rId1"/>
        <a:srcRect/>
        <a:stretch>
          <a:fillRect/>
        </a:stretch>
      </xdr:blipFill>
      <xdr:spPr>
        <a:xfrm>
          <a:off x="2619375" y="18425795"/>
          <a:ext cx="0" cy="295275"/>
        </a:xfrm>
        <a:prstGeom prst="rect">
          <a:avLst/>
        </a:prstGeom>
        <a:noFill/>
        <a:ln w="9525">
          <a:noFill/>
          <a:miter lim="800000"/>
          <a:headEnd/>
          <a:tailEnd/>
        </a:ln>
      </xdr:spPr>
    </xdr:pic>
    <xdr:clientData/>
  </xdr:oneCellAnchor>
  <xdr:oneCellAnchor>
    <xdr:from>
      <xdr:col>1</xdr:col>
      <xdr:colOff>1933575</xdr:colOff>
      <xdr:row>114</xdr:row>
      <xdr:rowOff>9525</xdr:rowOff>
    </xdr:from>
    <xdr:ext cx="0" cy="295275"/>
    <xdr:pic>
      <xdr:nvPicPr>
        <xdr:cNvPr id="2203" name="ctl00_logoimage" descr="Danfoss Logo"/>
        <xdr:cNvPicPr>
          <a:picLocks noChangeAspect="1" noChangeArrowheads="1"/>
        </xdr:cNvPicPr>
      </xdr:nvPicPr>
      <xdr:blipFill>
        <a:blip r:embed="rId1"/>
        <a:srcRect/>
        <a:stretch>
          <a:fillRect/>
        </a:stretch>
      </xdr:blipFill>
      <xdr:spPr>
        <a:xfrm>
          <a:off x="2619375" y="18425795"/>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2204"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2205"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2206"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2207"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117</xdr:row>
      <xdr:rowOff>9525</xdr:rowOff>
    </xdr:from>
    <xdr:ext cx="0" cy="295275"/>
    <xdr:pic>
      <xdr:nvPicPr>
        <xdr:cNvPr id="2208" name="ctl00_logoimage" descr="Danfoss Logo"/>
        <xdr:cNvPicPr>
          <a:picLocks noChangeAspect="1" noChangeArrowheads="1"/>
        </xdr:cNvPicPr>
      </xdr:nvPicPr>
      <xdr:blipFill>
        <a:blip r:embed="rId1"/>
        <a:srcRect/>
        <a:stretch>
          <a:fillRect/>
        </a:stretch>
      </xdr:blipFill>
      <xdr:spPr>
        <a:xfrm>
          <a:off x="2619375" y="18854420"/>
          <a:ext cx="0" cy="295275"/>
        </a:xfrm>
        <a:prstGeom prst="rect">
          <a:avLst/>
        </a:prstGeom>
        <a:noFill/>
        <a:ln w="9525">
          <a:noFill/>
          <a:miter lim="800000"/>
          <a:headEnd/>
          <a:tailEnd/>
        </a:ln>
      </xdr:spPr>
    </xdr:pic>
    <xdr:clientData/>
  </xdr:oneCellAnchor>
  <xdr:oneCellAnchor>
    <xdr:from>
      <xdr:col>1</xdr:col>
      <xdr:colOff>1933575</xdr:colOff>
      <xdr:row>117</xdr:row>
      <xdr:rowOff>9525</xdr:rowOff>
    </xdr:from>
    <xdr:ext cx="0" cy="295275"/>
    <xdr:pic>
      <xdr:nvPicPr>
        <xdr:cNvPr id="2209" name="ctl00_logoimage" descr="Danfoss Logo"/>
        <xdr:cNvPicPr>
          <a:picLocks noChangeAspect="1" noChangeArrowheads="1"/>
        </xdr:cNvPicPr>
      </xdr:nvPicPr>
      <xdr:blipFill>
        <a:blip r:embed="rId1"/>
        <a:srcRect/>
        <a:stretch>
          <a:fillRect/>
        </a:stretch>
      </xdr:blipFill>
      <xdr:spPr>
        <a:xfrm>
          <a:off x="2619375" y="18854420"/>
          <a:ext cx="0" cy="295275"/>
        </a:xfrm>
        <a:prstGeom prst="rect">
          <a:avLst/>
        </a:prstGeom>
        <a:noFill/>
        <a:ln w="9525">
          <a:noFill/>
          <a:miter lim="800000"/>
          <a:headEnd/>
          <a:tailEnd/>
        </a:ln>
      </xdr:spPr>
    </xdr:pic>
    <xdr:clientData/>
  </xdr:oneCellAnchor>
  <xdr:oneCellAnchor>
    <xdr:from>
      <xdr:col>1</xdr:col>
      <xdr:colOff>1933575</xdr:colOff>
      <xdr:row>117</xdr:row>
      <xdr:rowOff>9525</xdr:rowOff>
    </xdr:from>
    <xdr:ext cx="0" cy="295275"/>
    <xdr:pic>
      <xdr:nvPicPr>
        <xdr:cNvPr id="2210" name="ctl00_logoimage" descr="Danfoss Logo"/>
        <xdr:cNvPicPr>
          <a:picLocks noChangeAspect="1" noChangeArrowheads="1"/>
        </xdr:cNvPicPr>
      </xdr:nvPicPr>
      <xdr:blipFill>
        <a:blip r:embed="rId1"/>
        <a:srcRect/>
        <a:stretch>
          <a:fillRect/>
        </a:stretch>
      </xdr:blipFill>
      <xdr:spPr>
        <a:xfrm>
          <a:off x="2619375" y="18854420"/>
          <a:ext cx="0" cy="295275"/>
        </a:xfrm>
        <a:prstGeom prst="rect">
          <a:avLst/>
        </a:prstGeom>
        <a:noFill/>
        <a:ln w="9525">
          <a:noFill/>
          <a:miter lim="800000"/>
          <a:headEnd/>
          <a:tailEnd/>
        </a:ln>
      </xdr:spPr>
    </xdr:pic>
    <xdr:clientData/>
  </xdr:oneCellAnchor>
  <xdr:oneCellAnchor>
    <xdr:from>
      <xdr:col>1</xdr:col>
      <xdr:colOff>1933575</xdr:colOff>
      <xdr:row>117</xdr:row>
      <xdr:rowOff>9525</xdr:rowOff>
    </xdr:from>
    <xdr:ext cx="0" cy="295275"/>
    <xdr:pic>
      <xdr:nvPicPr>
        <xdr:cNvPr id="2211" name="ctl00_logoimage" descr="Danfoss Logo"/>
        <xdr:cNvPicPr>
          <a:picLocks noChangeAspect="1" noChangeArrowheads="1"/>
        </xdr:cNvPicPr>
      </xdr:nvPicPr>
      <xdr:blipFill>
        <a:blip r:embed="rId1"/>
        <a:srcRect/>
        <a:stretch>
          <a:fillRect/>
        </a:stretch>
      </xdr:blipFill>
      <xdr:spPr>
        <a:xfrm>
          <a:off x="2619375" y="18854420"/>
          <a:ext cx="0" cy="295275"/>
        </a:xfrm>
        <a:prstGeom prst="rect">
          <a:avLst/>
        </a:prstGeom>
        <a:noFill/>
        <a:ln w="9525">
          <a:noFill/>
          <a:miter lim="800000"/>
          <a:headEnd/>
          <a:tailEnd/>
        </a:ln>
      </xdr:spPr>
    </xdr:pic>
    <xdr:clientData/>
  </xdr:oneCellAnchor>
  <xdr:oneCellAnchor>
    <xdr:from>
      <xdr:col>1</xdr:col>
      <xdr:colOff>1933575</xdr:colOff>
      <xdr:row>118</xdr:row>
      <xdr:rowOff>9525</xdr:rowOff>
    </xdr:from>
    <xdr:ext cx="0" cy="295275"/>
    <xdr:pic>
      <xdr:nvPicPr>
        <xdr:cNvPr id="2212" name="ctl00_logoimage" descr="Danfoss Logo"/>
        <xdr:cNvPicPr>
          <a:picLocks noChangeAspect="1" noChangeArrowheads="1"/>
        </xdr:cNvPicPr>
      </xdr:nvPicPr>
      <xdr:blipFill>
        <a:blip r:embed="rId1"/>
        <a:srcRect/>
        <a:stretch>
          <a:fillRect/>
        </a:stretch>
      </xdr:blipFill>
      <xdr:spPr>
        <a:xfrm>
          <a:off x="2619375" y="18997295"/>
          <a:ext cx="0" cy="295275"/>
        </a:xfrm>
        <a:prstGeom prst="rect">
          <a:avLst/>
        </a:prstGeom>
        <a:noFill/>
        <a:ln w="9525">
          <a:noFill/>
          <a:miter lim="800000"/>
          <a:headEnd/>
          <a:tailEnd/>
        </a:ln>
      </xdr:spPr>
    </xdr:pic>
    <xdr:clientData/>
  </xdr:oneCellAnchor>
  <xdr:oneCellAnchor>
    <xdr:from>
      <xdr:col>1</xdr:col>
      <xdr:colOff>1933575</xdr:colOff>
      <xdr:row>118</xdr:row>
      <xdr:rowOff>9525</xdr:rowOff>
    </xdr:from>
    <xdr:ext cx="0" cy="295275"/>
    <xdr:pic>
      <xdr:nvPicPr>
        <xdr:cNvPr id="2213" name="ctl00_logoimage" descr="Danfoss Logo"/>
        <xdr:cNvPicPr>
          <a:picLocks noChangeAspect="1" noChangeArrowheads="1"/>
        </xdr:cNvPicPr>
      </xdr:nvPicPr>
      <xdr:blipFill>
        <a:blip r:embed="rId1"/>
        <a:srcRect/>
        <a:stretch>
          <a:fillRect/>
        </a:stretch>
      </xdr:blipFill>
      <xdr:spPr>
        <a:xfrm>
          <a:off x="2619375" y="18997295"/>
          <a:ext cx="0" cy="295275"/>
        </a:xfrm>
        <a:prstGeom prst="rect">
          <a:avLst/>
        </a:prstGeom>
        <a:noFill/>
        <a:ln w="9525">
          <a:noFill/>
          <a:miter lim="800000"/>
          <a:headEnd/>
          <a:tailEnd/>
        </a:ln>
      </xdr:spPr>
    </xdr:pic>
    <xdr:clientData/>
  </xdr:oneCellAnchor>
  <xdr:oneCellAnchor>
    <xdr:from>
      <xdr:col>1</xdr:col>
      <xdr:colOff>1933575</xdr:colOff>
      <xdr:row>118</xdr:row>
      <xdr:rowOff>9525</xdr:rowOff>
    </xdr:from>
    <xdr:ext cx="0" cy="295275"/>
    <xdr:pic>
      <xdr:nvPicPr>
        <xdr:cNvPr id="2214" name="ctl00_logoimage" descr="Danfoss Logo"/>
        <xdr:cNvPicPr>
          <a:picLocks noChangeAspect="1" noChangeArrowheads="1"/>
        </xdr:cNvPicPr>
      </xdr:nvPicPr>
      <xdr:blipFill>
        <a:blip r:embed="rId1"/>
        <a:srcRect/>
        <a:stretch>
          <a:fillRect/>
        </a:stretch>
      </xdr:blipFill>
      <xdr:spPr>
        <a:xfrm>
          <a:off x="2619375" y="18997295"/>
          <a:ext cx="0" cy="295275"/>
        </a:xfrm>
        <a:prstGeom prst="rect">
          <a:avLst/>
        </a:prstGeom>
        <a:noFill/>
        <a:ln w="9525">
          <a:noFill/>
          <a:miter lim="800000"/>
          <a:headEnd/>
          <a:tailEnd/>
        </a:ln>
      </xdr:spPr>
    </xdr:pic>
    <xdr:clientData/>
  </xdr:oneCellAnchor>
  <xdr:oneCellAnchor>
    <xdr:from>
      <xdr:col>1</xdr:col>
      <xdr:colOff>1933575</xdr:colOff>
      <xdr:row>118</xdr:row>
      <xdr:rowOff>9525</xdr:rowOff>
    </xdr:from>
    <xdr:ext cx="0" cy="295275"/>
    <xdr:pic>
      <xdr:nvPicPr>
        <xdr:cNvPr id="2215" name="ctl00_logoimage" descr="Danfoss Logo"/>
        <xdr:cNvPicPr>
          <a:picLocks noChangeAspect="1" noChangeArrowheads="1"/>
        </xdr:cNvPicPr>
      </xdr:nvPicPr>
      <xdr:blipFill>
        <a:blip r:embed="rId1"/>
        <a:srcRect/>
        <a:stretch>
          <a:fillRect/>
        </a:stretch>
      </xdr:blipFill>
      <xdr:spPr>
        <a:xfrm>
          <a:off x="2619375" y="1899729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1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1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1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1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6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6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6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6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2264"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2265"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2266"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2267"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2268"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2269"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2270"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2271"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2272"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2273"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2274"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2275"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2276"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2277"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2278"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2279"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2280"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2281"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2282"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2283"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2284"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2285"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2286"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2287"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88"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89"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0"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1"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2"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3"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4"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5"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6"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7"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8"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9"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300"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301"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302"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303"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9525</xdr:rowOff>
    </xdr:from>
    <xdr:ext cx="0" cy="295275"/>
    <xdr:pic>
      <xdr:nvPicPr>
        <xdr:cNvPr id="2304" name="ctl00_logoimage" descr="Danfoss Logo"/>
        <xdr:cNvPicPr>
          <a:picLocks noChangeAspect="1" noChangeArrowheads="1"/>
        </xdr:cNvPicPr>
      </xdr:nvPicPr>
      <xdr:blipFill>
        <a:blip r:embed="rId1"/>
        <a:srcRect/>
        <a:stretch>
          <a:fillRect/>
        </a:stretch>
      </xdr:blipFill>
      <xdr:spPr>
        <a:xfrm>
          <a:off x="2619375" y="20426045"/>
          <a:ext cx="0" cy="295275"/>
        </a:xfrm>
        <a:prstGeom prst="rect">
          <a:avLst/>
        </a:prstGeom>
        <a:noFill/>
        <a:ln w="9525">
          <a:noFill/>
          <a:miter lim="800000"/>
          <a:headEnd/>
          <a:tailEnd/>
        </a:ln>
      </xdr:spPr>
    </xdr:pic>
    <xdr:clientData/>
  </xdr:oneCellAnchor>
  <xdr:oneCellAnchor>
    <xdr:from>
      <xdr:col>1</xdr:col>
      <xdr:colOff>1933575</xdr:colOff>
      <xdr:row>125</xdr:row>
      <xdr:rowOff>9525</xdr:rowOff>
    </xdr:from>
    <xdr:ext cx="0" cy="295275"/>
    <xdr:pic>
      <xdr:nvPicPr>
        <xdr:cNvPr id="2305" name="ctl00_logoimage" descr="Danfoss Logo"/>
        <xdr:cNvPicPr>
          <a:picLocks noChangeAspect="1" noChangeArrowheads="1"/>
        </xdr:cNvPicPr>
      </xdr:nvPicPr>
      <xdr:blipFill>
        <a:blip r:embed="rId1"/>
        <a:srcRect/>
        <a:stretch>
          <a:fillRect/>
        </a:stretch>
      </xdr:blipFill>
      <xdr:spPr>
        <a:xfrm>
          <a:off x="2619375" y="20426045"/>
          <a:ext cx="0" cy="295275"/>
        </a:xfrm>
        <a:prstGeom prst="rect">
          <a:avLst/>
        </a:prstGeom>
        <a:noFill/>
        <a:ln w="9525">
          <a:noFill/>
          <a:miter lim="800000"/>
          <a:headEnd/>
          <a:tailEnd/>
        </a:ln>
      </xdr:spPr>
    </xdr:pic>
    <xdr:clientData/>
  </xdr:oneCellAnchor>
  <xdr:oneCellAnchor>
    <xdr:from>
      <xdr:col>1</xdr:col>
      <xdr:colOff>1933575</xdr:colOff>
      <xdr:row>125</xdr:row>
      <xdr:rowOff>9525</xdr:rowOff>
    </xdr:from>
    <xdr:ext cx="0" cy="295275"/>
    <xdr:pic>
      <xdr:nvPicPr>
        <xdr:cNvPr id="2306" name="ctl00_logoimage" descr="Danfoss Logo"/>
        <xdr:cNvPicPr>
          <a:picLocks noChangeAspect="1" noChangeArrowheads="1"/>
        </xdr:cNvPicPr>
      </xdr:nvPicPr>
      <xdr:blipFill>
        <a:blip r:embed="rId1"/>
        <a:srcRect/>
        <a:stretch>
          <a:fillRect/>
        </a:stretch>
      </xdr:blipFill>
      <xdr:spPr>
        <a:xfrm>
          <a:off x="2619375" y="20426045"/>
          <a:ext cx="0" cy="295275"/>
        </a:xfrm>
        <a:prstGeom prst="rect">
          <a:avLst/>
        </a:prstGeom>
        <a:noFill/>
        <a:ln w="9525">
          <a:noFill/>
          <a:miter lim="800000"/>
          <a:headEnd/>
          <a:tailEnd/>
        </a:ln>
      </xdr:spPr>
    </xdr:pic>
    <xdr:clientData/>
  </xdr:oneCellAnchor>
  <xdr:oneCellAnchor>
    <xdr:from>
      <xdr:col>1</xdr:col>
      <xdr:colOff>1933575</xdr:colOff>
      <xdr:row>125</xdr:row>
      <xdr:rowOff>9525</xdr:rowOff>
    </xdr:from>
    <xdr:ext cx="0" cy="295275"/>
    <xdr:pic>
      <xdr:nvPicPr>
        <xdr:cNvPr id="2307" name="ctl00_logoimage" descr="Danfoss Logo"/>
        <xdr:cNvPicPr>
          <a:picLocks noChangeAspect="1" noChangeArrowheads="1"/>
        </xdr:cNvPicPr>
      </xdr:nvPicPr>
      <xdr:blipFill>
        <a:blip r:embed="rId1"/>
        <a:srcRect/>
        <a:stretch>
          <a:fillRect/>
        </a:stretch>
      </xdr:blipFill>
      <xdr:spPr>
        <a:xfrm>
          <a:off x="2619375" y="20426045"/>
          <a:ext cx="0" cy="295275"/>
        </a:xfrm>
        <a:prstGeom prst="rect">
          <a:avLst/>
        </a:prstGeom>
        <a:noFill/>
        <a:ln w="9525">
          <a:noFill/>
          <a:miter lim="800000"/>
          <a:headEnd/>
          <a:tailEnd/>
        </a:ln>
      </xdr:spPr>
    </xdr:pic>
    <xdr:clientData/>
  </xdr:oneCellAnchor>
  <xdr:oneCellAnchor>
    <xdr:from>
      <xdr:col>1</xdr:col>
      <xdr:colOff>1933575</xdr:colOff>
      <xdr:row>126</xdr:row>
      <xdr:rowOff>9525</xdr:rowOff>
    </xdr:from>
    <xdr:ext cx="0" cy="295275"/>
    <xdr:pic>
      <xdr:nvPicPr>
        <xdr:cNvPr id="2308" name="ctl00_logoimage" descr="Danfoss Logo"/>
        <xdr:cNvPicPr>
          <a:picLocks noChangeAspect="1" noChangeArrowheads="1"/>
        </xdr:cNvPicPr>
      </xdr:nvPicPr>
      <xdr:blipFill>
        <a:blip r:embed="rId1"/>
        <a:srcRect/>
        <a:stretch>
          <a:fillRect/>
        </a:stretch>
      </xdr:blipFill>
      <xdr:spPr>
        <a:xfrm>
          <a:off x="2619375" y="21378545"/>
          <a:ext cx="0" cy="295275"/>
        </a:xfrm>
        <a:prstGeom prst="rect">
          <a:avLst/>
        </a:prstGeom>
        <a:noFill/>
        <a:ln w="9525">
          <a:noFill/>
          <a:miter lim="800000"/>
          <a:headEnd/>
          <a:tailEnd/>
        </a:ln>
      </xdr:spPr>
    </xdr:pic>
    <xdr:clientData/>
  </xdr:oneCellAnchor>
  <xdr:oneCellAnchor>
    <xdr:from>
      <xdr:col>1</xdr:col>
      <xdr:colOff>1933575</xdr:colOff>
      <xdr:row>126</xdr:row>
      <xdr:rowOff>9525</xdr:rowOff>
    </xdr:from>
    <xdr:ext cx="0" cy="295275"/>
    <xdr:pic>
      <xdr:nvPicPr>
        <xdr:cNvPr id="2309" name="ctl00_logoimage" descr="Danfoss Logo"/>
        <xdr:cNvPicPr>
          <a:picLocks noChangeAspect="1" noChangeArrowheads="1"/>
        </xdr:cNvPicPr>
      </xdr:nvPicPr>
      <xdr:blipFill>
        <a:blip r:embed="rId1"/>
        <a:srcRect/>
        <a:stretch>
          <a:fillRect/>
        </a:stretch>
      </xdr:blipFill>
      <xdr:spPr>
        <a:xfrm>
          <a:off x="2619375" y="21378545"/>
          <a:ext cx="0" cy="295275"/>
        </a:xfrm>
        <a:prstGeom prst="rect">
          <a:avLst/>
        </a:prstGeom>
        <a:noFill/>
        <a:ln w="9525">
          <a:noFill/>
          <a:miter lim="800000"/>
          <a:headEnd/>
          <a:tailEnd/>
        </a:ln>
      </xdr:spPr>
    </xdr:pic>
    <xdr:clientData/>
  </xdr:oneCellAnchor>
  <xdr:oneCellAnchor>
    <xdr:from>
      <xdr:col>1</xdr:col>
      <xdr:colOff>1933575</xdr:colOff>
      <xdr:row>126</xdr:row>
      <xdr:rowOff>9525</xdr:rowOff>
    </xdr:from>
    <xdr:ext cx="0" cy="295275"/>
    <xdr:pic>
      <xdr:nvPicPr>
        <xdr:cNvPr id="2310" name="ctl00_logoimage" descr="Danfoss Logo"/>
        <xdr:cNvPicPr>
          <a:picLocks noChangeAspect="1" noChangeArrowheads="1"/>
        </xdr:cNvPicPr>
      </xdr:nvPicPr>
      <xdr:blipFill>
        <a:blip r:embed="rId1"/>
        <a:srcRect/>
        <a:stretch>
          <a:fillRect/>
        </a:stretch>
      </xdr:blipFill>
      <xdr:spPr>
        <a:xfrm>
          <a:off x="2619375" y="21378545"/>
          <a:ext cx="0" cy="295275"/>
        </a:xfrm>
        <a:prstGeom prst="rect">
          <a:avLst/>
        </a:prstGeom>
        <a:noFill/>
        <a:ln w="9525">
          <a:noFill/>
          <a:miter lim="800000"/>
          <a:headEnd/>
          <a:tailEnd/>
        </a:ln>
      </xdr:spPr>
    </xdr:pic>
    <xdr:clientData/>
  </xdr:oneCellAnchor>
  <xdr:oneCellAnchor>
    <xdr:from>
      <xdr:col>1</xdr:col>
      <xdr:colOff>1933575</xdr:colOff>
      <xdr:row>126</xdr:row>
      <xdr:rowOff>9525</xdr:rowOff>
    </xdr:from>
    <xdr:ext cx="0" cy="295275"/>
    <xdr:pic>
      <xdr:nvPicPr>
        <xdr:cNvPr id="2311" name="ctl00_logoimage" descr="Danfoss Logo"/>
        <xdr:cNvPicPr>
          <a:picLocks noChangeAspect="1" noChangeArrowheads="1"/>
        </xdr:cNvPicPr>
      </xdr:nvPicPr>
      <xdr:blipFill>
        <a:blip r:embed="rId1"/>
        <a:srcRect/>
        <a:stretch>
          <a:fillRect/>
        </a:stretch>
      </xdr:blipFill>
      <xdr:spPr>
        <a:xfrm>
          <a:off x="2619375" y="21378545"/>
          <a:ext cx="0" cy="295275"/>
        </a:xfrm>
        <a:prstGeom prst="rect">
          <a:avLst/>
        </a:prstGeom>
        <a:noFill/>
        <a:ln w="9525">
          <a:noFill/>
          <a:miter lim="800000"/>
          <a:headEnd/>
          <a:tailEnd/>
        </a:ln>
      </xdr:spPr>
    </xdr:pic>
    <xdr:clientData/>
  </xdr:oneCellAnchor>
  <xdr:oneCellAnchor>
    <xdr:from>
      <xdr:col>1</xdr:col>
      <xdr:colOff>1933575</xdr:colOff>
      <xdr:row>127</xdr:row>
      <xdr:rowOff>0</xdr:rowOff>
    </xdr:from>
    <xdr:ext cx="0" cy="295275"/>
    <xdr:pic>
      <xdr:nvPicPr>
        <xdr:cNvPr id="2312" name="ctl00_logoimage" descr="Danfoss Logo"/>
        <xdr:cNvPicPr>
          <a:picLocks noChangeAspect="1" noChangeArrowheads="1"/>
        </xdr:cNvPicPr>
      </xdr:nvPicPr>
      <xdr:blipFill>
        <a:blip r:embed="rId1"/>
        <a:srcRect/>
        <a:stretch>
          <a:fillRect/>
        </a:stretch>
      </xdr:blipFill>
      <xdr:spPr>
        <a:xfrm>
          <a:off x="2619375" y="21511895"/>
          <a:ext cx="0" cy="295275"/>
        </a:xfrm>
        <a:prstGeom prst="rect">
          <a:avLst/>
        </a:prstGeom>
        <a:noFill/>
        <a:ln w="9525">
          <a:noFill/>
          <a:miter lim="800000"/>
          <a:headEnd/>
          <a:tailEnd/>
        </a:ln>
      </xdr:spPr>
    </xdr:pic>
    <xdr:clientData/>
  </xdr:oneCellAnchor>
  <xdr:oneCellAnchor>
    <xdr:from>
      <xdr:col>1</xdr:col>
      <xdr:colOff>1933575</xdr:colOff>
      <xdr:row>127</xdr:row>
      <xdr:rowOff>0</xdr:rowOff>
    </xdr:from>
    <xdr:ext cx="0" cy="295275"/>
    <xdr:pic>
      <xdr:nvPicPr>
        <xdr:cNvPr id="2313" name="ctl00_logoimage" descr="Danfoss Logo"/>
        <xdr:cNvPicPr>
          <a:picLocks noChangeAspect="1" noChangeArrowheads="1"/>
        </xdr:cNvPicPr>
      </xdr:nvPicPr>
      <xdr:blipFill>
        <a:blip r:embed="rId1"/>
        <a:srcRect/>
        <a:stretch>
          <a:fillRect/>
        </a:stretch>
      </xdr:blipFill>
      <xdr:spPr>
        <a:xfrm>
          <a:off x="2619375" y="21511895"/>
          <a:ext cx="0" cy="295275"/>
        </a:xfrm>
        <a:prstGeom prst="rect">
          <a:avLst/>
        </a:prstGeom>
        <a:noFill/>
        <a:ln w="9525">
          <a:noFill/>
          <a:miter lim="800000"/>
          <a:headEnd/>
          <a:tailEnd/>
        </a:ln>
      </xdr:spPr>
    </xdr:pic>
    <xdr:clientData/>
  </xdr:oneCellAnchor>
  <xdr:oneCellAnchor>
    <xdr:from>
      <xdr:col>1</xdr:col>
      <xdr:colOff>1933575</xdr:colOff>
      <xdr:row>127</xdr:row>
      <xdr:rowOff>0</xdr:rowOff>
    </xdr:from>
    <xdr:ext cx="0" cy="295275"/>
    <xdr:pic>
      <xdr:nvPicPr>
        <xdr:cNvPr id="2314" name="ctl00_logoimage" descr="Danfoss Logo"/>
        <xdr:cNvPicPr>
          <a:picLocks noChangeAspect="1" noChangeArrowheads="1"/>
        </xdr:cNvPicPr>
      </xdr:nvPicPr>
      <xdr:blipFill>
        <a:blip r:embed="rId1"/>
        <a:srcRect/>
        <a:stretch>
          <a:fillRect/>
        </a:stretch>
      </xdr:blipFill>
      <xdr:spPr>
        <a:xfrm>
          <a:off x="2619375" y="21511895"/>
          <a:ext cx="0" cy="295275"/>
        </a:xfrm>
        <a:prstGeom prst="rect">
          <a:avLst/>
        </a:prstGeom>
        <a:noFill/>
        <a:ln w="9525">
          <a:noFill/>
          <a:miter lim="800000"/>
          <a:headEnd/>
          <a:tailEnd/>
        </a:ln>
      </xdr:spPr>
    </xdr:pic>
    <xdr:clientData/>
  </xdr:oneCellAnchor>
  <xdr:oneCellAnchor>
    <xdr:from>
      <xdr:col>1</xdr:col>
      <xdr:colOff>1933575</xdr:colOff>
      <xdr:row>127</xdr:row>
      <xdr:rowOff>0</xdr:rowOff>
    </xdr:from>
    <xdr:ext cx="0" cy="295275"/>
    <xdr:pic>
      <xdr:nvPicPr>
        <xdr:cNvPr id="2315" name="ctl00_logoimage" descr="Danfoss Logo"/>
        <xdr:cNvPicPr>
          <a:picLocks noChangeAspect="1" noChangeArrowheads="1"/>
        </xdr:cNvPicPr>
      </xdr:nvPicPr>
      <xdr:blipFill>
        <a:blip r:embed="rId1"/>
        <a:srcRect/>
        <a:stretch>
          <a:fillRect/>
        </a:stretch>
      </xdr:blipFill>
      <xdr:spPr>
        <a:xfrm>
          <a:off x="2619375" y="21511895"/>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16"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17"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18"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19"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0"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1"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2"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3"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4"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5"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6"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7"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128</xdr:row>
      <xdr:rowOff>9525</xdr:rowOff>
    </xdr:from>
    <xdr:ext cx="0" cy="295275"/>
    <xdr:pic>
      <xdr:nvPicPr>
        <xdr:cNvPr id="2328" name="ctl00_logoimage" descr="Danfoss Logo"/>
        <xdr:cNvPicPr>
          <a:picLocks noChangeAspect="1" noChangeArrowheads="1"/>
        </xdr:cNvPicPr>
      </xdr:nvPicPr>
      <xdr:blipFill>
        <a:blip r:embed="rId1"/>
        <a:srcRect/>
        <a:stretch>
          <a:fillRect/>
        </a:stretch>
      </xdr:blipFill>
      <xdr:spPr>
        <a:xfrm>
          <a:off x="2619375" y="21664295"/>
          <a:ext cx="0" cy="295275"/>
        </a:xfrm>
        <a:prstGeom prst="rect">
          <a:avLst/>
        </a:prstGeom>
        <a:noFill/>
        <a:ln w="9525">
          <a:noFill/>
          <a:miter lim="800000"/>
          <a:headEnd/>
          <a:tailEnd/>
        </a:ln>
      </xdr:spPr>
    </xdr:pic>
    <xdr:clientData/>
  </xdr:oneCellAnchor>
  <xdr:oneCellAnchor>
    <xdr:from>
      <xdr:col>1</xdr:col>
      <xdr:colOff>1933575</xdr:colOff>
      <xdr:row>128</xdr:row>
      <xdr:rowOff>9525</xdr:rowOff>
    </xdr:from>
    <xdr:ext cx="0" cy="295275"/>
    <xdr:pic>
      <xdr:nvPicPr>
        <xdr:cNvPr id="2329" name="ctl00_logoimage" descr="Danfoss Logo"/>
        <xdr:cNvPicPr>
          <a:picLocks noChangeAspect="1" noChangeArrowheads="1"/>
        </xdr:cNvPicPr>
      </xdr:nvPicPr>
      <xdr:blipFill>
        <a:blip r:embed="rId1"/>
        <a:srcRect/>
        <a:stretch>
          <a:fillRect/>
        </a:stretch>
      </xdr:blipFill>
      <xdr:spPr>
        <a:xfrm>
          <a:off x="2619375" y="21664295"/>
          <a:ext cx="0" cy="295275"/>
        </a:xfrm>
        <a:prstGeom prst="rect">
          <a:avLst/>
        </a:prstGeom>
        <a:noFill/>
        <a:ln w="9525">
          <a:noFill/>
          <a:miter lim="800000"/>
          <a:headEnd/>
          <a:tailEnd/>
        </a:ln>
      </xdr:spPr>
    </xdr:pic>
    <xdr:clientData/>
  </xdr:oneCellAnchor>
  <xdr:oneCellAnchor>
    <xdr:from>
      <xdr:col>1</xdr:col>
      <xdr:colOff>1933575</xdr:colOff>
      <xdr:row>128</xdr:row>
      <xdr:rowOff>9525</xdr:rowOff>
    </xdr:from>
    <xdr:ext cx="0" cy="295275"/>
    <xdr:pic>
      <xdr:nvPicPr>
        <xdr:cNvPr id="2330" name="ctl00_logoimage" descr="Danfoss Logo"/>
        <xdr:cNvPicPr>
          <a:picLocks noChangeAspect="1" noChangeArrowheads="1"/>
        </xdr:cNvPicPr>
      </xdr:nvPicPr>
      <xdr:blipFill>
        <a:blip r:embed="rId1"/>
        <a:srcRect/>
        <a:stretch>
          <a:fillRect/>
        </a:stretch>
      </xdr:blipFill>
      <xdr:spPr>
        <a:xfrm>
          <a:off x="2619375" y="21664295"/>
          <a:ext cx="0" cy="295275"/>
        </a:xfrm>
        <a:prstGeom prst="rect">
          <a:avLst/>
        </a:prstGeom>
        <a:noFill/>
        <a:ln w="9525">
          <a:noFill/>
          <a:miter lim="800000"/>
          <a:headEnd/>
          <a:tailEnd/>
        </a:ln>
      </xdr:spPr>
    </xdr:pic>
    <xdr:clientData/>
  </xdr:oneCellAnchor>
  <xdr:oneCellAnchor>
    <xdr:from>
      <xdr:col>1</xdr:col>
      <xdr:colOff>1933575</xdr:colOff>
      <xdr:row>128</xdr:row>
      <xdr:rowOff>9525</xdr:rowOff>
    </xdr:from>
    <xdr:ext cx="0" cy="295275"/>
    <xdr:pic>
      <xdr:nvPicPr>
        <xdr:cNvPr id="2331" name="ctl00_logoimage" descr="Danfoss Logo"/>
        <xdr:cNvPicPr>
          <a:picLocks noChangeAspect="1" noChangeArrowheads="1"/>
        </xdr:cNvPicPr>
      </xdr:nvPicPr>
      <xdr:blipFill>
        <a:blip r:embed="rId1"/>
        <a:srcRect/>
        <a:stretch>
          <a:fillRect/>
        </a:stretch>
      </xdr:blipFill>
      <xdr:spPr>
        <a:xfrm>
          <a:off x="2619375" y="2166429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2"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3"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4"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5"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6"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7"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8"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9"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0"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1"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2"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3"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4"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5"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6"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7"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8"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9"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50"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51"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2352"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2353"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2354"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2355"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2356"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2357"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2358"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2359"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2360"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2361"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2362"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2363"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2364"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2365"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2366"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2367"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2368"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2369"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2370"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2371"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2372"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2373"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2374"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2375"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2376"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2377"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2378"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2379"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2380"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2381"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2382"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2383"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84"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85"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86"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87"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88"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89"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90"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91"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2392"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2393"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2394"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2395"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2396"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2397"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2398"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2399"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2400"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2401"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2402"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2403"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2404"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2405"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2406"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2407"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08"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09"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10"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11"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12"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13"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14"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15"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16"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17"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18"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19"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20"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21"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22"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23"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2424"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2425"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2426"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2427"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147</xdr:row>
      <xdr:rowOff>9525</xdr:rowOff>
    </xdr:from>
    <xdr:ext cx="0" cy="295275"/>
    <xdr:pic>
      <xdr:nvPicPr>
        <xdr:cNvPr id="2428" name="ctl00_logoimage" descr="Danfoss Logo"/>
        <xdr:cNvPicPr>
          <a:picLocks noChangeAspect="1" noChangeArrowheads="1"/>
        </xdr:cNvPicPr>
      </xdr:nvPicPr>
      <xdr:blipFill>
        <a:blip r:embed="rId1"/>
        <a:srcRect/>
        <a:stretch>
          <a:fillRect/>
        </a:stretch>
      </xdr:blipFill>
      <xdr:spPr>
        <a:xfrm>
          <a:off x="2619375" y="25204420"/>
          <a:ext cx="0" cy="295275"/>
        </a:xfrm>
        <a:prstGeom prst="rect">
          <a:avLst/>
        </a:prstGeom>
        <a:noFill/>
        <a:ln w="9525">
          <a:noFill/>
          <a:miter lim="800000"/>
          <a:headEnd/>
          <a:tailEnd/>
        </a:ln>
      </xdr:spPr>
    </xdr:pic>
    <xdr:clientData/>
  </xdr:oneCellAnchor>
  <xdr:oneCellAnchor>
    <xdr:from>
      <xdr:col>1</xdr:col>
      <xdr:colOff>1933575</xdr:colOff>
      <xdr:row>147</xdr:row>
      <xdr:rowOff>9525</xdr:rowOff>
    </xdr:from>
    <xdr:ext cx="0" cy="295275"/>
    <xdr:pic>
      <xdr:nvPicPr>
        <xdr:cNvPr id="2429" name="ctl00_logoimage" descr="Danfoss Logo"/>
        <xdr:cNvPicPr>
          <a:picLocks noChangeAspect="1" noChangeArrowheads="1"/>
        </xdr:cNvPicPr>
      </xdr:nvPicPr>
      <xdr:blipFill>
        <a:blip r:embed="rId1"/>
        <a:srcRect/>
        <a:stretch>
          <a:fillRect/>
        </a:stretch>
      </xdr:blipFill>
      <xdr:spPr>
        <a:xfrm>
          <a:off x="2619375" y="25204420"/>
          <a:ext cx="0" cy="295275"/>
        </a:xfrm>
        <a:prstGeom prst="rect">
          <a:avLst/>
        </a:prstGeom>
        <a:noFill/>
        <a:ln w="9525">
          <a:noFill/>
          <a:miter lim="800000"/>
          <a:headEnd/>
          <a:tailEnd/>
        </a:ln>
      </xdr:spPr>
    </xdr:pic>
    <xdr:clientData/>
  </xdr:oneCellAnchor>
  <xdr:oneCellAnchor>
    <xdr:from>
      <xdr:col>1</xdr:col>
      <xdr:colOff>1933575</xdr:colOff>
      <xdr:row>147</xdr:row>
      <xdr:rowOff>9525</xdr:rowOff>
    </xdr:from>
    <xdr:ext cx="0" cy="295275"/>
    <xdr:pic>
      <xdr:nvPicPr>
        <xdr:cNvPr id="2430" name="ctl00_logoimage" descr="Danfoss Logo"/>
        <xdr:cNvPicPr>
          <a:picLocks noChangeAspect="1" noChangeArrowheads="1"/>
        </xdr:cNvPicPr>
      </xdr:nvPicPr>
      <xdr:blipFill>
        <a:blip r:embed="rId1"/>
        <a:srcRect/>
        <a:stretch>
          <a:fillRect/>
        </a:stretch>
      </xdr:blipFill>
      <xdr:spPr>
        <a:xfrm>
          <a:off x="2619375" y="25204420"/>
          <a:ext cx="0" cy="295275"/>
        </a:xfrm>
        <a:prstGeom prst="rect">
          <a:avLst/>
        </a:prstGeom>
        <a:noFill/>
        <a:ln w="9525">
          <a:noFill/>
          <a:miter lim="800000"/>
          <a:headEnd/>
          <a:tailEnd/>
        </a:ln>
      </xdr:spPr>
    </xdr:pic>
    <xdr:clientData/>
  </xdr:oneCellAnchor>
  <xdr:oneCellAnchor>
    <xdr:from>
      <xdr:col>1</xdr:col>
      <xdr:colOff>1933575</xdr:colOff>
      <xdr:row>147</xdr:row>
      <xdr:rowOff>9525</xdr:rowOff>
    </xdr:from>
    <xdr:ext cx="0" cy="295275"/>
    <xdr:pic>
      <xdr:nvPicPr>
        <xdr:cNvPr id="2431" name="ctl00_logoimage" descr="Danfoss Logo"/>
        <xdr:cNvPicPr>
          <a:picLocks noChangeAspect="1" noChangeArrowheads="1"/>
        </xdr:cNvPicPr>
      </xdr:nvPicPr>
      <xdr:blipFill>
        <a:blip r:embed="rId1"/>
        <a:srcRect/>
        <a:stretch>
          <a:fillRect/>
        </a:stretch>
      </xdr:blipFill>
      <xdr:spPr>
        <a:xfrm>
          <a:off x="2619375" y="2520442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2432"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2433"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2434"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2435"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2436"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2437"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2438"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2439"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2440"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2441"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2442"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2443"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2444"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2445"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2446"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2447"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2448"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2449"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2450"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2451"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153</xdr:row>
      <xdr:rowOff>9525</xdr:rowOff>
    </xdr:from>
    <xdr:ext cx="0" cy="295275"/>
    <xdr:pic>
      <xdr:nvPicPr>
        <xdr:cNvPr id="2452" name="ctl00_logoimage" descr="Danfoss Logo"/>
        <xdr:cNvPicPr>
          <a:picLocks noChangeAspect="1" noChangeArrowheads="1"/>
        </xdr:cNvPicPr>
      </xdr:nvPicPr>
      <xdr:blipFill>
        <a:blip r:embed="rId1"/>
        <a:srcRect/>
        <a:stretch>
          <a:fillRect/>
        </a:stretch>
      </xdr:blipFill>
      <xdr:spPr>
        <a:xfrm>
          <a:off x="2619375" y="27243405"/>
          <a:ext cx="0" cy="295275"/>
        </a:xfrm>
        <a:prstGeom prst="rect">
          <a:avLst/>
        </a:prstGeom>
        <a:noFill/>
        <a:ln w="9525">
          <a:noFill/>
          <a:miter lim="800000"/>
          <a:headEnd/>
          <a:tailEnd/>
        </a:ln>
      </xdr:spPr>
    </xdr:pic>
    <xdr:clientData/>
  </xdr:oneCellAnchor>
  <xdr:oneCellAnchor>
    <xdr:from>
      <xdr:col>1</xdr:col>
      <xdr:colOff>1933575</xdr:colOff>
      <xdr:row>153</xdr:row>
      <xdr:rowOff>9525</xdr:rowOff>
    </xdr:from>
    <xdr:ext cx="0" cy="295275"/>
    <xdr:pic>
      <xdr:nvPicPr>
        <xdr:cNvPr id="2453" name="ctl00_logoimage" descr="Danfoss Logo"/>
        <xdr:cNvPicPr>
          <a:picLocks noChangeAspect="1" noChangeArrowheads="1"/>
        </xdr:cNvPicPr>
      </xdr:nvPicPr>
      <xdr:blipFill>
        <a:blip r:embed="rId1"/>
        <a:srcRect/>
        <a:stretch>
          <a:fillRect/>
        </a:stretch>
      </xdr:blipFill>
      <xdr:spPr>
        <a:xfrm>
          <a:off x="2619375" y="27243405"/>
          <a:ext cx="0" cy="295275"/>
        </a:xfrm>
        <a:prstGeom prst="rect">
          <a:avLst/>
        </a:prstGeom>
        <a:noFill/>
        <a:ln w="9525">
          <a:noFill/>
          <a:miter lim="800000"/>
          <a:headEnd/>
          <a:tailEnd/>
        </a:ln>
      </xdr:spPr>
    </xdr:pic>
    <xdr:clientData/>
  </xdr:oneCellAnchor>
  <xdr:oneCellAnchor>
    <xdr:from>
      <xdr:col>1</xdr:col>
      <xdr:colOff>1933575</xdr:colOff>
      <xdr:row>153</xdr:row>
      <xdr:rowOff>9525</xdr:rowOff>
    </xdr:from>
    <xdr:ext cx="0" cy="295275"/>
    <xdr:pic>
      <xdr:nvPicPr>
        <xdr:cNvPr id="2454" name="ctl00_logoimage" descr="Danfoss Logo"/>
        <xdr:cNvPicPr>
          <a:picLocks noChangeAspect="1" noChangeArrowheads="1"/>
        </xdr:cNvPicPr>
      </xdr:nvPicPr>
      <xdr:blipFill>
        <a:blip r:embed="rId1"/>
        <a:srcRect/>
        <a:stretch>
          <a:fillRect/>
        </a:stretch>
      </xdr:blipFill>
      <xdr:spPr>
        <a:xfrm>
          <a:off x="2619375" y="27243405"/>
          <a:ext cx="0" cy="295275"/>
        </a:xfrm>
        <a:prstGeom prst="rect">
          <a:avLst/>
        </a:prstGeom>
        <a:noFill/>
        <a:ln w="9525">
          <a:noFill/>
          <a:miter lim="800000"/>
          <a:headEnd/>
          <a:tailEnd/>
        </a:ln>
      </xdr:spPr>
    </xdr:pic>
    <xdr:clientData/>
  </xdr:oneCellAnchor>
  <xdr:oneCellAnchor>
    <xdr:from>
      <xdr:col>1</xdr:col>
      <xdr:colOff>1933575</xdr:colOff>
      <xdr:row>153</xdr:row>
      <xdr:rowOff>9525</xdr:rowOff>
    </xdr:from>
    <xdr:ext cx="0" cy="295275"/>
    <xdr:pic>
      <xdr:nvPicPr>
        <xdr:cNvPr id="2455" name="ctl00_logoimage" descr="Danfoss Logo"/>
        <xdr:cNvPicPr>
          <a:picLocks noChangeAspect="1" noChangeArrowheads="1"/>
        </xdr:cNvPicPr>
      </xdr:nvPicPr>
      <xdr:blipFill>
        <a:blip r:embed="rId1"/>
        <a:srcRect/>
        <a:stretch>
          <a:fillRect/>
        </a:stretch>
      </xdr:blipFill>
      <xdr:spPr>
        <a:xfrm>
          <a:off x="2619375" y="27243405"/>
          <a:ext cx="0" cy="295275"/>
        </a:xfrm>
        <a:prstGeom prst="rect">
          <a:avLst/>
        </a:prstGeom>
        <a:noFill/>
        <a:ln w="9525">
          <a:noFill/>
          <a:miter lim="800000"/>
          <a:headEnd/>
          <a:tailEnd/>
        </a:ln>
      </xdr:spPr>
    </xdr:pic>
    <xdr:clientData/>
  </xdr:oneCellAnchor>
  <xdr:oneCellAnchor>
    <xdr:from>
      <xdr:col>1</xdr:col>
      <xdr:colOff>1933575</xdr:colOff>
      <xdr:row>154</xdr:row>
      <xdr:rowOff>9525</xdr:rowOff>
    </xdr:from>
    <xdr:ext cx="0" cy="295275"/>
    <xdr:pic>
      <xdr:nvPicPr>
        <xdr:cNvPr id="2456" name="ctl00_logoimage" descr="Danfoss Logo"/>
        <xdr:cNvPicPr>
          <a:picLocks noChangeAspect="1" noChangeArrowheads="1"/>
        </xdr:cNvPicPr>
      </xdr:nvPicPr>
      <xdr:blipFill>
        <a:blip r:embed="rId1"/>
        <a:srcRect/>
        <a:stretch>
          <a:fillRect/>
        </a:stretch>
      </xdr:blipFill>
      <xdr:spPr>
        <a:xfrm>
          <a:off x="2619375" y="27386280"/>
          <a:ext cx="0" cy="295275"/>
        </a:xfrm>
        <a:prstGeom prst="rect">
          <a:avLst/>
        </a:prstGeom>
        <a:noFill/>
        <a:ln w="9525">
          <a:noFill/>
          <a:miter lim="800000"/>
          <a:headEnd/>
          <a:tailEnd/>
        </a:ln>
      </xdr:spPr>
    </xdr:pic>
    <xdr:clientData/>
  </xdr:oneCellAnchor>
  <xdr:oneCellAnchor>
    <xdr:from>
      <xdr:col>1</xdr:col>
      <xdr:colOff>1933575</xdr:colOff>
      <xdr:row>154</xdr:row>
      <xdr:rowOff>9525</xdr:rowOff>
    </xdr:from>
    <xdr:ext cx="0" cy="295275"/>
    <xdr:pic>
      <xdr:nvPicPr>
        <xdr:cNvPr id="2457" name="ctl00_logoimage" descr="Danfoss Logo"/>
        <xdr:cNvPicPr>
          <a:picLocks noChangeAspect="1" noChangeArrowheads="1"/>
        </xdr:cNvPicPr>
      </xdr:nvPicPr>
      <xdr:blipFill>
        <a:blip r:embed="rId1"/>
        <a:srcRect/>
        <a:stretch>
          <a:fillRect/>
        </a:stretch>
      </xdr:blipFill>
      <xdr:spPr>
        <a:xfrm>
          <a:off x="2619375" y="27386280"/>
          <a:ext cx="0" cy="295275"/>
        </a:xfrm>
        <a:prstGeom prst="rect">
          <a:avLst/>
        </a:prstGeom>
        <a:noFill/>
        <a:ln w="9525">
          <a:noFill/>
          <a:miter lim="800000"/>
          <a:headEnd/>
          <a:tailEnd/>
        </a:ln>
      </xdr:spPr>
    </xdr:pic>
    <xdr:clientData/>
  </xdr:oneCellAnchor>
  <xdr:oneCellAnchor>
    <xdr:from>
      <xdr:col>1</xdr:col>
      <xdr:colOff>1933575</xdr:colOff>
      <xdr:row>154</xdr:row>
      <xdr:rowOff>9525</xdr:rowOff>
    </xdr:from>
    <xdr:ext cx="0" cy="295275"/>
    <xdr:pic>
      <xdr:nvPicPr>
        <xdr:cNvPr id="2458" name="ctl00_logoimage" descr="Danfoss Logo"/>
        <xdr:cNvPicPr>
          <a:picLocks noChangeAspect="1" noChangeArrowheads="1"/>
        </xdr:cNvPicPr>
      </xdr:nvPicPr>
      <xdr:blipFill>
        <a:blip r:embed="rId1"/>
        <a:srcRect/>
        <a:stretch>
          <a:fillRect/>
        </a:stretch>
      </xdr:blipFill>
      <xdr:spPr>
        <a:xfrm>
          <a:off x="2619375" y="27386280"/>
          <a:ext cx="0" cy="295275"/>
        </a:xfrm>
        <a:prstGeom prst="rect">
          <a:avLst/>
        </a:prstGeom>
        <a:noFill/>
        <a:ln w="9525">
          <a:noFill/>
          <a:miter lim="800000"/>
          <a:headEnd/>
          <a:tailEnd/>
        </a:ln>
      </xdr:spPr>
    </xdr:pic>
    <xdr:clientData/>
  </xdr:oneCellAnchor>
  <xdr:oneCellAnchor>
    <xdr:from>
      <xdr:col>1</xdr:col>
      <xdr:colOff>1933575</xdr:colOff>
      <xdr:row>154</xdr:row>
      <xdr:rowOff>9525</xdr:rowOff>
    </xdr:from>
    <xdr:ext cx="0" cy="295275"/>
    <xdr:pic>
      <xdr:nvPicPr>
        <xdr:cNvPr id="2459" name="ctl00_logoimage" descr="Danfoss Logo"/>
        <xdr:cNvPicPr>
          <a:picLocks noChangeAspect="1" noChangeArrowheads="1"/>
        </xdr:cNvPicPr>
      </xdr:nvPicPr>
      <xdr:blipFill>
        <a:blip r:embed="rId1"/>
        <a:srcRect/>
        <a:stretch>
          <a:fillRect/>
        </a:stretch>
      </xdr:blipFill>
      <xdr:spPr>
        <a:xfrm>
          <a:off x="2619375" y="27386280"/>
          <a:ext cx="0" cy="295275"/>
        </a:xfrm>
        <a:prstGeom prst="rect">
          <a:avLst/>
        </a:prstGeom>
        <a:noFill/>
        <a:ln w="9525">
          <a:noFill/>
          <a:miter lim="800000"/>
          <a:headEnd/>
          <a:tailEnd/>
        </a:ln>
      </xdr:spPr>
    </xdr:pic>
    <xdr:clientData/>
  </xdr:oneCellAnchor>
  <xdr:oneCellAnchor>
    <xdr:from>
      <xdr:col>1</xdr:col>
      <xdr:colOff>1933575</xdr:colOff>
      <xdr:row>155</xdr:row>
      <xdr:rowOff>9525</xdr:rowOff>
    </xdr:from>
    <xdr:ext cx="0" cy="295275"/>
    <xdr:pic>
      <xdr:nvPicPr>
        <xdr:cNvPr id="2460" name="ctl00_logoimage" descr="Danfoss Logo"/>
        <xdr:cNvPicPr>
          <a:picLocks noChangeAspect="1" noChangeArrowheads="1"/>
        </xdr:cNvPicPr>
      </xdr:nvPicPr>
      <xdr:blipFill>
        <a:blip r:embed="rId1"/>
        <a:srcRect/>
        <a:stretch>
          <a:fillRect/>
        </a:stretch>
      </xdr:blipFill>
      <xdr:spPr>
        <a:xfrm>
          <a:off x="2619375" y="27529155"/>
          <a:ext cx="0" cy="295275"/>
        </a:xfrm>
        <a:prstGeom prst="rect">
          <a:avLst/>
        </a:prstGeom>
        <a:noFill/>
        <a:ln w="9525">
          <a:noFill/>
          <a:miter lim="800000"/>
          <a:headEnd/>
          <a:tailEnd/>
        </a:ln>
      </xdr:spPr>
    </xdr:pic>
    <xdr:clientData/>
  </xdr:oneCellAnchor>
  <xdr:oneCellAnchor>
    <xdr:from>
      <xdr:col>1</xdr:col>
      <xdr:colOff>1933575</xdr:colOff>
      <xdr:row>155</xdr:row>
      <xdr:rowOff>9525</xdr:rowOff>
    </xdr:from>
    <xdr:ext cx="0" cy="295275"/>
    <xdr:pic>
      <xdr:nvPicPr>
        <xdr:cNvPr id="2461" name="ctl00_logoimage" descr="Danfoss Logo"/>
        <xdr:cNvPicPr>
          <a:picLocks noChangeAspect="1" noChangeArrowheads="1"/>
        </xdr:cNvPicPr>
      </xdr:nvPicPr>
      <xdr:blipFill>
        <a:blip r:embed="rId1"/>
        <a:srcRect/>
        <a:stretch>
          <a:fillRect/>
        </a:stretch>
      </xdr:blipFill>
      <xdr:spPr>
        <a:xfrm>
          <a:off x="2619375" y="27529155"/>
          <a:ext cx="0" cy="295275"/>
        </a:xfrm>
        <a:prstGeom prst="rect">
          <a:avLst/>
        </a:prstGeom>
        <a:noFill/>
        <a:ln w="9525">
          <a:noFill/>
          <a:miter lim="800000"/>
          <a:headEnd/>
          <a:tailEnd/>
        </a:ln>
      </xdr:spPr>
    </xdr:pic>
    <xdr:clientData/>
  </xdr:oneCellAnchor>
  <xdr:oneCellAnchor>
    <xdr:from>
      <xdr:col>1</xdr:col>
      <xdr:colOff>1933575</xdr:colOff>
      <xdr:row>155</xdr:row>
      <xdr:rowOff>9525</xdr:rowOff>
    </xdr:from>
    <xdr:ext cx="0" cy="295275"/>
    <xdr:pic>
      <xdr:nvPicPr>
        <xdr:cNvPr id="2462" name="ctl00_logoimage" descr="Danfoss Logo"/>
        <xdr:cNvPicPr>
          <a:picLocks noChangeAspect="1" noChangeArrowheads="1"/>
        </xdr:cNvPicPr>
      </xdr:nvPicPr>
      <xdr:blipFill>
        <a:blip r:embed="rId1"/>
        <a:srcRect/>
        <a:stretch>
          <a:fillRect/>
        </a:stretch>
      </xdr:blipFill>
      <xdr:spPr>
        <a:xfrm>
          <a:off x="2619375" y="27529155"/>
          <a:ext cx="0" cy="295275"/>
        </a:xfrm>
        <a:prstGeom prst="rect">
          <a:avLst/>
        </a:prstGeom>
        <a:noFill/>
        <a:ln w="9525">
          <a:noFill/>
          <a:miter lim="800000"/>
          <a:headEnd/>
          <a:tailEnd/>
        </a:ln>
      </xdr:spPr>
    </xdr:pic>
    <xdr:clientData/>
  </xdr:oneCellAnchor>
  <xdr:oneCellAnchor>
    <xdr:from>
      <xdr:col>1</xdr:col>
      <xdr:colOff>1933575</xdr:colOff>
      <xdr:row>155</xdr:row>
      <xdr:rowOff>9525</xdr:rowOff>
    </xdr:from>
    <xdr:ext cx="0" cy="295275"/>
    <xdr:pic>
      <xdr:nvPicPr>
        <xdr:cNvPr id="2463" name="ctl00_logoimage" descr="Danfoss Logo"/>
        <xdr:cNvPicPr>
          <a:picLocks noChangeAspect="1" noChangeArrowheads="1"/>
        </xdr:cNvPicPr>
      </xdr:nvPicPr>
      <xdr:blipFill>
        <a:blip r:embed="rId1"/>
        <a:srcRect/>
        <a:stretch>
          <a:fillRect/>
        </a:stretch>
      </xdr:blipFill>
      <xdr:spPr>
        <a:xfrm>
          <a:off x="2619375" y="27529155"/>
          <a:ext cx="0" cy="295275"/>
        </a:xfrm>
        <a:prstGeom prst="rect">
          <a:avLst/>
        </a:prstGeom>
        <a:noFill/>
        <a:ln w="9525">
          <a:noFill/>
          <a:miter lim="800000"/>
          <a:headEnd/>
          <a:tailEnd/>
        </a:ln>
      </xdr:spPr>
    </xdr:pic>
    <xdr:clientData/>
  </xdr:oneCellAnchor>
  <xdr:oneCellAnchor>
    <xdr:from>
      <xdr:col>1</xdr:col>
      <xdr:colOff>1933575</xdr:colOff>
      <xdr:row>156</xdr:row>
      <xdr:rowOff>9525</xdr:rowOff>
    </xdr:from>
    <xdr:ext cx="0" cy="295275"/>
    <xdr:pic>
      <xdr:nvPicPr>
        <xdr:cNvPr id="2464" name="ctl00_logoimage" descr="Danfoss Logo"/>
        <xdr:cNvPicPr>
          <a:picLocks noChangeAspect="1" noChangeArrowheads="1"/>
        </xdr:cNvPicPr>
      </xdr:nvPicPr>
      <xdr:blipFill>
        <a:blip r:embed="rId1"/>
        <a:srcRect/>
        <a:stretch>
          <a:fillRect/>
        </a:stretch>
      </xdr:blipFill>
      <xdr:spPr>
        <a:xfrm>
          <a:off x="2619375" y="27672030"/>
          <a:ext cx="0" cy="295275"/>
        </a:xfrm>
        <a:prstGeom prst="rect">
          <a:avLst/>
        </a:prstGeom>
        <a:noFill/>
        <a:ln w="9525">
          <a:noFill/>
          <a:miter lim="800000"/>
          <a:headEnd/>
          <a:tailEnd/>
        </a:ln>
      </xdr:spPr>
    </xdr:pic>
    <xdr:clientData/>
  </xdr:oneCellAnchor>
  <xdr:oneCellAnchor>
    <xdr:from>
      <xdr:col>1</xdr:col>
      <xdr:colOff>1933575</xdr:colOff>
      <xdr:row>156</xdr:row>
      <xdr:rowOff>9525</xdr:rowOff>
    </xdr:from>
    <xdr:ext cx="0" cy="295275"/>
    <xdr:pic>
      <xdr:nvPicPr>
        <xdr:cNvPr id="2465" name="ctl00_logoimage" descr="Danfoss Logo"/>
        <xdr:cNvPicPr>
          <a:picLocks noChangeAspect="1" noChangeArrowheads="1"/>
        </xdr:cNvPicPr>
      </xdr:nvPicPr>
      <xdr:blipFill>
        <a:blip r:embed="rId1"/>
        <a:srcRect/>
        <a:stretch>
          <a:fillRect/>
        </a:stretch>
      </xdr:blipFill>
      <xdr:spPr>
        <a:xfrm>
          <a:off x="2619375" y="27672030"/>
          <a:ext cx="0" cy="295275"/>
        </a:xfrm>
        <a:prstGeom prst="rect">
          <a:avLst/>
        </a:prstGeom>
        <a:noFill/>
        <a:ln w="9525">
          <a:noFill/>
          <a:miter lim="800000"/>
          <a:headEnd/>
          <a:tailEnd/>
        </a:ln>
      </xdr:spPr>
    </xdr:pic>
    <xdr:clientData/>
  </xdr:oneCellAnchor>
  <xdr:oneCellAnchor>
    <xdr:from>
      <xdr:col>1</xdr:col>
      <xdr:colOff>1933575</xdr:colOff>
      <xdr:row>156</xdr:row>
      <xdr:rowOff>9525</xdr:rowOff>
    </xdr:from>
    <xdr:ext cx="0" cy="295275"/>
    <xdr:pic>
      <xdr:nvPicPr>
        <xdr:cNvPr id="2466" name="ctl00_logoimage" descr="Danfoss Logo"/>
        <xdr:cNvPicPr>
          <a:picLocks noChangeAspect="1" noChangeArrowheads="1"/>
        </xdr:cNvPicPr>
      </xdr:nvPicPr>
      <xdr:blipFill>
        <a:blip r:embed="rId1"/>
        <a:srcRect/>
        <a:stretch>
          <a:fillRect/>
        </a:stretch>
      </xdr:blipFill>
      <xdr:spPr>
        <a:xfrm>
          <a:off x="2619375" y="27672030"/>
          <a:ext cx="0" cy="295275"/>
        </a:xfrm>
        <a:prstGeom prst="rect">
          <a:avLst/>
        </a:prstGeom>
        <a:noFill/>
        <a:ln w="9525">
          <a:noFill/>
          <a:miter lim="800000"/>
          <a:headEnd/>
          <a:tailEnd/>
        </a:ln>
      </xdr:spPr>
    </xdr:pic>
    <xdr:clientData/>
  </xdr:oneCellAnchor>
  <xdr:oneCellAnchor>
    <xdr:from>
      <xdr:col>1</xdr:col>
      <xdr:colOff>1933575</xdr:colOff>
      <xdr:row>156</xdr:row>
      <xdr:rowOff>9525</xdr:rowOff>
    </xdr:from>
    <xdr:ext cx="0" cy="295275"/>
    <xdr:pic>
      <xdr:nvPicPr>
        <xdr:cNvPr id="2467" name="ctl00_logoimage" descr="Danfoss Logo"/>
        <xdr:cNvPicPr>
          <a:picLocks noChangeAspect="1" noChangeArrowheads="1"/>
        </xdr:cNvPicPr>
      </xdr:nvPicPr>
      <xdr:blipFill>
        <a:blip r:embed="rId1"/>
        <a:srcRect/>
        <a:stretch>
          <a:fillRect/>
        </a:stretch>
      </xdr:blipFill>
      <xdr:spPr>
        <a:xfrm>
          <a:off x="2619375" y="27672030"/>
          <a:ext cx="0" cy="295275"/>
        </a:xfrm>
        <a:prstGeom prst="rect">
          <a:avLst/>
        </a:prstGeom>
        <a:noFill/>
        <a:ln w="9525">
          <a:noFill/>
          <a:miter lim="800000"/>
          <a:headEnd/>
          <a:tailEnd/>
        </a:ln>
      </xdr:spPr>
    </xdr:pic>
    <xdr:clientData/>
  </xdr:oneCellAnchor>
  <xdr:oneCellAnchor>
    <xdr:from>
      <xdr:col>1</xdr:col>
      <xdr:colOff>1933575</xdr:colOff>
      <xdr:row>157</xdr:row>
      <xdr:rowOff>9525</xdr:rowOff>
    </xdr:from>
    <xdr:ext cx="0" cy="295275"/>
    <xdr:pic>
      <xdr:nvPicPr>
        <xdr:cNvPr id="2468" name="ctl00_logoimage" descr="Danfoss Logo"/>
        <xdr:cNvPicPr>
          <a:picLocks noChangeAspect="1" noChangeArrowheads="1"/>
        </xdr:cNvPicPr>
      </xdr:nvPicPr>
      <xdr:blipFill>
        <a:blip r:embed="rId1"/>
        <a:srcRect/>
        <a:stretch>
          <a:fillRect/>
        </a:stretch>
      </xdr:blipFill>
      <xdr:spPr>
        <a:xfrm>
          <a:off x="2619375" y="27814905"/>
          <a:ext cx="0" cy="295275"/>
        </a:xfrm>
        <a:prstGeom prst="rect">
          <a:avLst/>
        </a:prstGeom>
        <a:noFill/>
        <a:ln w="9525">
          <a:noFill/>
          <a:miter lim="800000"/>
          <a:headEnd/>
          <a:tailEnd/>
        </a:ln>
      </xdr:spPr>
    </xdr:pic>
    <xdr:clientData/>
  </xdr:oneCellAnchor>
  <xdr:oneCellAnchor>
    <xdr:from>
      <xdr:col>1</xdr:col>
      <xdr:colOff>1933575</xdr:colOff>
      <xdr:row>157</xdr:row>
      <xdr:rowOff>9525</xdr:rowOff>
    </xdr:from>
    <xdr:ext cx="0" cy="295275"/>
    <xdr:pic>
      <xdr:nvPicPr>
        <xdr:cNvPr id="2469" name="ctl00_logoimage" descr="Danfoss Logo"/>
        <xdr:cNvPicPr>
          <a:picLocks noChangeAspect="1" noChangeArrowheads="1"/>
        </xdr:cNvPicPr>
      </xdr:nvPicPr>
      <xdr:blipFill>
        <a:blip r:embed="rId1"/>
        <a:srcRect/>
        <a:stretch>
          <a:fillRect/>
        </a:stretch>
      </xdr:blipFill>
      <xdr:spPr>
        <a:xfrm>
          <a:off x="2619375" y="27814905"/>
          <a:ext cx="0" cy="295275"/>
        </a:xfrm>
        <a:prstGeom prst="rect">
          <a:avLst/>
        </a:prstGeom>
        <a:noFill/>
        <a:ln w="9525">
          <a:noFill/>
          <a:miter lim="800000"/>
          <a:headEnd/>
          <a:tailEnd/>
        </a:ln>
      </xdr:spPr>
    </xdr:pic>
    <xdr:clientData/>
  </xdr:oneCellAnchor>
  <xdr:oneCellAnchor>
    <xdr:from>
      <xdr:col>1</xdr:col>
      <xdr:colOff>1933575</xdr:colOff>
      <xdr:row>157</xdr:row>
      <xdr:rowOff>9525</xdr:rowOff>
    </xdr:from>
    <xdr:ext cx="0" cy="295275"/>
    <xdr:pic>
      <xdr:nvPicPr>
        <xdr:cNvPr id="2470" name="ctl00_logoimage" descr="Danfoss Logo"/>
        <xdr:cNvPicPr>
          <a:picLocks noChangeAspect="1" noChangeArrowheads="1"/>
        </xdr:cNvPicPr>
      </xdr:nvPicPr>
      <xdr:blipFill>
        <a:blip r:embed="rId1"/>
        <a:srcRect/>
        <a:stretch>
          <a:fillRect/>
        </a:stretch>
      </xdr:blipFill>
      <xdr:spPr>
        <a:xfrm>
          <a:off x="2619375" y="27814905"/>
          <a:ext cx="0" cy="295275"/>
        </a:xfrm>
        <a:prstGeom prst="rect">
          <a:avLst/>
        </a:prstGeom>
        <a:noFill/>
        <a:ln w="9525">
          <a:noFill/>
          <a:miter lim="800000"/>
          <a:headEnd/>
          <a:tailEnd/>
        </a:ln>
      </xdr:spPr>
    </xdr:pic>
    <xdr:clientData/>
  </xdr:oneCellAnchor>
  <xdr:oneCellAnchor>
    <xdr:from>
      <xdr:col>1</xdr:col>
      <xdr:colOff>1933575</xdr:colOff>
      <xdr:row>157</xdr:row>
      <xdr:rowOff>9525</xdr:rowOff>
    </xdr:from>
    <xdr:ext cx="0" cy="295275"/>
    <xdr:pic>
      <xdr:nvPicPr>
        <xdr:cNvPr id="2471" name="ctl00_logoimage" descr="Danfoss Logo"/>
        <xdr:cNvPicPr>
          <a:picLocks noChangeAspect="1" noChangeArrowheads="1"/>
        </xdr:cNvPicPr>
      </xdr:nvPicPr>
      <xdr:blipFill>
        <a:blip r:embed="rId1"/>
        <a:srcRect/>
        <a:stretch>
          <a:fillRect/>
        </a:stretch>
      </xdr:blipFill>
      <xdr:spPr>
        <a:xfrm>
          <a:off x="2619375" y="27814905"/>
          <a:ext cx="0" cy="295275"/>
        </a:xfrm>
        <a:prstGeom prst="rect">
          <a:avLst/>
        </a:prstGeom>
        <a:noFill/>
        <a:ln w="9525">
          <a:noFill/>
          <a:miter lim="800000"/>
          <a:headEnd/>
          <a:tailEnd/>
        </a:ln>
      </xdr:spPr>
    </xdr:pic>
    <xdr:clientData/>
  </xdr:oneCellAnchor>
  <xdr:oneCellAnchor>
    <xdr:from>
      <xdr:col>1</xdr:col>
      <xdr:colOff>1933575</xdr:colOff>
      <xdr:row>158</xdr:row>
      <xdr:rowOff>9525</xdr:rowOff>
    </xdr:from>
    <xdr:ext cx="0" cy="295275"/>
    <xdr:pic>
      <xdr:nvPicPr>
        <xdr:cNvPr id="2472" name="ctl00_logoimage" descr="Danfoss Logo"/>
        <xdr:cNvPicPr>
          <a:picLocks noChangeAspect="1" noChangeArrowheads="1"/>
        </xdr:cNvPicPr>
      </xdr:nvPicPr>
      <xdr:blipFill>
        <a:blip r:embed="rId1"/>
        <a:srcRect/>
        <a:stretch>
          <a:fillRect/>
        </a:stretch>
      </xdr:blipFill>
      <xdr:spPr>
        <a:xfrm>
          <a:off x="2619375" y="27957780"/>
          <a:ext cx="0" cy="295275"/>
        </a:xfrm>
        <a:prstGeom prst="rect">
          <a:avLst/>
        </a:prstGeom>
        <a:noFill/>
        <a:ln w="9525">
          <a:noFill/>
          <a:miter lim="800000"/>
          <a:headEnd/>
          <a:tailEnd/>
        </a:ln>
      </xdr:spPr>
    </xdr:pic>
    <xdr:clientData/>
  </xdr:oneCellAnchor>
  <xdr:oneCellAnchor>
    <xdr:from>
      <xdr:col>1</xdr:col>
      <xdr:colOff>1933575</xdr:colOff>
      <xdr:row>158</xdr:row>
      <xdr:rowOff>9525</xdr:rowOff>
    </xdr:from>
    <xdr:ext cx="0" cy="295275"/>
    <xdr:pic>
      <xdr:nvPicPr>
        <xdr:cNvPr id="2473" name="ctl00_logoimage" descr="Danfoss Logo"/>
        <xdr:cNvPicPr>
          <a:picLocks noChangeAspect="1" noChangeArrowheads="1"/>
        </xdr:cNvPicPr>
      </xdr:nvPicPr>
      <xdr:blipFill>
        <a:blip r:embed="rId1"/>
        <a:srcRect/>
        <a:stretch>
          <a:fillRect/>
        </a:stretch>
      </xdr:blipFill>
      <xdr:spPr>
        <a:xfrm>
          <a:off x="2619375" y="27957780"/>
          <a:ext cx="0" cy="295275"/>
        </a:xfrm>
        <a:prstGeom prst="rect">
          <a:avLst/>
        </a:prstGeom>
        <a:noFill/>
        <a:ln w="9525">
          <a:noFill/>
          <a:miter lim="800000"/>
          <a:headEnd/>
          <a:tailEnd/>
        </a:ln>
      </xdr:spPr>
    </xdr:pic>
    <xdr:clientData/>
  </xdr:oneCellAnchor>
  <xdr:oneCellAnchor>
    <xdr:from>
      <xdr:col>1</xdr:col>
      <xdr:colOff>1933575</xdr:colOff>
      <xdr:row>158</xdr:row>
      <xdr:rowOff>9525</xdr:rowOff>
    </xdr:from>
    <xdr:ext cx="0" cy="295275"/>
    <xdr:pic>
      <xdr:nvPicPr>
        <xdr:cNvPr id="2474" name="ctl00_logoimage" descr="Danfoss Logo"/>
        <xdr:cNvPicPr>
          <a:picLocks noChangeAspect="1" noChangeArrowheads="1"/>
        </xdr:cNvPicPr>
      </xdr:nvPicPr>
      <xdr:blipFill>
        <a:blip r:embed="rId1"/>
        <a:srcRect/>
        <a:stretch>
          <a:fillRect/>
        </a:stretch>
      </xdr:blipFill>
      <xdr:spPr>
        <a:xfrm>
          <a:off x="2619375" y="27957780"/>
          <a:ext cx="0" cy="295275"/>
        </a:xfrm>
        <a:prstGeom prst="rect">
          <a:avLst/>
        </a:prstGeom>
        <a:noFill/>
        <a:ln w="9525">
          <a:noFill/>
          <a:miter lim="800000"/>
          <a:headEnd/>
          <a:tailEnd/>
        </a:ln>
      </xdr:spPr>
    </xdr:pic>
    <xdr:clientData/>
  </xdr:oneCellAnchor>
  <xdr:oneCellAnchor>
    <xdr:from>
      <xdr:col>1</xdr:col>
      <xdr:colOff>1933575</xdr:colOff>
      <xdr:row>158</xdr:row>
      <xdr:rowOff>9525</xdr:rowOff>
    </xdr:from>
    <xdr:ext cx="0" cy="295275"/>
    <xdr:pic>
      <xdr:nvPicPr>
        <xdr:cNvPr id="2475" name="ctl00_logoimage" descr="Danfoss Logo"/>
        <xdr:cNvPicPr>
          <a:picLocks noChangeAspect="1" noChangeArrowheads="1"/>
        </xdr:cNvPicPr>
      </xdr:nvPicPr>
      <xdr:blipFill>
        <a:blip r:embed="rId1"/>
        <a:srcRect/>
        <a:stretch>
          <a:fillRect/>
        </a:stretch>
      </xdr:blipFill>
      <xdr:spPr>
        <a:xfrm>
          <a:off x="2619375" y="27957780"/>
          <a:ext cx="0" cy="295275"/>
        </a:xfrm>
        <a:prstGeom prst="rect">
          <a:avLst/>
        </a:prstGeom>
        <a:noFill/>
        <a:ln w="9525">
          <a:noFill/>
          <a:miter lim="800000"/>
          <a:headEnd/>
          <a:tailEnd/>
        </a:ln>
      </xdr:spPr>
    </xdr:pic>
    <xdr:clientData/>
  </xdr:oneCellAnchor>
  <xdr:oneCellAnchor>
    <xdr:from>
      <xdr:col>1</xdr:col>
      <xdr:colOff>1933575</xdr:colOff>
      <xdr:row>159</xdr:row>
      <xdr:rowOff>9525</xdr:rowOff>
    </xdr:from>
    <xdr:ext cx="0" cy="295275"/>
    <xdr:pic>
      <xdr:nvPicPr>
        <xdr:cNvPr id="2476" name="ctl00_logoimage" descr="Danfoss Logo"/>
        <xdr:cNvPicPr>
          <a:picLocks noChangeAspect="1" noChangeArrowheads="1"/>
        </xdr:cNvPicPr>
      </xdr:nvPicPr>
      <xdr:blipFill>
        <a:blip r:embed="rId1"/>
        <a:srcRect/>
        <a:stretch>
          <a:fillRect/>
        </a:stretch>
      </xdr:blipFill>
      <xdr:spPr>
        <a:xfrm>
          <a:off x="2619375" y="28100655"/>
          <a:ext cx="0" cy="295275"/>
        </a:xfrm>
        <a:prstGeom prst="rect">
          <a:avLst/>
        </a:prstGeom>
        <a:noFill/>
        <a:ln w="9525">
          <a:noFill/>
          <a:miter lim="800000"/>
          <a:headEnd/>
          <a:tailEnd/>
        </a:ln>
      </xdr:spPr>
    </xdr:pic>
    <xdr:clientData/>
  </xdr:oneCellAnchor>
  <xdr:oneCellAnchor>
    <xdr:from>
      <xdr:col>1</xdr:col>
      <xdr:colOff>1933575</xdr:colOff>
      <xdr:row>159</xdr:row>
      <xdr:rowOff>9525</xdr:rowOff>
    </xdr:from>
    <xdr:ext cx="0" cy="295275"/>
    <xdr:pic>
      <xdr:nvPicPr>
        <xdr:cNvPr id="2477" name="ctl00_logoimage" descr="Danfoss Logo"/>
        <xdr:cNvPicPr>
          <a:picLocks noChangeAspect="1" noChangeArrowheads="1"/>
        </xdr:cNvPicPr>
      </xdr:nvPicPr>
      <xdr:blipFill>
        <a:blip r:embed="rId1"/>
        <a:srcRect/>
        <a:stretch>
          <a:fillRect/>
        </a:stretch>
      </xdr:blipFill>
      <xdr:spPr>
        <a:xfrm>
          <a:off x="2619375" y="28100655"/>
          <a:ext cx="0" cy="295275"/>
        </a:xfrm>
        <a:prstGeom prst="rect">
          <a:avLst/>
        </a:prstGeom>
        <a:noFill/>
        <a:ln w="9525">
          <a:noFill/>
          <a:miter lim="800000"/>
          <a:headEnd/>
          <a:tailEnd/>
        </a:ln>
      </xdr:spPr>
    </xdr:pic>
    <xdr:clientData/>
  </xdr:oneCellAnchor>
  <xdr:oneCellAnchor>
    <xdr:from>
      <xdr:col>1</xdr:col>
      <xdr:colOff>1933575</xdr:colOff>
      <xdr:row>159</xdr:row>
      <xdr:rowOff>9525</xdr:rowOff>
    </xdr:from>
    <xdr:ext cx="0" cy="295275"/>
    <xdr:pic>
      <xdr:nvPicPr>
        <xdr:cNvPr id="2478" name="ctl00_logoimage" descr="Danfoss Logo"/>
        <xdr:cNvPicPr>
          <a:picLocks noChangeAspect="1" noChangeArrowheads="1"/>
        </xdr:cNvPicPr>
      </xdr:nvPicPr>
      <xdr:blipFill>
        <a:blip r:embed="rId1"/>
        <a:srcRect/>
        <a:stretch>
          <a:fillRect/>
        </a:stretch>
      </xdr:blipFill>
      <xdr:spPr>
        <a:xfrm>
          <a:off x="2619375" y="28100655"/>
          <a:ext cx="0" cy="295275"/>
        </a:xfrm>
        <a:prstGeom prst="rect">
          <a:avLst/>
        </a:prstGeom>
        <a:noFill/>
        <a:ln w="9525">
          <a:noFill/>
          <a:miter lim="800000"/>
          <a:headEnd/>
          <a:tailEnd/>
        </a:ln>
      </xdr:spPr>
    </xdr:pic>
    <xdr:clientData/>
  </xdr:oneCellAnchor>
  <xdr:oneCellAnchor>
    <xdr:from>
      <xdr:col>1</xdr:col>
      <xdr:colOff>1933575</xdr:colOff>
      <xdr:row>159</xdr:row>
      <xdr:rowOff>9525</xdr:rowOff>
    </xdr:from>
    <xdr:ext cx="0" cy="295275"/>
    <xdr:pic>
      <xdr:nvPicPr>
        <xdr:cNvPr id="2479" name="ctl00_logoimage" descr="Danfoss Logo"/>
        <xdr:cNvPicPr>
          <a:picLocks noChangeAspect="1" noChangeArrowheads="1"/>
        </xdr:cNvPicPr>
      </xdr:nvPicPr>
      <xdr:blipFill>
        <a:blip r:embed="rId1"/>
        <a:srcRect/>
        <a:stretch>
          <a:fillRect/>
        </a:stretch>
      </xdr:blipFill>
      <xdr:spPr>
        <a:xfrm>
          <a:off x="2619375" y="28100655"/>
          <a:ext cx="0" cy="295275"/>
        </a:xfrm>
        <a:prstGeom prst="rect">
          <a:avLst/>
        </a:prstGeom>
        <a:noFill/>
        <a:ln w="9525">
          <a:noFill/>
          <a:miter lim="800000"/>
          <a:headEnd/>
          <a:tailEnd/>
        </a:ln>
      </xdr:spPr>
    </xdr:pic>
    <xdr:clientData/>
  </xdr:oneCellAnchor>
  <xdr:oneCellAnchor>
    <xdr:from>
      <xdr:col>1</xdr:col>
      <xdr:colOff>1933575</xdr:colOff>
      <xdr:row>160</xdr:row>
      <xdr:rowOff>9525</xdr:rowOff>
    </xdr:from>
    <xdr:ext cx="0" cy="295275"/>
    <xdr:pic>
      <xdr:nvPicPr>
        <xdr:cNvPr id="2480" name="ctl00_logoimage" descr="Danfoss Logo"/>
        <xdr:cNvPicPr>
          <a:picLocks noChangeAspect="1" noChangeArrowheads="1"/>
        </xdr:cNvPicPr>
      </xdr:nvPicPr>
      <xdr:blipFill>
        <a:blip r:embed="rId1"/>
        <a:srcRect/>
        <a:stretch>
          <a:fillRect/>
        </a:stretch>
      </xdr:blipFill>
      <xdr:spPr>
        <a:xfrm>
          <a:off x="2619375" y="28243530"/>
          <a:ext cx="0" cy="295275"/>
        </a:xfrm>
        <a:prstGeom prst="rect">
          <a:avLst/>
        </a:prstGeom>
        <a:noFill/>
        <a:ln w="9525">
          <a:noFill/>
          <a:miter lim="800000"/>
          <a:headEnd/>
          <a:tailEnd/>
        </a:ln>
      </xdr:spPr>
    </xdr:pic>
    <xdr:clientData/>
  </xdr:oneCellAnchor>
  <xdr:oneCellAnchor>
    <xdr:from>
      <xdr:col>1</xdr:col>
      <xdr:colOff>1933575</xdr:colOff>
      <xdr:row>160</xdr:row>
      <xdr:rowOff>9525</xdr:rowOff>
    </xdr:from>
    <xdr:ext cx="0" cy="295275"/>
    <xdr:pic>
      <xdr:nvPicPr>
        <xdr:cNvPr id="2481" name="ctl00_logoimage" descr="Danfoss Logo"/>
        <xdr:cNvPicPr>
          <a:picLocks noChangeAspect="1" noChangeArrowheads="1"/>
        </xdr:cNvPicPr>
      </xdr:nvPicPr>
      <xdr:blipFill>
        <a:blip r:embed="rId1"/>
        <a:srcRect/>
        <a:stretch>
          <a:fillRect/>
        </a:stretch>
      </xdr:blipFill>
      <xdr:spPr>
        <a:xfrm>
          <a:off x="2619375" y="28243530"/>
          <a:ext cx="0" cy="295275"/>
        </a:xfrm>
        <a:prstGeom prst="rect">
          <a:avLst/>
        </a:prstGeom>
        <a:noFill/>
        <a:ln w="9525">
          <a:noFill/>
          <a:miter lim="800000"/>
          <a:headEnd/>
          <a:tailEnd/>
        </a:ln>
      </xdr:spPr>
    </xdr:pic>
    <xdr:clientData/>
  </xdr:oneCellAnchor>
  <xdr:oneCellAnchor>
    <xdr:from>
      <xdr:col>1</xdr:col>
      <xdr:colOff>1933575</xdr:colOff>
      <xdr:row>160</xdr:row>
      <xdr:rowOff>9525</xdr:rowOff>
    </xdr:from>
    <xdr:ext cx="0" cy="295275"/>
    <xdr:pic>
      <xdr:nvPicPr>
        <xdr:cNvPr id="2482" name="ctl00_logoimage" descr="Danfoss Logo"/>
        <xdr:cNvPicPr>
          <a:picLocks noChangeAspect="1" noChangeArrowheads="1"/>
        </xdr:cNvPicPr>
      </xdr:nvPicPr>
      <xdr:blipFill>
        <a:blip r:embed="rId1"/>
        <a:srcRect/>
        <a:stretch>
          <a:fillRect/>
        </a:stretch>
      </xdr:blipFill>
      <xdr:spPr>
        <a:xfrm>
          <a:off x="2619375" y="28243530"/>
          <a:ext cx="0" cy="295275"/>
        </a:xfrm>
        <a:prstGeom prst="rect">
          <a:avLst/>
        </a:prstGeom>
        <a:noFill/>
        <a:ln w="9525">
          <a:noFill/>
          <a:miter lim="800000"/>
          <a:headEnd/>
          <a:tailEnd/>
        </a:ln>
      </xdr:spPr>
    </xdr:pic>
    <xdr:clientData/>
  </xdr:oneCellAnchor>
  <xdr:oneCellAnchor>
    <xdr:from>
      <xdr:col>1</xdr:col>
      <xdr:colOff>1933575</xdr:colOff>
      <xdr:row>160</xdr:row>
      <xdr:rowOff>9525</xdr:rowOff>
    </xdr:from>
    <xdr:ext cx="0" cy="295275"/>
    <xdr:pic>
      <xdr:nvPicPr>
        <xdr:cNvPr id="2483" name="ctl00_logoimage" descr="Danfoss Logo"/>
        <xdr:cNvPicPr>
          <a:picLocks noChangeAspect="1" noChangeArrowheads="1"/>
        </xdr:cNvPicPr>
      </xdr:nvPicPr>
      <xdr:blipFill>
        <a:blip r:embed="rId1"/>
        <a:srcRect/>
        <a:stretch>
          <a:fillRect/>
        </a:stretch>
      </xdr:blipFill>
      <xdr:spPr>
        <a:xfrm>
          <a:off x="2619375" y="28243530"/>
          <a:ext cx="0" cy="295275"/>
        </a:xfrm>
        <a:prstGeom prst="rect">
          <a:avLst/>
        </a:prstGeom>
        <a:noFill/>
        <a:ln w="9525">
          <a:noFill/>
          <a:miter lim="800000"/>
          <a:headEnd/>
          <a:tailEnd/>
        </a:ln>
      </xdr:spPr>
    </xdr:pic>
    <xdr:clientData/>
  </xdr:oneCellAnchor>
  <xdr:oneCellAnchor>
    <xdr:from>
      <xdr:col>1</xdr:col>
      <xdr:colOff>1933575</xdr:colOff>
      <xdr:row>161</xdr:row>
      <xdr:rowOff>9525</xdr:rowOff>
    </xdr:from>
    <xdr:ext cx="0" cy="295275"/>
    <xdr:pic>
      <xdr:nvPicPr>
        <xdr:cNvPr id="2484" name="ctl00_logoimage" descr="Danfoss Logo"/>
        <xdr:cNvPicPr>
          <a:picLocks noChangeAspect="1" noChangeArrowheads="1"/>
        </xdr:cNvPicPr>
      </xdr:nvPicPr>
      <xdr:blipFill>
        <a:blip r:embed="rId1"/>
        <a:srcRect/>
        <a:stretch>
          <a:fillRect/>
        </a:stretch>
      </xdr:blipFill>
      <xdr:spPr>
        <a:xfrm>
          <a:off x="2619375" y="28386405"/>
          <a:ext cx="0" cy="295275"/>
        </a:xfrm>
        <a:prstGeom prst="rect">
          <a:avLst/>
        </a:prstGeom>
        <a:noFill/>
        <a:ln w="9525">
          <a:noFill/>
          <a:miter lim="800000"/>
          <a:headEnd/>
          <a:tailEnd/>
        </a:ln>
      </xdr:spPr>
    </xdr:pic>
    <xdr:clientData/>
  </xdr:oneCellAnchor>
  <xdr:oneCellAnchor>
    <xdr:from>
      <xdr:col>1</xdr:col>
      <xdr:colOff>1933575</xdr:colOff>
      <xdr:row>161</xdr:row>
      <xdr:rowOff>9525</xdr:rowOff>
    </xdr:from>
    <xdr:ext cx="0" cy="295275"/>
    <xdr:pic>
      <xdr:nvPicPr>
        <xdr:cNvPr id="2485" name="ctl00_logoimage" descr="Danfoss Logo"/>
        <xdr:cNvPicPr>
          <a:picLocks noChangeAspect="1" noChangeArrowheads="1"/>
        </xdr:cNvPicPr>
      </xdr:nvPicPr>
      <xdr:blipFill>
        <a:blip r:embed="rId1"/>
        <a:srcRect/>
        <a:stretch>
          <a:fillRect/>
        </a:stretch>
      </xdr:blipFill>
      <xdr:spPr>
        <a:xfrm>
          <a:off x="2619375" y="28386405"/>
          <a:ext cx="0" cy="295275"/>
        </a:xfrm>
        <a:prstGeom prst="rect">
          <a:avLst/>
        </a:prstGeom>
        <a:noFill/>
        <a:ln w="9525">
          <a:noFill/>
          <a:miter lim="800000"/>
          <a:headEnd/>
          <a:tailEnd/>
        </a:ln>
      </xdr:spPr>
    </xdr:pic>
    <xdr:clientData/>
  </xdr:oneCellAnchor>
  <xdr:oneCellAnchor>
    <xdr:from>
      <xdr:col>1</xdr:col>
      <xdr:colOff>1933575</xdr:colOff>
      <xdr:row>161</xdr:row>
      <xdr:rowOff>9525</xdr:rowOff>
    </xdr:from>
    <xdr:ext cx="0" cy="295275"/>
    <xdr:pic>
      <xdr:nvPicPr>
        <xdr:cNvPr id="2486" name="ctl00_logoimage" descr="Danfoss Logo"/>
        <xdr:cNvPicPr>
          <a:picLocks noChangeAspect="1" noChangeArrowheads="1"/>
        </xdr:cNvPicPr>
      </xdr:nvPicPr>
      <xdr:blipFill>
        <a:blip r:embed="rId1"/>
        <a:srcRect/>
        <a:stretch>
          <a:fillRect/>
        </a:stretch>
      </xdr:blipFill>
      <xdr:spPr>
        <a:xfrm>
          <a:off x="2619375" y="28386405"/>
          <a:ext cx="0" cy="295275"/>
        </a:xfrm>
        <a:prstGeom prst="rect">
          <a:avLst/>
        </a:prstGeom>
        <a:noFill/>
        <a:ln w="9525">
          <a:noFill/>
          <a:miter lim="800000"/>
          <a:headEnd/>
          <a:tailEnd/>
        </a:ln>
      </xdr:spPr>
    </xdr:pic>
    <xdr:clientData/>
  </xdr:oneCellAnchor>
  <xdr:oneCellAnchor>
    <xdr:from>
      <xdr:col>1</xdr:col>
      <xdr:colOff>1933575</xdr:colOff>
      <xdr:row>161</xdr:row>
      <xdr:rowOff>9525</xdr:rowOff>
    </xdr:from>
    <xdr:ext cx="0" cy="295275"/>
    <xdr:pic>
      <xdr:nvPicPr>
        <xdr:cNvPr id="2487" name="ctl00_logoimage" descr="Danfoss Logo"/>
        <xdr:cNvPicPr>
          <a:picLocks noChangeAspect="1" noChangeArrowheads="1"/>
        </xdr:cNvPicPr>
      </xdr:nvPicPr>
      <xdr:blipFill>
        <a:blip r:embed="rId1"/>
        <a:srcRect/>
        <a:stretch>
          <a:fillRect/>
        </a:stretch>
      </xdr:blipFill>
      <xdr:spPr>
        <a:xfrm>
          <a:off x="2619375" y="28386405"/>
          <a:ext cx="0" cy="295275"/>
        </a:xfrm>
        <a:prstGeom prst="rect">
          <a:avLst/>
        </a:prstGeom>
        <a:noFill/>
        <a:ln w="9525">
          <a:noFill/>
          <a:miter lim="800000"/>
          <a:headEnd/>
          <a:tailEnd/>
        </a:ln>
      </xdr:spPr>
    </xdr:pic>
    <xdr:clientData/>
  </xdr:oneCellAnchor>
  <xdr:oneCellAnchor>
    <xdr:from>
      <xdr:col>1</xdr:col>
      <xdr:colOff>1933575</xdr:colOff>
      <xdr:row>162</xdr:row>
      <xdr:rowOff>9525</xdr:rowOff>
    </xdr:from>
    <xdr:ext cx="0" cy="295275"/>
    <xdr:pic>
      <xdr:nvPicPr>
        <xdr:cNvPr id="2488" name="ctl00_logoimage" descr="Danfoss Logo"/>
        <xdr:cNvPicPr>
          <a:picLocks noChangeAspect="1" noChangeArrowheads="1"/>
        </xdr:cNvPicPr>
      </xdr:nvPicPr>
      <xdr:blipFill>
        <a:blip r:embed="rId1"/>
        <a:srcRect/>
        <a:stretch>
          <a:fillRect/>
        </a:stretch>
      </xdr:blipFill>
      <xdr:spPr>
        <a:xfrm>
          <a:off x="2619375" y="28529280"/>
          <a:ext cx="0" cy="295275"/>
        </a:xfrm>
        <a:prstGeom prst="rect">
          <a:avLst/>
        </a:prstGeom>
        <a:noFill/>
        <a:ln w="9525">
          <a:noFill/>
          <a:miter lim="800000"/>
          <a:headEnd/>
          <a:tailEnd/>
        </a:ln>
      </xdr:spPr>
    </xdr:pic>
    <xdr:clientData/>
  </xdr:oneCellAnchor>
  <xdr:oneCellAnchor>
    <xdr:from>
      <xdr:col>1</xdr:col>
      <xdr:colOff>1933575</xdr:colOff>
      <xdr:row>162</xdr:row>
      <xdr:rowOff>9525</xdr:rowOff>
    </xdr:from>
    <xdr:ext cx="0" cy="295275"/>
    <xdr:pic>
      <xdr:nvPicPr>
        <xdr:cNvPr id="2489" name="ctl00_logoimage" descr="Danfoss Logo"/>
        <xdr:cNvPicPr>
          <a:picLocks noChangeAspect="1" noChangeArrowheads="1"/>
        </xdr:cNvPicPr>
      </xdr:nvPicPr>
      <xdr:blipFill>
        <a:blip r:embed="rId1"/>
        <a:srcRect/>
        <a:stretch>
          <a:fillRect/>
        </a:stretch>
      </xdr:blipFill>
      <xdr:spPr>
        <a:xfrm>
          <a:off x="2619375" y="28529280"/>
          <a:ext cx="0" cy="295275"/>
        </a:xfrm>
        <a:prstGeom prst="rect">
          <a:avLst/>
        </a:prstGeom>
        <a:noFill/>
        <a:ln w="9525">
          <a:noFill/>
          <a:miter lim="800000"/>
          <a:headEnd/>
          <a:tailEnd/>
        </a:ln>
      </xdr:spPr>
    </xdr:pic>
    <xdr:clientData/>
  </xdr:oneCellAnchor>
  <xdr:oneCellAnchor>
    <xdr:from>
      <xdr:col>1</xdr:col>
      <xdr:colOff>1933575</xdr:colOff>
      <xdr:row>162</xdr:row>
      <xdr:rowOff>9525</xdr:rowOff>
    </xdr:from>
    <xdr:ext cx="0" cy="295275"/>
    <xdr:pic>
      <xdr:nvPicPr>
        <xdr:cNvPr id="2490" name="ctl00_logoimage" descr="Danfoss Logo"/>
        <xdr:cNvPicPr>
          <a:picLocks noChangeAspect="1" noChangeArrowheads="1"/>
        </xdr:cNvPicPr>
      </xdr:nvPicPr>
      <xdr:blipFill>
        <a:blip r:embed="rId1"/>
        <a:srcRect/>
        <a:stretch>
          <a:fillRect/>
        </a:stretch>
      </xdr:blipFill>
      <xdr:spPr>
        <a:xfrm>
          <a:off x="2619375" y="28529280"/>
          <a:ext cx="0" cy="295275"/>
        </a:xfrm>
        <a:prstGeom prst="rect">
          <a:avLst/>
        </a:prstGeom>
        <a:noFill/>
        <a:ln w="9525">
          <a:noFill/>
          <a:miter lim="800000"/>
          <a:headEnd/>
          <a:tailEnd/>
        </a:ln>
      </xdr:spPr>
    </xdr:pic>
    <xdr:clientData/>
  </xdr:oneCellAnchor>
  <xdr:oneCellAnchor>
    <xdr:from>
      <xdr:col>1</xdr:col>
      <xdr:colOff>1933575</xdr:colOff>
      <xdr:row>162</xdr:row>
      <xdr:rowOff>9525</xdr:rowOff>
    </xdr:from>
    <xdr:ext cx="0" cy="295275"/>
    <xdr:pic>
      <xdr:nvPicPr>
        <xdr:cNvPr id="2491" name="ctl00_logoimage" descr="Danfoss Logo"/>
        <xdr:cNvPicPr>
          <a:picLocks noChangeAspect="1" noChangeArrowheads="1"/>
        </xdr:cNvPicPr>
      </xdr:nvPicPr>
      <xdr:blipFill>
        <a:blip r:embed="rId1"/>
        <a:srcRect/>
        <a:stretch>
          <a:fillRect/>
        </a:stretch>
      </xdr:blipFill>
      <xdr:spPr>
        <a:xfrm>
          <a:off x="2619375" y="28529280"/>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2"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3"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4"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5"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6"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7"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8"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9"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500"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501"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502"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503"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2504"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2505"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2506"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2507"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08"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09"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10"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11"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12"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13"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14"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15"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16"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17"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18"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19"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0"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1"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2"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3"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4"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5"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6"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7"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28"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29"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30"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31"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2532"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2533"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2534"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2535"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2536"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2537"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2538"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2539"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2540"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2541"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2542"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2543"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2544"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2545"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2546"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2547"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2548"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2549"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2550"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2551"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2552"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2553"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2554"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2555"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2556"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2557"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2558"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2559"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0"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1"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2"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3"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4"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5"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6"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7"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8"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9"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0"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1"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2"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3"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4"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5"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6"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7"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8"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9"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80"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81"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82"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83"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84"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85"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86"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87"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88"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89"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90"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91"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92"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93"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94"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95"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177</xdr:row>
      <xdr:rowOff>9525</xdr:rowOff>
    </xdr:from>
    <xdr:ext cx="0" cy="295275"/>
    <xdr:pic>
      <xdr:nvPicPr>
        <xdr:cNvPr id="2596" name="ctl00_logoimage" descr="Danfoss Logo"/>
        <xdr:cNvPicPr>
          <a:picLocks noChangeAspect="1" noChangeArrowheads="1"/>
        </xdr:cNvPicPr>
      </xdr:nvPicPr>
      <xdr:blipFill>
        <a:blip r:embed="rId1"/>
        <a:srcRect/>
        <a:stretch>
          <a:fillRect/>
        </a:stretch>
      </xdr:blipFill>
      <xdr:spPr>
        <a:xfrm>
          <a:off x="2619375" y="32285305"/>
          <a:ext cx="0" cy="295275"/>
        </a:xfrm>
        <a:prstGeom prst="rect">
          <a:avLst/>
        </a:prstGeom>
        <a:noFill/>
        <a:ln w="9525">
          <a:noFill/>
          <a:miter lim="800000"/>
          <a:headEnd/>
          <a:tailEnd/>
        </a:ln>
      </xdr:spPr>
    </xdr:pic>
    <xdr:clientData/>
  </xdr:oneCellAnchor>
  <xdr:oneCellAnchor>
    <xdr:from>
      <xdr:col>1</xdr:col>
      <xdr:colOff>1933575</xdr:colOff>
      <xdr:row>177</xdr:row>
      <xdr:rowOff>9525</xdr:rowOff>
    </xdr:from>
    <xdr:ext cx="0" cy="295275"/>
    <xdr:pic>
      <xdr:nvPicPr>
        <xdr:cNvPr id="2597" name="ctl00_logoimage" descr="Danfoss Logo"/>
        <xdr:cNvPicPr>
          <a:picLocks noChangeAspect="1" noChangeArrowheads="1"/>
        </xdr:cNvPicPr>
      </xdr:nvPicPr>
      <xdr:blipFill>
        <a:blip r:embed="rId1"/>
        <a:srcRect/>
        <a:stretch>
          <a:fillRect/>
        </a:stretch>
      </xdr:blipFill>
      <xdr:spPr>
        <a:xfrm>
          <a:off x="2619375" y="32285305"/>
          <a:ext cx="0" cy="295275"/>
        </a:xfrm>
        <a:prstGeom prst="rect">
          <a:avLst/>
        </a:prstGeom>
        <a:noFill/>
        <a:ln w="9525">
          <a:noFill/>
          <a:miter lim="800000"/>
          <a:headEnd/>
          <a:tailEnd/>
        </a:ln>
      </xdr:spPr>
    </xdr:pic>
    <xdr:clientData/>
  </xdr:oneCellAnchor>
  <xdr:oneCellAnchor>
    <xdr:from>
      <xdr:col>1</xdr:col>
      <xdr:colOff>1933575</xdr:colOff>
      <xdr:row>177</xdr:row>
      <xdr:rowOff>9525</xdr:rowOff>
    </xdr:from>
    <xdr:ext cx="0" cy="295275"/>
    <xdr:pic>
      <xdr:nvPicPr>
        <xdr:cNvPr id="2598" name="ctl00_logoimage" descr="Danfoss Logo"/>
        <xdr:cNvPicPr>
          <a:picLocks noChangeAspect="1" noChangeArrowheads="1"/>
        </xdr:cNvPicPr>
      </xdr:nvPicPr>
      <xdr:blipFill>
        <a:blip r:embed="rId1"/>
        <a:srcRect/>
        <a:stretch>
          <a:fillRect/>
        </a:stretch>
      </xdr:blipFill>
      <xdr:spPr>
        <a:xfrm>
          <a:off x="2619375" y="32285305"/>
          <a:ext cx="0" cy="295275"/>
        </a:xfrm>
        <a:prstGeom prst="rect">
          <a:avLst/>
        </a:prstGeom>
        <a:noFill/>
        <a:ln w="9525">
          <a:noFill/>
          <a:miter lim="800000"/>
          <a:headEnd/>
          <a:tailEnd/>
        </a:ln>
      </xdr:spPr>
    </xdr:pic>
    <xdr:clientData/>
  </xdr:oneCellAnchor>
  <xdr:oneCellAnchor>
    <xdr:from>
      <xdr:col>1</xdr:col>
      <xdr:colOff>1933575</xdr:colOff>
      <xdr:row>177</xdr:row>
      <xdr:rowOff>9525</xdr:rowOff>
    </xdr:from>
    <xdr:ext cx="0" cy="295275"/>
    <xdr:pic>
      <xdr:nvPicPr>
        <xdr:cNvPr id="2599" name="ctl00_logoimage" descr="Danfoss Logo"/>
        <xdr:cNvPicPr>
          <a:picLocks noChangeAspect="1" noChangeArrowheads="1"/>
        </xdr:cNvPicPr>
      </xdr:nvPicPr>
      <xdr:blipFill>
        <a:blip r:embed="rId1"/>
        <a:srcRect/>
        <a:stretch>
          <a:fillRect/>
        </a:stretch>
      </xdr:blipFill>
      <xdr:spPr>
        <a:xfrm>
          <a:off x="2619375" y="32285305"/>
          <a:ext cx="0" cy="295275"/>
        </a:xfrm>
        <a:prstGeom prst="rect">
          <a:avLst/>
        </a:prstGeom>
        <a:noFill/>
        <a:ln w="9525">
          <a:noFill/>
          <a:miter lim="800000"/>
          <a:headEnd/>
          <a:tailEnd/>
        </a:ln>
      </xdr:spPr>
    </xdr:pic>
    <xdr:clientData/>
  </xdr:oneCellAnchor>
  <xdr:oneCellAnchor>
    <xdr:from>
      <xdr:col>1</xdr:col>
      <xdr:colOff>1933575</xdr:colOff>
      <xdr:row>178</xdr:row>
      <xdr:rowOff>9525</xdr:rowOff>
    </xdr:from>
    <xdr:ext cx="0" cy="295275"/>
    <xdr:pic>
      <xdr:nvPicPr>
        <xdr:cNvPr id="2600" name="ctl00_logoimage" descr="Danfoss Logo"/>
        <xdr:cNvPicPr>
          <a:picLocks noChangeAspect="1" noChangeArrowheads="1"/>
        </xdr:cNvPicPr>
      </xdr:nvPicPr>
      <xdr:blipFill>
        <a:blip r:embed="rId1"/>
        <a:srcRect/>
        <a:stretch>
          <a:fillRect/>
        </a:stretch>
      </xdr:blipFill>
      <xdr:spPr>
        <a:xfrm>
          <a:off x="2619375" y="32428180"/>
          <a:ext cx="0" cy="295275"/>
        </a:xfrm>
        <a:prstGeom prst="rect">
          <a:avLst/>
        </a:prstGeom>
        <a:noFill/>
        <a:ln w="9525">
          <a:noFill/>
          <a:miter lim="800000"/>
          <a:headEnd/>
          <a:tailEnd/>
        </a:ln>
      </xdr:spPr>
    </xdr:pic>
    <xdr:clientData/>
  </xdr:oneCellAnchor>
  <xdr:oneCellAnchor>
    <xdr:from>
      <xdr:col>1</xdr:col>
      <xdr:colOff>1933575</xdr:colOff>
      <xdr:row>178</xdr:row>
      <xdr:rowOff>9525</xdr:rowOff>
    </xdr:from>
    <xdr:ext cx="0" cy="295275"/>
    <xdr:pic>
      <xdr:nvPicPr>
        <xdr:cNvPr id="2601" name="ctl00_logoimage" descr="Danfoss Logo"/>
        <xdr:cNvPicPr>
          <a:picLocks noChangeAspect="1" noChangeArrowheads="1"/>
        </xdr:cNvPicPr>
      </xdr:nvPicPr>
      <xdr:blipFill>
        <a:blip r:embed="rId1"/>
        <a:srcRect/>
        <a:stretch>
          <a:fillRect/>
        </a:stretch>
      </xdr:blipFill>
      <xdr:spPr>
        <a:xfrm>
          <a:off x="2619375" y="32428180"/>
          <a:ext cx="0" cy="295275"/>
        </a:xfrm>
        <a:prstGeom prst="rect">
          <a:avLst/>
        </a:prstGeom>
        <a:noFill/>
        <a:ln w="9525">
          <a:noFill/>
          <a:miter lim="800000"/>
          <a:headEnd/>
          <a:tailEnd/>
        </a:ln>
      </xdr:spPr>
    </xdr:pic>
    <xdr:clientData/>
  </xdr:oneCellAnchor>
  <xdr:oneCellAnchor>
    <xdr:from>
      <xdr:col>1</xdr:col>
      <xdr:colOff>1933575</xdr:colOff>
      <xdr:row>178</xdr:row>
      <xdr:rowOff>9525</xdr:rowOff>
    </xdr:from>
    <xdr:ext cx="0" cy="295275"/>
    <xdr:pic>
      <xdr:nvPicPr>
        <xdr:cNvPr id="2602" name="ctl00_logoimage" descr="Danfoss Logo"/>
        <xdr:cNvPicPr>
          <a:picLocks noChangeAspect="1" noChangeArrowheads="1"/>
        </xdr:cNvPicPr>
      </xdr:nvPicPr>
      <xdr:blipFill>
        <a:blip r:embed="rId1"/>
        <a:srcRect/>
        <a:stretch>
          <a:fillRect/>
        </a:stretch>
      </xdr:blipFill>
      <xdr:spPr>
        <a:xfrm>
          <a:off x="2619375" y="32428180"/>
          <a:ext cx="0" cy="295275"/>
        </a:xfrm>
        <a:prstGeom prst="rect">
          <a:avLst/>
        </a:prstGeom>
        <a:noFill/>
        <a:ln w="9525">
          <a:noFill/>
          <a:miter lim="800000"/>
          <a:headEnd/>
          <a:tailEnd/>
        </a:ln>
      </xdr:spPr>
    </xdr:pic>
    <xdr:clientData/>
  </xdr:oneCellAnchor>
  <xdr:oneCellAnchor>
    <xdr:from>
      <xdr:col>1</xdr:col>
      <xdr:colOff>1933575</xdr:colOff>
      <xdr:row>178</xdr:row>
      <xdr:rowOff>9525</xdr:rowOff>
    </xdr:from>
    <xdr:ext cx="0" cy="295275"/>
    <xdr:pic>
      <xdr:nvPicPr>
        <xdr:cNvPr id="2603" name="ctl00_logoimage" descr="Danfoss Logo"/>
        <xdr:cNvPicPr>
          <a:picLocks noChangeAspect="1" noChangeArrowheads="1"/>
        </xdr:cNvPicPr>
      </xdr:nvPicPr>
      <xdr:blipFill>
        <a:blip r:embed="rId1"/>
        <a:srcRect/>
        <a:stretch>
          <a:fillRect/>
        </a:stretch>
      </xdr:blipFill>
      <xdr:spPr>
        <a:xfrm>
          <a:off x="2619375" y="32428180"/>
          <a:ext cx="0" cy="295275"/>
        </a:xfrm>
        <a:prstGeom prst="rect">
          <a:avLst/>
        </a:prstGeom>
        <a:noFill/>
        <a:ln w="9525">
          <a:noFill/>
          <a:miter lim="800000"/>
          <a:headEnd/>
          <a:tailEnd/>
        </a:ln>
      </xdr:spPr>
    </xdr:pic>
    <xdr:clientData/>
  </xdr:oneCellAnchor>
  <xdr:oneCellAnchor>
    <xdr:from>
      <xdr:col>1</xdr:col>
      <xdr:colOff>1933575</xdr:colOff>
      <xdr:row>179</xdr:row>
      <xdr:rowOff>9525</xdr:rowOff>
    </xdr:from>
    <xdr:ext cx="0" cy="295275"/>
    <xdr:pic>
      <xdr:nvPicPr>
        <xdr:cNvPr id="2604" name="ctl00_logoimage" descr="Danfoss Logo"/>
        <xdr:cNvPicPr>
          <a:picLocks noChangeAspect="1" noChangeArrowheads="1"/>
        </xdr:cNvPicPr>
      </xdr:nvPicPr>
      <xdr:blipFill>
        <a:blip r:embed="rId1"/>
        <a:srcRect/>
        <a:stretch>
          <a:fillRect/>
        </a:stretch>
      </xdr:blipFill>
      <xdr:spPr>
        <a:xfrm>
          <a:off x="2619375" y="32685355"/>
          <a:ext cx="0" cy="295275"/>
        </a:xfrm>
        <a:prstGeom prst="rect">
          <a:avLst/>
        </a:prstGeom>
        <a:noFill/>
        <a:ln w="9525">
          <a:noFill/>
          <a:miter lim="800000"/>
          <a:headEnd/>
          <a:tailEnd/>
        </a:ln>
      </xdr:spPr>
    </xdr:pic>
    <xdr:clientData/>
  </xdr:oneCellAnchor>
  <xdr:oneCellAnchor>
    <xdr:from>
      <xdr:col>1</xdr:col>
      <xdr:colOff>1933575</xdr:colOff>
      <xdr:row>179</xdr:row>
      <xdr:rowOff>9525</xdr:rowOff>
    </xdr:from>
    <xdr:ext cx="0" cy="295275"/>
    <xdr:pic>
      <xdr:nvPicPr>
        <xdr:cNvPr id="2605" name="ctl00_logoimage" descr="Danfoss Logo"/>
        <xdr:cNvPicPr>
          <a:picLocks noChangeAspect="1" noChangeArrowheads="1"/>
        </xdr:cNvPicPr>
      </xdr:nvPicPr>
      <xdr:blipFill>
        <a:blip r:embed="rId1"/>
        <a:srcRect/>
        <a:stretch>
          <a:fillRect/>
        </a:stretch>
      </xdr:blipFill>
      <xdr:spPr>
        <a:xfrm>
          <a:off x="2619375" y="32685355"/>
          <a:ext cx="0" cy="295275"/>
        </a:xfrm>
        <a:prstGeom prst="rect">
          <a:avLst/>
        </a:prstGeom>
        <a:noFill/>
        <a:ln w="9525">
          <a:noFill/>
          <a:miter lim="800000"/>
          <a:headEnd/>
          <a:tailEnd/>
        </a:ln>
      </xdr:spPr>
    </xdr:pic>
    <xdr:clientData/>
  </xdr:oneCellAnchor>
  <xdr:oneCellAnchor>
    <xdr:from>
      <xdr:col>1</xdr:col>
      <xdr:colOff>1933575</xdr:colOff>
      <xdr:row>179</xdr:row>
      <xdr:rowOff>9525</xdr:rowOff>
    </xdr:from>
    <xdr:ext cx="0" cy="295275"/>
    <xdr:pic>
      <xdr:nvPicPr>
        <xdr:cNvPr id="2606" name="ctl00_logoimage" descr="Danfoss Logo"/>
        <xdr:cNvPicPr>
          <a:picLocks noChangeAspect="1" noChangeArrowheads="1"/>
        </xdr:cNvPicPr>
      </xdr:nvPicPr>
      <xdr:blipFill>
        <a:blip r:embed="rId1"/>
        <a:srcRect/>
        <a:stretch>
          <a:fillRect/>
        </a:stretch>
      </xdr:blipFill>
      <xdr:spPr>
        <a:xfrm>
          <a:off x="2619375" y="32685355"/>
          <a:ext cx="0" cy="295275"/>
        </a:xfrm>
        <a:prstGeom prst="rect">
          <a:avLst/>
        </a:prstGeom>
        <a:noFill/>
        <a:ln w="9525">
          <a:noFill/>
          <a:miter lim="800000"/>
          <a:headEnd/>
          <a:tailEnd/>
        </a:ln>
      </xdr:spPr>
    </xdr:pic>
    <xdr:clientData/>
  </xdr:oneCellAnchor>
  <xdr:oneCellAnchor>
    <xdr:from>
      <xdr:col>1</xdr:col>
      <xdr:colOff>1933575</xdr:colOff>
      <xdr:row>179</xdr:row>
      <xdr:rowOff>9525</xdr:rowOff>
    </xdr:from>
    <xdr:ext cx="0" cy="295275"/>
    <xdr:pic>
      <xdr:nvPicPr>
        <xdr:cNvPr id="2607" name="ctl00_logoimage" descr="Danfoss Logo"/>
        <xdr:cNvPicPr>
          <a:picLocks noChangeAspect="1" noChangeArrowheads="1"/>
        </xdr:cNvPicPr>
      </xdr:nvPicPr>
      <xdr:blipFill>
        <a:blip r:embed="rId1"/>
        <a:srcRect/>
        <a:stretch>
          <a:fillRect/>
        </a:stretch>
      </xdr:blipFill>
      <xdr:spPr>
        <a:xfrm>
          <a:off x="2619375" y="32685355"/>
          <a:ext cx="0" cy="295275"/>
        </a:xfrm>
        <a:prstGeom prst="rect">
          <a:avLst/>
        </a:prstGeom>
        <a:noFill/>
        <a:ln w="9525">
          <a:noFill/>
          <a:miter lim="800000"/>
          <a:headEnd/>
          <a:tailEnd/>
        </a:ln>
      </xdr:spPr>
    </xdr:pic>
    <xdr:clientData/>
  </xdr:oneCellAnchor>
  <xdr:oneCellAnchor>
    <xdr:from>
      <xdr:col>1</xdr:col>
      <xdr:colOff>1933575</xdr:colOff>
      <xdr:row>180</xdr:row>
      <xdr:rowOff>9525</xdr:rowOff>
    </xdr:from>
    <xdr:ext cx="0" cy="295275"/>
    <xdr:pic>
      <xdr:nvPicPr>
        <xdr:cNvPr id="2608" name="ctl00_logoimage" descr="Danfoss Logo"/>
        <xdr:cNvPicPr>
          <a:picLocks noChangeAspect="1" noChangeArrowheads="1"/>
        </xdr:cNvPicPr>
      </xdr:nvPicPr>
      <xdr:blipFill>
        <a:blip r:embed="rId1"/>
        <a:srcRect/>
        <a:stretch>
          <a:fillRect/>
        </a:stretch>
      </xdr:blipFill>
      <xdr:spPr>
        <a:xfrm>
          <a:off x="2619375" y="32990155"/>
          <a:ext cx="0" cy="295275"/>
        </a:xfrm>
        <a:prstGeom prst="rect">
          <a:avLst/>
        </a:prstGeom>
        <a:noFill/>
        <a:ln w="9525">
          <a:noFill/>
          <a:miter lim="800000"/>
          <a:headEnd/>
          <a:tailEnd/>
        </a:ln>
      </xdr:spPr>
    </xdr:pic>
    <xdr:clientData/>
  </xdr:oneCellAnchor>
  <xdr:oneCellAnchor>
    <xdr:from>
      <xdr:col>1</xdr:col>
      <xdr:colOff>1933575</xdr:colOff>
      <xdr:row>180</xdr:row>
      <xdr:rowOff>9525</xdr:rowOff>
    </xdr:from>
    <xdr:ext cx="0" cy="295275"/>
    <xdr:pic>
      <xdr:nvPicPr>
        <xdr:cNvPr id="2609" name="ctl00_logoimage" descr="Danfoss Logo"/>
        <xdr:cNvPicPr>
          <a:picLocks noChangeAspect="1" noChangeArrowheads="1"/>
        </xdr:cNvPicPr>
      </xdr:nvPicPr>
      <xdr:blipFill>
        <a:blip r:embed="rId1"/>
        <a:srcRect/>
        <a:stretch>
          <a:fillRect/>
        </a:stretch>
      </xdr:blipFill>
      <xdr:spPr>
        <a:xfrm>
          <a:off x="2619375" y="32990155"/>
          <a:ext cx="0" cy="295275"/>
        </a:xfrm>
        <a:prstGeom prst="rect">
          <a:avLst/>
        </a:prstGeom>
        <a:noFill/>
        <a:ln w="9525">
          <a:noFill/>
          <a:miter lim="800000"/>
          <a:headEnd/>
          <a:tailEnd/>
        </a:ln>
      </xdr:spPr>
    </xdr:pic>
    <xdr:clientData/>
  </xdr:oneCellAnchor>
  <xdr:oneCellAnchor>
    <xdr:from>
      <xdr:col>1</xdr:col>
      <xdr:colOff>1933575</xdr:colOff>
      <xdr:row>180</xdr:row>
      <xdr:rowOff>9525</xdr:rowOff>
    </xdr:from>
    <xdr:ext cx="0" cy="295275"/>
    <xdr:pic>
      <xdr:nvPicPr>
        <xdr:cNvPr id="2610" name="ctl00_logoimage" descr="Danfoss Logo"/>
        <xdr:cNvPicPr>
          <a:picLocks noChangeAspect="1" noChangeArrowheads="1"/>
        </xdr:cNvPicPr>
      </xdr:nvPicPr>
      <xdr:blipFill>
        <a:blip r:embed="rId1"/>
        <a:srcRect/>
        <a:stretch>
          <a:fillRect/>
        </a:stretch>
      </xdr:blipFill>
      <xdr:spPr>
        <a:xfrm>
          <a:off x="2619375" y="32990155"/>
          <a:ext cx="0" cy="295275"/>
        </a:xfrm>
        <a:prstGeom prst="rect">
          <a:avLst/>
        </a:prstGeom>
        <a:noFill/>
        <a:ln w="9525">
          <a:noFill/>
          <a:miter lim="800000"/>
          <a:headEnd/>
          <a:tailEnd/>
        </a:ln>
      </xdr:spPr>
    </xdr:pic>
    <xdr:clientData/>
  </xdr:oneCellAnchor>
  <xdr:oneCellAnchor>
    <xdr:from>
      <xdr:col>1</xdr:col>
      <xdr:colOff>1933575</xdr:colOff>
      <xdr:row>180</xdr:row>
      <xdr:rowOff>9525</xdr:rowOff>
    </xdr:from>
    <xdr:ext cx="0" cy="295275"/>
    <xdr:pic>
      <xdr:nvPicPr>
        <xdr:cNvPr id="2611" name="ctl00_logoimage" descr="Danfoss Logo"/>
        <xdr:cNvPicPr>
          <a:picLocks noChangeAspect="1" noChangeArrowheads="1"/>
        </xdr:cNvPicPr>
      </xdr:nvPicPr>
      <xdr:blipFill>
        <a:blip r:embed="rId1"/>
        <a:srcRect/>
        <a:stretch>
          <a:fillRect/>
        </a:stretch>
      </xdr:blipFill>
      <xdr:spPr>
        <a:xfrm>
          <a:off x="2619375" y="32990155"/>
          <a:ext cx="0" cy="295275"/>
        </a:xfrm>
        <a:prstGeom prst="rect">
          <a:avLst/>
        </a:prstGeom>
        <a:noFill/>
        <a:ln w="9525">
          <a:noFill/>
          <a:miter lim="800000"/>
          <a:headEnd/>
          <a:tailEnd/>
        </a:ln>
      </xdr:spPr>
    </xdr:pic>
    <xdr:clientData/>
  </xdr:oneCellAnchor>
  <xdr:oneCellAnchor>
    <xdr:from>
      <xdr:col>1</xdr:col>
      <xdr:colOff>1933575</xdr:colOff>
      <xdr:row>181</xdr:row>
      <xdr:rowOff>9525</xdr:rowOff>
    </xdr:from>
    <xdr:ext cx="0" cy="295275"/>
    <xdr:pic>
      <xdr:nvPicPr>
        <xdr:cNvPr id="2612" name="ctl00_logoimage" descr="Danfoss Logo"/>
        <xdr:cNvPicPr>
          <a:picLocks noChangeAspect="1" noChangeArrowheads="1"/>
        </xdr:cNvPicPr>
      </xdr:nvPicPr>
      <xdr:blipFill>
        <a:blip r:embed="rId1"/>
        <a:srcRect/>
        <a:stretch>
          <a:fillRect/>
        </a:stretch>
      </xdr:blipFill>
      <xdr:spPr>
        <a:xfrm>
          <a:off x="2619375" y="33460055"/>
          <a:ext cx="0" cy="295275"/>
        </a:xfrm>
        <a:prstGeom prst="rect">
          <a:avLst/>
        </a:prstGeom>
        <a:noFill/>
        <a:ln w="9525">
          <a:noFill/>
          <a:miter lim="800000"/>
          <a:headEnd/>
          <a:tailEnd/>
        </a:ln>
      </xdr:spPr>
    </xdr:pic>
    <xdr:clientData/>
  </xdr:oneCellAnchor>
  <xdr:oneCellAnchor>
    <xdr:from>
      <xdr:col>1</xdr:col>
      <xdr:colOff>1933575</xdr:colOff>
      <xdr:row>181</xdr:row>
      <xdr:rowOff>9525</xdr:rowOff>
    </xdr:from>
    <xdr:ext cx="0" cy="295275"/>
    <xdr:pic>
      <xdr:nvPicPr>
        <xdr:cNvPr id="2613" name="ctl00_logoimage" descr="Danfoss Logo"/>
        <xdr:cNvPicPr>
          <a:picLocks noChangeAspect="1" noChangeArrowheads="1"/>
        </xdr:cNvPicPr>
      </xdr:nvPicPr>
      <xdr:blipFill>
        <a:blip r:embed="rId1"/>
        <a:srcRect/>
        <a:stretch>
          <a:fillRect/>
        </a:stretch>
      </xdr:blipFill>
      <xdr:spPr>
        <a:xfrm>
          <a:off x="2619375" y="33460055"/>
          <a:ext cx="0" cy="295275"/>
        </a:xfrm>
        <a:prstGeom prst="rect">
          <a:avLst/>
        </a:prstGeom>
        <a:noFill/>
        <a:ln w="9525">
          <a:noFill/>
          <a:miter lim="800000"/>
          <a:headEnd/>
          <a:tailEnd/>
        </a:ln>
      </xdr:spPr>
    </xdr:pic>
    <xdr:clientData/>
  </xdr:oneCellAnchor>
  <xdr:oneCellAnchor>
    <xdr:from>
      <xdr:col>1</xdr:col>
      <xdr:colOff>1933575</xdr:colOff>
      <xdr:row>181</xdr:row>
      <xdr:rowOff>9525</xdr:rowOff>
    </xdr:from>
    <xdr:ext cx="0" cy="295275"/>
    <xdr:pic>
      <xdr:nvPicPr>
        <xdr:cNvPr id="2614" name="ctl00_logoimage" descr="Danfoss Logo"/>
        <xdr:cNvPicPr>
          <a:picLocks noChangeAspect="1" noChangeArrowheads="1"/>
        </xdr:cNvPicPr>
      </xdr:nvPicPr>
      <xdr:blipFill>
        <a:blip r:embed="rId1"/>
        <a:srcRect/>
        <a:stretch>
          <a:fillRect/>
        </a:stretch>
      </xdr:blipFill>
      <xdr:spPr>
        <a:xfrm>
          <a:off x="2619375" y="33460055"/>
          <a:ext cx="0" cy="295275"/>
        </a:xfrm>
        <a:prstGeom prst="rect">
          <a:avLst/>
        </a:prstGeom>
        <a:noFill/>
        <a:ln w="9525">
          <a:noFill/>
          <a:miter lim="800000"/>
          <a:headEnd/>
          <a:tailEnd/>
        </a:ln>
      </xdr:spPr>
    </xdr:pic>
    <xdr:clientData/>
  </xdr:oneCellAnchor>
  <xdr:oneCellAnchor>
    <xdr:from>
      <xdr:col>1</xdr:col>
      <xdr:colOff>1933575</xdr:colOff>
      <xdr:row>181</xdr:row>
      <xdr:rowOff>9525</xdr:rowOff>
    </xdr:from>
    <xdr:ext cx="0" cy="295275"/>
    <xdr:pic>
      <xdr:nvPicPr>
        <xdr:cNvPr id="2615" name="ctl00_logoimage" descr="Danfoss Logo"/>
        <xdr:cNvPicPr>
          <a:picLocks noChangeAspect="1" noChangeArrowheads="1"/>
        </xdr:cNvPicPr>
      </xdr:nvPicPr>
      <xdr:blipFill>
        <a:blip r:embed="rId1"/>
        <a:srcRect/>
        <a:stretch>
          <a:fillRect/>
        </a:stretch>
      </xdr:blipFill>
      <xdr:spPr>
        <a:xfrm>
          <a:off x="2619375" y="33460055"/>
          <a:ext cx="0" cy="295275"/>
        </a:xfrm>
        <a:prstGeom prst="rect">
          <a:avLst/>
        </a:prstGeom>
        <a:noFill/>
        <a:ln w="9525">
          <a:noFill/>
          <a:miter lim="800000"/>
          <a:headEnd/>
          <a:tailEnd/>
        </a:ln>
      </xdr:spPr>
    </xdr:pic>
    <xdr:clientData/>
  </xdr:oneCellAnchor>
  <xdr:oneCellAnchor>
    <xdr:from>
      <xdr:col>1</xdr:col>
      <xdr:colOff>1933575</xdr:colOff>
      <xdr:row>182</xdr:row>
      <xdr:rowOff>9525</xdr:rowOff>
    </xdr:from>
    <xdr:ext cx="0" cy="295275"/>
    <xdr:pic>
      <xdr:nvPicPr>
        <xdr:cNvPr id="2616" name="ctl00_logoimage" descr="Danfoss Logo"/>
        <xdr:cNvPicPr>
          <a:picLocks noChangeAspect="1" noChangeArrowheads="1"/>
        </xdr:cNvPicPr>
      </xdr:nvPicPr>
      <xdr:blipFill>
        <a:blip r:embed="rId1"/>
        <a:srcRect/>
        <a:stretch>
          <a:fillRect/>
        </a:stretch>
      </xdr:blipFill>
      <xdr:spPr>
        <a:xfrm>
          <a:off x="2619375" y="33717230"/>
          <a:ext cx="0" cy="295275"/>
        </a:xfrm>
        <a:prstGeom prst="rect">
          <a:avLst/>
        </a:prstGeom>
        <a:noFill/>
        <a:ln w="9525">
          <a:noFill/>
          <a:miter lim="800000"/>
          <a:headEnd/>
          <a:tailEnd/>
        </a:ln>
      </xdr:spPr>
    </xdr:pic>
    <xdr:clientData/>
  </xdr:oneCellAnchor>
  <xdr:oneCellAnchor>
    <xdr:from>
      <xdr:col>1</xdr:col>
      <xdr:colOff>1933575</xdr:colOff>
      <xdr:row>182</xdr:row>
      <xdr:rowOff>9525</xdr:rowOff>
    </xdr:from>
    <xdr:ext cx="0" cy="295275"/>
    <xdr:pic>
      <xdr:nvPicPr>
        <xdr:cNvPr id="2617" name="ctl00_logoimage" descr="Danfoss Logo"/>
        <xdr:cNvPicPr>
          <a:picLocks noChangeAspect="1" noChangeArrowheads="1"/>
        </xdr:cNvPicPr>
      </xdr:nvPicPr>
      <xdr:blipFill>
        <a:blip r:embed="rId1"/>
        <a:srcRect/>
        <a:stretch>
          <a:fillRect/>
        </a:stretch>
      </xdr:blipFill>
      <xdr:spPr>
        <a:xfrm>
          <a:off x="2619375" y="33717230"/>
          <a:ext cx="0" cy="295275"/>
        </a:xfrm>
        <a:prstGeom prst="rect">
          <a:avLst/>
        </a:prstGeom>
        <a:noFill/>
        <a:ln w="9525">
          <a:noFill/>
          <a:miter lim="800000"/>
          <a:headEnd/>
          <a:tailEnd/>
        </a:ln>
      </xdr:spPr>
    </xdr:pic>
    <xdr:clientData/>
  </xdr:oneCellAnchor>
  <xdr:oneCellAnchor>
    <xdr:from>
      <xdr:col>1</xdr:col>
      <xdr:colOff>1933575</xdr:colOff>
      <xdr:row>182</xdr:row>
      <xdr:rowOff>9525</xdr:rowOff>
    </xdr:from>
    <xdr:ext cx="0" cy="295275"/>
    <xdr:pic>
      <xdr:nvPicPr>
        <xdr:cNvPr id="2618" name="ctl00_logoimage" descr="Danfoss Logo"/>
        <xdr:cNvPicPr>
          <a:picLocks noChangeAspect="1" noChangeArrowheads="1"/>
        </xdr:cNvPicPr>
      </xdr:nvPicPr>
      <xdr:blipFill>
        <a:blip r:embed="rId1"/>
        <a:srcRect/>
        <a:stretch>
          <a:fillRect/>
        </a:stretch>
      </xdr:blipFill>
      <xdr:spPr>
        <a:xfrm>
          <a:off x="2619375" y="33717230"/>
          <a:ext cx="0" cy="295275"/>
        </a:xfrm>
        <a:prstGeom prst="rect">
          <a:avLst/>
        </a:prstGeom>
        <a:noFill/>
        <a:ln w="9525">
          <a:noFill/>
          <a:miter lim="800000"/>
          <a:headEnd/>
          <a:tailEnd/>
        </a:ln>
      </xdr:spPr>
    </xdr:pic>
    <xdr:clientData/>
  </xdr:oneCellAnchor>
  <xdr:oneCellAnchor>
    <xdr:from>
      <xdr:col>1</xdr:col>
      <xdr:colOff>1933575</xdr:colOff>
      <xdr:row>182</xdr:row>
      <xdr:rowOff>9525</xdr:rowOff>
    </xdr:from>
    <xdr:ext cx="0" cy="295275"/>
    <xdr:pic>
      <xdr:nvPicPr>
        <xdr:cNvPr id="2619" name="ctl00_logoimage" descr="Danfoss Logo"/>
        <xdr:cNvPicPr>
          <a:picLocks noChangeAspect="1" noChangeArrowheads="1"/>
        </xdr:cNvPicPr>
      </xdr:nvPicPr>
      <xdr:blipFill>
        <a:blip r:embed="rId1"/>
        <a:srcRect/>
        <a:stretch>
          <a:fillRect/>
        </a:stretch>
      </xdr:blipFill>
      <xdr:spPr>
        <a:xfrm>
          <a:off x="2619375" y="33717230"/>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2620"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2621"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2622"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2623"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2624"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2625"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2626"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2627"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2628"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2629"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2630"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2631"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2632"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2633"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2634"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2635"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2636"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2637"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2638"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2639"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2640"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2641"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2642"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2643"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2644"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2645"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2646"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2647"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2648"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2649"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2650"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2651"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2"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3"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4"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5"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6"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7"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8"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9"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60"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61"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62"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63"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64"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65"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66"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67"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68"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69"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70"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71"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2"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3"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4"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5"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6"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7"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8"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9"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0"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1"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2"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3"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4"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5"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6"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7"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8"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9"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90"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91"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92"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93"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94"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95"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696"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697"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698"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699"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0"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1"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2"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3"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4"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5"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6"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7"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194</xdr:row>
      <xdr:rowOff>9525</xdr:rowOff>
    </xdr:from>
    <xdr:ext cx="0" cy="295275"/>
    <xdr:pic>
      <xdr:nvPicPr>
        <xdr:cNvPr id="2708" name="ctl00_logoimage" descr="Danfoss Logo"/>
        <xdr:cNvPicPr>
          <a:picLocks noChangeAspect="1" noChangeArrowheads="1"/>
        </xdr:cNvPicPr>
      </xdr:nvPicPr>
      <xdr:blipFill>
        <a:blip r:embed="rId1"/>
        <a:srcRect/>
        <a:stretch>
          <a:fillRect/>
        </a:stretch>
      </xdr:blipFill>
      <xdr:spPr>
        <a:xfrm>
          <a:off x="2619375" y="36069905"/>
          <a:ext cx="0" cy="295275"/>
        </a:xfrm>
        <a:prstGeom prst="rect">
          <a:avLst/>
        </a:prstGeom>
        <a:noFill/>
        <a:ln w="9525">
          <a:noFill/>
          <a:miter lim="800000"/>
          <a:headEnd/>
          <a:tailEnd/>
        </a:ln>
      </xdr:spPr>
    </xdr:pic>
    <xdr:clientData/>
  </xdr:oneCellAnchor>
  <xdr:oneCellAnchor>
    <xdr:from>
      <xdr:col>1</xdr:col>
      <xdr:colOff>1933575</xdr:colOff>
      <xdr:row>194</xdr:row>
      <xdr:rowOff>9525</xdr:rowOff>
    </xdr:from>
    <xdr:ext cx="0" cy="295275"/>
    <xdr:pic>
      <xdr:nvPicPr>
        <xdr:cNvPr id="2709" name="ctl00_logoimage" descr="Danfoss Logo"/>
        <xdr:cNvPicPr>
          <a:picLocks noChangeAspect="1" noChangeArrowheads="1"/>
        </xdr:cNvPicPr>
      </xdr:nvPicPr>
      <xdr:blipFill>
        <a:blip r:embed="rId1"/>
        <a:srcRect/>
        <a:stretch>
          <a:fillRect/>
        </a:stretch>
      </xdr:blipFill>
      <xdr:spPr>
        <a:xfrm>
          <a:off x="2619375" y="36069905"/>
          <a:ext cx="0" cy="295275"/>
        </a:xfrm>
        <a:prstGeom prst="rect">
          <a:avLst/>
        </a:prstGeom>
        <a:noFill/>
        <a:ln w="9525">
          <a:noFill/>
          <a:miter lim="800000"/>
          <a:headEnd/>
          <a:tailEnd/>
        </a:ln>
      </xdr:spPr>
    </xdr:pic>
    <xdr:clientData/>
  </xdr:oneCellAnchor>
  <xdr:oneCellAnchor>
    <xdr:from>
      <xdr:col>1</xdr:col>
      <xdr:colOff>1933575</xdr:colOff>
      <xdr:row>194</xdr:row>
      <xdr:rowOff>9525</xdr:rowOff>
    </xdr:from>
    <xdr:ext cx="0" cy="295275"/>
    <xdr:pic>
      <xdr:nvPicPr>
        <xdr:cNvPr id="2710" name="ctl00_logoimage" descr="Danfoss Logo"/>
        <xdr:cNvPicPr>
          <a:picLocks noChangeAspect="1" noChangeArrowheads="1"/>
        </xdr:cNvPicPr>
      </xdr:nvPicPr>
      <xdr:blipFill>
        <a:blip r:embed="rId1"/>
        <a:srcRect/>
        <a:stretch>
          <a:fillRect/>
        </a:stretch>
      </xdr:blipFill>
      <xdr:spPr>
        <a:xfrm>
          <a:off x="2619375" y="36069905"/>
          <a:ext cx="0" cy="295275"/>
        </a:xfrm>
        <a:prstGeom prst="rect">
          <a:avLst/>
        </a:prstGeom>
        <a:noFill/>
        <a:ln w="9525">
          <a:noFill/>
          <a:miter lim="800000"/>
          <a:headEnd/>
          <a:tailEnd/>
        </a:ln>
      </xdr:spPr>
    </xdr:pic>
    <xdr:clientData/>
  </xdr:oneCellAnchor>
  <xdr:oneCellAnchor>
    <xdr:from>
      <xdr:col>1</xdr:col>
      <xdr:colOff>1933575</xdr:colOff>
      <xdr:row>194</xdr:row>
      <xdr:rowOff>9525</xdr:rowOff>
    </xdr:from>
    <xdr:ext cx="0" cy="295275"/>
    <xdr:pic>
      <xdr:nvPicPr>
        <xdr:cNvPr id="2711" name="ctl00_logoimage" descr="Danfoss Logo"/>
        <xdr:cNvPicPr>
          <a:picLocks noChangeAspect="1" noChangeArrowheads="1"/>
        </xdr:cNvPicPr>
      </xdr:nvPicPr>
      <xdr:blipFill>
        <a:blip r:embed="rId1"/>
        <a:srcRect/>
        <a:stretch>
          <a:fillRect/>
        </a:stretch>
      </xdr:blipFill>
      <xdr:spPr>
        <a:xfrm>
          <a:off x="2619375" y="36069905"/>
          <a:ext cx="0" cy="295275"/>
        </a:xfrm>
        <a:prstGeom prst="rect">
          <a:avLst/>
        </a:prstGeom>
        <a:noFill/>
        <a:ln w="9525">
          <a:noFill/>
          <a:miter lim="800000"/>
          <a:headEnd/>
          <a:tailEnd/>
        </a:ln>
      </xdr:spPr>
    </xdr:pic>
    <xdr:clientData/>
  </xdr:oneCellAnchor>
  <xdr:oneCellAnchor>
    <xdr:from>
      <xdr:col>1</xdr:col>
      <xdr:colOff>1933575</xdr:colOff>
      <xdr:row>195</xdr:row>
      <xdr:rowOff>9525</xdr:rowOff>
    </xdr:from>
    <xdr:ext cx="0" cy="295275"/>
    <xdr:pic>
      <xdr:nvPicPr>
        <xdr:cNvPr id="2712" name="ctl00_logoimage" descr="Danfoss Logo"/>
        <xdr:cNvPicPr>
          <a:picLocks noChangeAspect="1" noChangeArrowheads="1"/>
        </xdr:cNvPicPr>
      </xdr:nvPicPr>
      <xdr:blipFill>
        <a:blip r:embed="rId1"/>
        <a:srcRect/>
        <a:stretch>
          <a:fillRect/>
        </a:stretch>
      </xdr:blipFill>
      <xdr:spPr>
        <a:xfrm>
          <a:off x="2619375" y="36212780"/>
          <a:ext cx="0" cy="295275"/>
        </a:xfrm>
        <a:prstGeom prst="rect">
          <a:avLst/>
        </a:prstGeom>
        <a:noFill/>
        <a:ln w="9525">
          <a:noFill/>
          <a:miter lim="800000"/>
          <a:headEnd/>
          <a:tailEnd/>
        </a:ln>
      </xdr:spPr>
    </xdr:pic>
    <xdr:clientData/>
  </xdr:oneCellAnchor>
  <xdr:oneCellAnchor>
    <xdr:from>
      <xdr:col>1</xdr:col>
      <xdr:colOff>1933575</xdr:colOff>
      <xdr:row>195</xdr:row>
      <xdr:rowOff>9525</xdr:rowOff>
    </xdr:from>
    <xdr:ext cx="0" cy="295275"/>
    <xdr:pic>
      <xdr:nvPicPr>
        <xdr:cNvPr id="2713" name="ctl00_logoimage" descr="Danfoss Logo"/>
        <xdr:cNvPicPr>
          <a:picLocks noChangeAspect="1" noChangeArrowheads="1"/>
        </xdr:cNvPicPr>
      </xdr:nvPicPr>
      <xdr:blipFill>
        <a:blip r:embed="rId1"/>
        <a:srcRect/>
        <a:stretch>
          <a:fillRect/>
        </a:stretch>
      </xdr:blipFill>
      <xdr:spPr>
        <a:xfrm>
          <a:off x="2619375" y="36212780"/>
          <a:ext cx="0" cy="295275"/>
        </a:xfrm>
        <a:prstGeom prst="rect">
          <a:avLst/>
        </a:prstGeom>
        <a:noFill/>
        <a:ln w="9525">
          <a:noFill/>
          <a:miter lim="800000"/>
          <a:headEnd/>
          <a:tailEnd/>
        </a:ln>
      </xdr:spPr>
    </xdr:pic>
    <xdr:clientData/>
  </xdr:oneCellAnchor>
  <xdr:oneCellAnchor>
    <xdr:from>
      <xdr:col>1</xdr:col>
      <xdr:colOff>1933575</xdr:colOff>
      <xdr:row>195</xdr:row>
      <xdr:rowOff>9525</xdr:rowOff>
    </xdr:from>
    <xdr:ext cx="0" cy="295275"/>
    <xdr:pic>
      <xdr:nvPicPr>
        <xdr:cNvPr id="2714" name="ctl00_logoimage" descr="Danfoss Logo"/>
        <xdr:cNvPicPr>
          <a:picLocks noChangeAspect="1" noChangeArrowheads="1"/>
        </xdr:cNvPicPr>
      </xdr:nvPicPr>
      <xdr:blipFill>
        <a:blip r:embed="rId1"/>
        <a:srcRect/>
        <a:stretch>
          <a:fillRect/>
        </a:stretch>
      </xdr:blipFill>
      <xdr:spPr>
        <a:xfrm>
          <a:off x="2619375" y="36212780"/>
          <a:ext cx="0" cy="295275"/>
        </a:xfrm>
        <a:prstGeom prst="rect">
          <a:avLst/>
        </a:prstGeom>
        <a:noFill/>
        <a:ln w="9525">
          <a:noFill/>
          <a:miter lim="800000"/>
          <a:headEnd/>
          <a:tailEnd/>
        </a:ln>
      </xdr:spPr>
    </xdr:pic>
    <xdr:clientData/>
  </xdr:oneCellAnchor>
  <xdr:oneCellAnchor>
    <xdr:from>
      <xdr:col>1</xdr:col>
      <xdr:colOff>1933575</xdr:colOff>
      <xdr:row>195</xdr:row>
      <xdr:rowOff>9525</xdr:rowOff>
    </xdr:from>
    <xdr:ext cx="0" cy="295275"/>
    <xdr:pic>
      <xdr:nvPicPr>
        <xdr:cNvPr id="2715" name="ctl00_logoimage" descr="Danfoss Logo"/>
        <xdr:cNvPicPr>
          <a:picLocks noChangeAspect="1" noChangeArrowheads="1"/>
        </xdr:cNvPicPr>
      </xdr:nvPicPr>
      <xdr:blipFill>
        <a:blip r:embed="rId1"/>
        <a:srcRect/>
        <a:stretch>
          <a:fillRect/>
        </a:stretch>
      </xdr:blipFill>
      <xdr:spPr>
        <a:xfrm>
          <a:off x="2619375" y="36212780"/>
          <a:ext cx="0" cy="295275"/>
        </a:xfrm>
        <a:prstGeom prst="rect">
          <a:avLst/>
        </a:prstGeom>
        <a:noFill/>
        <a:ln w="9525">
          <a:noFill/>
          <a:miter lim="800000"/>
          <a:headEnd/>
          <a:tailEnd/>
        </a:ln>
      </xdr:spPr>
    </xdr:pic>
    <xdr:clientData/>
  </xdr:oneCellAnchor>
  <xdr:oneCellAnchor>
    <xdr:from>
      <xdr:col>1</xdr:col>
      <xdr:colOff>1933575</xdr:colOff>
      <xdr:row>196</xdr:row>
      <xdr:rowOff>9525</xdr:rowOff>
    </xdr:from>
    <xdr:ext cx="0" cy="295275"/>
    <xdr:pic>
      <xdr:nvPicPr>
        <xdr:cNvPr id="2716" name="ctl00_logoimage" descr="Danfoss Logo"/>
        <xdr:cNvPicPr>
          <a:picLocks noChangeAspect="1" noChangeArrowheads="1"/>
        </xdr:cNvPicPr>
      </xdr:nvPicPr>
      <xdr:blipFill>
        <a:blip r:embed="rId1"/>
        <a:srcRect/>
        <a:stretch>
          <a:fillRect/>
        </a:stretch>
      </xdr:blipFill>
      <xdr:spPr>
        <a:xfrm>
          <a:off x="2619375" y="36355655"/>
          <a:ext cx="0" cy="295275"/>
        </a:xfrm>
        <a:prstGeom prst="rect">
          <a:avLst/>
        </a:prstGeom>
        <a:noFill/>
        <a:ln w="9525">
          <a:noFill/>
          <a:miter lim="800000"/>
          <a:headEnd/>
          <a:tailEnd/>
        </a:ln>
      </xdr:spPr>
    </xdr:pic>
    <xdr:clientData/>
  </xdr:oneCellAnchor>
  <xdr:oneCellAnchor>
    <xdr:from>
      <xdr:col>1</xdr:col>
      <xdr:colOff>1933575</xdr:colOff>
      <xdr:row>196</xdr:row>
      <xdr:rowOff>9525</xdr:rowOff>
    </xdr:from>
    <xdr:ext cx="0" cy="295275"/>
    <xdr:pic>
      <xdr:nvPicPr>
        <xdr:cNvPr id="2717" name="ctl00_logoimage" descr="Danfoss Logo"/>
        <xdr:cNvPicPr>
          <a:picLocks noChangeAspect="1" noChangeArrowheads="1"/>
        </xdr:cNvPicPr>
      </xdr:nvPicPr>
      <xdr:blipFill>
        <a:blip r:embed="rId1"/>
        <a:srcRect/>
        <a:stretch>
          <a:fillRect/>
        </a:stretch>
      </xdr:blipFill>
      <xdr:spPr>
        <a:xfrm>
          <a:off x="2619375" y="36355655"/>
          <a:ext cx="0" cy="295275"/>
        </a:xfrm>
        <a:prstGeom prst="rect">
          <a:avLst/>
        </a:prstGeom>
        <a:noFill/>
        <a:ln w="9525">
          <a:noFill/>
          <a:miter lim="800000"/>
          <a:headEnd/>
          <a:tailEnd/>
        </a:ln>
      </xdr:spPr>
    </xdr:pic>
    <xdr:clientData/>
  </xdr:oneCellAnchor>
  <xdr:oneCellAnchor>
    <xdr:from>
      <xdr:col>1</xdr:col>
      <xdr:colOff>1933575</xdr:colOff>
      <xdr:row>196</xdr:row>
      <xdr:rowOff>9525</xdr:rowOff>
    </xdr:from>
    <xdr:ext cx="0" cy="295275"/>
    <xdr:pic>
      <xdr:nvPicPr>
        <xdr:cNvPr id="2718" name="ctl00_logoimage" descr="Danfoss Logo"/>
        <xdr:cNvPicPr>
          <a:picLocks noChangeAspect="1" noChangeArrowheads="1"/>
        </xdr:cNvPicPr>
      </xdr:nvPicPr>
      <xdr:blipFill>
        <a:blip r:embed="rId1"/>
        <a:srcRect/>
        <a:stretch>
          <a:fillRect/>
        </a:stretch>
      </xdr:blipFill>
      <xdr:spPr>
        <a:xfrm>
          <a:off x="2619375" y="36355655"/>
          <a:ext cx="0" cy="295275"/>
        </a:xfrm>
        <a:prstGeom prst="rect">
          <a:avLst/>
        </a:prstGeom>
        <a:noFill/>
        <a:ln w="9525">
          <a:noFill/>
          <a:miter lim="800000"/>
          <a:headEnd/>
          <a:tailEnd/>
        </a:ln>
      </xdr:spPr>
    </xdr:pic>
    <xdr:clientData/>
  </xdr:oneCellAnchor>
  <xdr:oneCellAnchor>
    <xdr:from>
      <xdr:col>1</xdr:col>
      <xdr:colOff>1933575</xdr:colOff>
      <xdr:row>196</xdr:row>
      <xdr:rowOff>9525</xdr:rowOff>
    </xdr:from>
    <xdr:ext cx="0" cy="295275"/>
    <xdr:pic>
      <xdr:nvPicPr>
        <xdr:cNvPr id="2719" name="ctl00_logoimage" descr="Danfoss Logo"/>
        <xdr:cNvPicPr>
          <a:picLocks noChangeAspect="1" noChangeArrowheads="1"/>
        </xdr:cNvPicPr>
      </xdr:nvPicPr>
      <xdr:blipFill>
        <a:blip r:embed="rId1"/>
        <a:srcRect/>
        <a:stretch>
          <a:fillRect/>
        </a:stretch>
      </xdr:blipFill>
      <xdr:spPr>
        <a:xfrm>
          <a:off x="2619375" y="36355655"/>
          <a:ext cx="0" cy="295275"/>
        </a:xfrm>
        <a:prstGeom prst="rect">
          <a:avLst/>
        </a:prstGeom>
        <a:noFill/>
        <a:ln w="9525">
          <a:noFill/>
          <a:miter lim="800000"/>
          <a:headEnd/>
          <a:tailEnd/>
        </a:ln>
      </xdr:spPr>
    </xdr:pic>
    <xdr:clientData/>
  </xdr:oneCellAnchor>
  <xdr:oneCellAnchor>
    <xdr:from>
      <xdr:col>1</xdr:col>
      <xdr:colOff>1933575</xdr:colOff>
      <xdr:row>197</xdr:row>
      <xdr:rowOff>9525</xdr:rowOff>
    </xdr:from>
    <xdr:ext cx="0" cy="295275"/>
    <xdr:pic>
      <xdr:nvPicPr>
        <xdr:cNvPr id="2720" name="ctl00_logoimage" descr="Danfoss Logo"/>
        <xdr:cNvPicPr>
          <a:picLocks noChangeAspect="1" noChangeArrowheads="1"/>
        </xdr:cNvPicPr>
      </xdr:nvPicPr>
      <xdr:blipFill>
        <a:blip r:embed="rId1"/>
        <a:srcRect/>
        <a:stretch>
          <a:fillRect/>
        </a:stretch>
      </xdr:blipFill>
      <xdr:spPr>
        <a:xfrm>
          <a:off x="2619375" y="36498530"/>
          <a:ext cx="0" cy="295275"/>
        </a:xfrm>
        <a:prstGeom prst="rect">
          <a:avLst/>
        </a:prstGeom>
        <a:noFill/>
        <a:ln w="9525">
          <a:noFill/>
          <a:miter lim="800000"/>
          <a:headEnd/>
          <a:tailEnd/>
        </a:ln>
      </xdr:spPr>
    </xdr:pic>
    <xdr:clientData/>
  </xdr:oneCellAnchor>
  <xdr:oneCellAnchor>
    <xdr:from>
      <xdr:col>1</xdr:col>
      <xdr:colOff>1933575</xdr:colOff>
      <xdr:row>197</xdr:row>
      <xdr:rowOff>9525</xdr:rowOff>
    </xdr:from>
    <xdr:ext cx="0" cy="295275"/>
    <xdr:pic>
      <xdr:nvPicPr>
        <xdr:cNvPr id="2721" name="ctl00_logoimage" descr="Danfoss Logo"/>
        <xdr:cNvPicPr>
          <a:picLocks noChangeAspect="1" noChangeArrowheads="1"/>
        </xdr:cNvPicPr>
      </xdr:nvPicPr>
      <xdr:blipFill>
        <a:blip r:embed="rId1"/>
        <a:srcRect/>
        <a:stretch>
          <a:fillRect/>
        </a:stretch>
      </xdr:blipFill>
      <xdr:spPr>
        <a:xfrm>
          <a:off x="2619375" y="36498530"/>
          <a:ext cx="0" cy="295275"/>
        </a:xfrm>
        <a:prstGeom prst="rect">
          <a:avLst/>
        </a:prstGeom>
        <a:noFill/>
        <a:ln w="9525">
          <a:noFill/>
          <a:miter lim="800000"/>
          <a:headEnd/>
          <a:tailEnd/>
        </a:ln>
      </xdr:spPr>
    </xdr:pic>
    <xdr:clientData/>
  </xdr:oneCellAnchor>
  <xdr:oneCellAnchor>
    <xdr:from>
      <xdr:col>1</xdr:col>
      <xdr:colOff>1933575</xdr:colOff>
      <xdr:row>197</xdr:row>
      <xdr:rowOff>9525</xdr:rowOff>
    </xdr:from>
    <xdr:ext cx="0" cy="295275"/>
    <xdr:pic>
      <xdr:nvPicPr>
        <xdr:cNvPr id="2722" name="ctl00_logoimage" descr="Danfoss Logo"/>
        <xdr:cNvPicPr>
          <a:picLocks noChangeAspect="1" noChangeArrowheads="1"/>
        </xdr:cNvPicPr>
      </xdr:nvPicPr>
      <xdr:blipFill>
        <a:blip r:embed="rId1"/>
        <a:srcRect/>
        <a:stretch>
          <a:fillRect/>
        </a:stretch>
      </xdr:blipFill>
      <xdr:spPr>
        <a:xfrm>
          <a:off x="2619375" y="36498530"/>
          <a:ext cx="0" cy="295275"/>
        </a:xfrm>
        <a:prstGeom prst="rect">
          <a:avLst/>
        </a:prstGeom>
        <a:noFill/>
        <a:ln w="9525">
          <a:noFill/>
          <a:miter lim="800000"/>
          <a:headEnd/>
          <a:tailEnd/>
        </a:ln>
      </xdr:spPr>
    </xdr:pic>
    <xdr:clientData/>
  </xdr:oneCellAnchor>
  <xdr:oneCellAnchor>
    <xdr:from>
      <xdr:col>1</xdr:col>
      <xdr:colOff>1933575</xdr:colOff>
      <xdr:row>197</xdr:row>
      <xdr:rowOff>9525</xdr:rowOff>
    </xdr:from>
    <xdr:ext cx="0" cy="295275"/>
    <xdr:pic>
      <xdr:nvPicPr>
        <xdr:cNvPr id="2723" name="ctl00_logoimage" descr="Danfoss Logo"/>
        <xdr:cNvPicPr>
          <a:picLocks noChangeAspect="1" noChangeArrowheads="1"/>
        </xdr:cNvPicPr>
      </xdr:nvPicPr>
      <xdr:blipFill>
        <a:blip r:embed="rId1"/>
        <a:srcRect/>
        <a:stretch>
          <a:fillRect/>
        </a:stretch>
      </xdr:blipFill>
      <xdr:spPr>
        <a:xfrm>
          <a:off x="2619375" y="36498530"/>
          <a:ext cx="0" cy="295275"/>
        </a:xfrm>
        <a:prstGeom prst="rect">
          <a:avLst/>
        </a:prstGeom>
        <a:noFill/>
        <a:ln w="9525">
          <a:noFill/>
          <a:miter lim="800000"/>
          <a:headEnd/>
          <a:tailEnd/>
        </a:ln>
      </xdr:spPr>
    </xdr:pic>
    <xdr:clientData/>
  </xdr:oneCellAnchor>
  <xdr:oneCellAnchor>
    <xdr:from>
      <xdr:col>1</xdr:col>
      <xdr:colOff>1933575</xdr:colOff>
      <xdr:row>198</xdr:row>
      <xdr:rowOff>9525</xdr:rowOff>
    </xdr:from>
    <xdr:ext cx="0" cy="295275"/>
    <xdr:pic>
      <xdr:nvPicPr>
        <xdr:cNvPr id="2724" name="ctl00_logoimage" descr="Danfoss Logo"/>
        <xdr:cNvPicPr>
          <a:picLocks noChangeAspect="1" noChangeArrowheads="1"/>
        </xdr:cNvPicPr>
      </xdr:nvPicPr>
      <xdr:blipFill>
        <a:blip r:embed="rId1"/>
        <a:srcRect/>
        <a:stretch>
          <a:fillRect/>
        </a:stretch>
      </xdr:blipFill>
      <xdr:spPr>
        <a:xfrm>
          <a:off x="2619375" y="36641405"/>
          <a:ext cx="0" cy="295275"/>
        </a:xfrm>
        <a:prstGeom prst="rect">
          <a:avLst/>
        </a:prstGeom>
        <a:noFill/>
        <a:ln w="9525">
          <a:noFill/>
          <a:miter lim="800000"/>
          <a:headEnd/>
          <a:tailEnd/>
        </a:ln>
      </xdr:spPr>
    </xdr:pic>
    <xdr:clientData/>
  </xdr:oneCellAnchor>
  <xdr:oneCellAnchor>
    <xdr:from>
      <xdr:col>1</xdr:col>
      <xdr:colOff>1933575</xdr:colOff>
      <xdr:row>198</xdr:row>
      <xdr:rowOff>9525</xdr:rowOff>
    </xdr:from>
    <xdr:ext cx="0" cy="295275"/>
    <xdr:pic>
      <xdr:nvPicPr>
        <xdr:cNvPr id="2725" name="ctl00_logoimage" descr="Danfoss Logo"/>
        <xdr:cNvPicPr>
          <a:picLocks noChangeAspect="1" noChangeArrowheads="1"/>
        </xdr:cNvPicPr>
      </xdr:nvPicPr>
      <xdr:blipFill>
        <a:blip r:embed="rId1"/>
        <a:srcRect/>
        <a:stretch>
          <a:fillRect/>
        </a:stretch>
      </xdr:blipFill>
      <xdr:spPr>
        <a:xfrm>
          <a:off x="2619375" y="36641405"/>
          <a:ext cx="0" cy="295275"/>
        </a:xfrm>
        <a:prstGeom prst="rect">
          <a:avLst/>
        </a:prstGeom>
        <a:noFill/>
        <a:ln w="9525">
          <a:noFill/>
          <a:miter lim="800000"/>
          <a:headEnd/>
          <a:tailEnd/>
        </a:ln>
      </xdr:spPr>
    </xdr:pic>
    <xdr:clientData/>
  </xdr:oneCellAnchor>
  <xdr:oneCellAnchor>
    <xdr:from>
      <xdr:col>1</xdr:col>
      <xdr:colOff>1933575</xdr:colOff>
      <xdr:row>198</xdr:row>
      <xdr:rowOff>9525</xdr:rowOff>
    </xdr:from>
    <xdr:ext cx="0" cy="295275"/>
    <xdr:pic>
      <xdr:nvPicPr>
        <xdr:cNvPr id="2726" name="ctl00_logoimage" descr="Danfoss Logo"/>
        <xdr:cNvPicPr>
          <a:picLocks noChangeAspect="1" noChangeArrowheads="1"/>
        </xdr:cNvPicPr>
      </xdr:nvPicPr>
      <xdr:blipFill>
        <a:blip r:embed="rId1"/>
        <a:srcRect/>
        <a:stretch>
          <a:fillRect/>
        </a:stretch>
      </xdr:blipFill>
      <xdr:spPr>
        <a:xfrm>
          <a:off x="2619375" y="36641405"/>
          <a:ext cx="0" cy="295275"/>
        </a:xfrm>
        <a:prstGeom prst="rect">
          <a:avLst/>
        </a:prstGeom>
        <a:noFill/>
        <a:ln w="9525">
          <a:noFill/>
          <a:miter lim="800000"/>
          <a:headEnd/>
          <a:tailEnd/>
        </a:ln>
      </xdr:spPr>
    </xdr:pic>
    <xdr:clientData/>
  </xdr:oneCellAnchor>
  <xdr:oneCellAnchor>
    <xdr:from>
      <xdr:col>1</xdr:col>
      <xdr:colOff>1933575</xdr:colOff>
      <xdr:row>198</xdr:row>
      <xdr:rowOff>9525</xdr:rowOff>
    </xdr:from>
    <xdr:ext cx="0" cy="295275"/>
    <xdr:pic>
      <xdr:nvPicPr>
        <xdr:cNvPr id="2727" name="ctl00_logoimage" descr="Danfoss Logo"/>
        <xdr:cNvPicPr>
          <a:picLocks noChangeAspect="1" noChangeArrowheads="1"/>
        </xdr:cNvPicPr>
      </xdr:nvPicPr>
      <xdr:blipFill>
        <a:blip r:embed="rId1"/>
        <a:srcRect/>
        <a:stretch>
          <a:fillRect/>
        </a:stretch>
      </xdr:blipFill>
      <xdr:spPr>
        <a:xfrm>
          <a:off x="2619375" y="36641405"/>
          <a:ext cx="0" cy="295275"/>
        </a:xfrm>
        <a:prstGeom prst="rect">
          <a:avLst/>
        </a:prstGeom>
        <a:noFill/>
        <a:ln w="9525">
          <a:noFill/>
          <a:miter lim="800000"/>
          <a:headEnd/>
          <a:tailEnd/>
        </a:ln>
      </xdr:spPr>
    </xdr:pic>
    <xdr:clientData/>
  </xdr:oneCellAnchor>
  <xdr:oneCellAnchor>
    <xdr:from>
      <xdr:col>1</xdr:col>
      <xdr:colOff>1933575</xdr:colOff>
      <xdr:row>199</xdr:row>
      <xdr:rowOff>9525</xdr:rowOff>
    </xdr:from>
    <xdr:ext cx="0" cy="295275"/>
    <xdr:pic>
      <xdr:nvPicPr>
        <xdr:cNvPr id="2728" name="ctl00_logoimage" descr="Danfoss Logo"/>
        <xdr:cNvPicPr>
          <a:picLocks noChangeAspect="1" noChangeArrowheads="1"/>
        </xdr:cNvPicPr>
      </xdr:nvPicPr>
      <xdr:blipFill>
        <a:blip r:embed="rId1"/>
        <a:srcRect/>
        <a:stretch>
          <a:fillRect/>
        </a:stretch>
      </xdr:blipFill>
      <xdr:spPr>
        <a:xfrm>
          <a:off x="2619375" y="36784280"/>
          <a:ext cx="0" cy="295275"/>
        </a:xfrm>
        <a:prstGeom prst="rect">
          <a:avLst/>
        </a:prstGeom>
        <a:noFill/>
        <a:ln w="9525">
          <a:noFill/>
          <a:miter lim="800000"/>
          <a:headEnd/>
          <a:tailEnd/>
        </a:ln>
      </xdr:spPr>
    </xdr:pic>
    <xdr:clientData/>
  </xdr:oneCellAnchor>
  <xdr:oneCellAnchor>
    <xdr:from>
      <xdr:col>1</xdr:col>
      <xdr:colOff>1933575</xdr:colOff>
      <xdr:row>199</xdr:row>
      <xdr:rowOff>9525</xdr:rowOff>
    </xdr:from>
    <xdr:ext cx="0" cy="295275"/>
    <xdr:pic>
      <xdr:nvPicPr>
        <xdr:cNvPr id="2729" name="ctl00_logoimage" descr="Danfoss Logo"/>
        <xdr:cNvPicPr>
          <a:picLocks noChangeAspect="1" noChangeArrowheads="1"/>
        </xdr:cNvPicPr>
      </xdr:nvPicPr>
      <xdr:blipFill>
        <a:blip r:embed="rId1"/>
        <a:srcRect/>
        <a:stretch>
          <a:fillRect/>
        </a:stretch>
      </xdr:blipFill>
      <xdr:spPr>
        <a:xfrm>
          <a:off x="2619375" y="36784280"/>
          <a:ext cx="0" cy="295275"/>
        </a:xfrm>
        <a:prstGeom prst="rect">
          <a:avLst/>
        </a:prstGeom>
        <a:noFill/>
        <a:ln w="9525">
          <a:noFill/>
          <a:miter lim="800000"/>
          <a:headEnd/>
          <a:tailEnd/>
        </a:ln>
      </xdr:spPr>
    </xdr:pic>
    <xdr:clientData/>
  </xdr:oneCellAnchor>
  <xdr:oneCellAnchor>
    <xdr:from>
      <xdr:col>1</xdr:col>
      <xdr:colOff>1933575</xdr:colOff>
      <xdr:row>199</xdr:row>
      <xdr:rowOff>9525</xdr:rowOff>
    </xdr:from>
    <xdr:ext cx="0" cy="295275"/>
    <xdr:pic>
      <xdr:nvPicPr>
        <xdr:cNvPr id="2730" name="ctl00_logoimage" descr="Danfoss Logo"/>
        <xdr:cNvPicPr>
          <a:picLocks noChangeAspect="1" noChangeArrowheads="1"/>
        </xdr:cNvPicPr>
      </xdr:nvPicPr>
      <xdr:blipFill>
        <a:blip r:embed="rId1"/>
        <a:srcRect/>
        <a:stretch>
          <a:fillRect/>
        </a:stretch>
      </xdr:blipFill>
      <xdr:spPr>
        <a:xfrm>
          <a:off x="2619375" y="36784280"/>
          <a:ext cx="0" cy="295275"/>
        </a:xfrm>
        <a:prstGeom prst="rect">
          <a:avLst/>
        </a:prstGeom>
        <a:noFill/>
        <a:ln w="9525">
          <a:noFill/>
          <a:miter lim="800000"/>
          <a:headEnd/>
          <a:tailEnd/>
        </a:ln>
      </xdr:spPr>
    </xdr:pic>
    <xdr:clientData/>
  </xdr:oneCellAnchor>
  <xdr:oneCellAnchor>
    <xdr:from>
      <xdr:col>1</xdr:col>
      <xdr:colOff>1933575</xdr:colOff>
      <xdr:row>199</xdr:row>
      <xdr:rowOff>9525</xdr:rowOff>
    </xdr:from>
    <xdr:ext cx="0" cy="295275"/>
    <xdr:pic>
      <xdr:nvPicPr>
        <xdr:cNvPr id="2731" name="ctl00_logoimage" descr="Danfoss Logo"/>
        <xdr:cNvPicPr>
          <a:picLocks noChangeAspect="1" noChangeArrowheads="1"/>
        </xdr:cNvPicPr>
      </xdr:nvPicPr>
      <xdr:blipFill>
        <a:blip r:embed="rId1"/>
        <a:srcRect/>
        <a:stretch>
          <a:fillRect/>
        </a:stretch>
      </xdr:blipFill>
      <xdr:spPr>
        <a:xfrm>
          <a:off x="2619375" y="36784280"/>
          <a:ext cx="0" cy="295275"/>
        </a:xfrm>
        <a:prstGeom prst="rect">
          <a:avLst/>
        </a:prstGeom>
        <a:noFill/>
        <a:ln w="9525">
          <a:noFill/>
          <a:miter lim="800000"/>
          <a:headEnd/>
          <a:tailEnd/>
        </a:ln>
      </xdr:spPr>
    </xdr:pic>
    <xdr:clientData/>
  </xdr:oneCellAnchor>
  <xdr:oneCellAnchor>
    <xdr:from>
      <xdr:col>1</xdr:col>
      <xdr:colOff>1933575</xdr:colOff>
      <xdr:row>200</xdr:row>
      <xdr:rowOff>9525</xdr:rowOff>
    </xdr:from>
    <xdr:ext cx="0" cy="295275"/>
    <xdr:pic>
      <xdr:nvPicPr>
        <xdr:cNvPr id="2732" name="ctl00_logoimage" descr="Danfoss Logo"/>
        <xdr:cNvPicPr>
          <a:picLocks noChangeAspect="1" noChangeArrowheads="1"/>
        </xdr:cNvPicPr>
      </xdr:nvPicPr>
      <xdr:blipFill>
        <a:blip r:embed="rId1"/>
        <a:srcRect/>
        <a:stretch>
          <a:fillRect/>
        </a:stretch>
      </xdr:blipFill>
      <xdr:spPr>
        <a:xfrm>
          <a:off x="2619375" y="36927155"/>
          <a:ext cx="0" cy="295275"/>
        </a:xfrm>
        <a:prstGeom prst="rect">
          <a:avLst/>
        </a:prstGeom>
        <a:noFill/>
        <a:ln w="9525">
          <a:noFill/>
          <a:miter lim="800000"/>
          <a:headEnd/>
          <a:tailEnd/>
        </a:ln>
      </xdr:spPr>
    </xdr:pic>
    <xdr:clientData/>
  </xdr:oneCellAnchor>
  <xdr:oneCellAnchor>
    <xdr:from>
      <xdr:col>1</xdr:col>
      <xdr:colOff>1933575</xdr:colOff>
      <xdr:row>200</xdr:row>
      <xdr:rowOff>9525</xdr:rowOff>
    </xdr:from>
    <xdr:ext cx="0" cy="295275"/>
    <xdr:pic>
      <xdr:nvPicPr>
        <xdr:cNvPr id="2733" name="ctl00_logoimage" descr="Danfoss Logo"/>
        <xdr:cNvPicPr>
          <a:picLocks noChangeAspect="1" noChangeArrowheads="1"/>
        </xdr:cNvPicPr>
      </xdr:nvPicPr>
      <xdr:blipFill>
        <a:blip r:embed="rId1"/>
        <a:srcRect/>
        <a:stretch>
          <a:fillRect/>
        </a:stretch>
      </xdr:blipFill>
      <xdr:spPr>
        <a:xfrm>
          <a:off x="2619375" y="36927155"/>
          <a:ext cx="0" cy="295275"/>
        </a:xfrm>
        <a:prstGeom prst="rect">
          <a:avLst/>
        </a:prstGeom>
        <a:noFill/>
        <a:ln w="9525">
          <a:noFill/>
          <a:miter lim="800000"/>
          <a:headEnd/>
          <a:tailEnd/>
        </a:ln>
      </xdr:spPr>
    </xdr:pic>
    <xdr:clientData/>
  </xdr:oneCellAnchor>
  <xdr:oneCellAnchor>
    <xdr:from>
      <xdr:col>1</xdr:col>
      <xdr:colOff>1933575</xdr:colOff>
      <xdr:row>200</xdr:row>
      <xdr:rowOff>9525</xdr:rowOff>
    </xdr:from>
    <xdr:ext cx="0" cy="295275"/>
    <xdr:pic>
      <xdr:nvPicPr>
        <xdr:cNvPr id="2734" name="ctl00_logoimage" descr="Danfoss Logo"/>
        <xdr:cNvPicPr>
          <a:picLocks noChangeAspect="1" noChangeArrowheads="1"/>
        </xdr:cNvPicPr>
      </xdr:nvPicPr>
      <xdr:blipFill>
        <a:blip r:embed="rId1"/>
        <a:srcRect/>
        <a:stretch>
          <a:fillRect/>
        </a:stretch>
      </xdr:blipFill>
      <xdr:spPr>
        <a:xfrm>
          <a:off x="2619375" y="36927155"/>
          <a:ext cx="0" cy="295275"/>
        </a:xfrm>
        <a:prstGeom prst="rect">
          <a:avLst/>
        </a:prstGeom>
        <a:noFill/>
        <a:ln w="9525">
          <a:noFill/>
          <a:miter lim="800000"/>
          <a:headEnd/>
          <a:tailEnd/>
        </a:ln>
      </xdr:spPr>
    </xdr:pic>
    <xdr:clientData/>
  </xdr:oneCellAnchor>
  <xdr:oneCellAnchor>
    <xdr:from>
      <xdr:col>1</xdr:col>
      <xdr:colOff>1933575</xdr:colOff>
      <xdr:row>200</xdr:row>
      <xdr:rowOff>9525</xdr:rowOff>
    </xdr:from>
    <xdr:ext cx="0" cy="295275"/>
    <xdr:pic>
      <xdr:nvPicPr>
        <xdr:cNvPr id="2735" name="ctl00_logoimage" descr="Danfoss Logo"/>
        <xdr:cNvPicPr>
          <a:picLocks noChangeAspect="1" noChangeArrowheads="1"/>
        </xdr:cNvPicPr>
      </xdr:nvPicPr>
      <xdr:blipFill>
        <a:blip r:embed="rId1"/>
        <a:srcRect/>
        <a:stretch>
          <a:fillRect/>
        </a:stretch>
      </xdr:blipFill>
      <xdr:spPr>
        <a:xfrm>
          <a:off x="2619375" y="36927155"/>
          <a:ext cx="0" cy="295275"/>
        </a:xfrm>
        <a:prstGeom prst="rect">
          <a:avLst/>
        </a:prstGeom>
        <a:noFill/>
        <a:ln w="9525">
          <a:noFill/>
          <a:miter lim="800000"/>
          <a:headEnd/>
          <a:tailEnd/>
        </a:ln>
      </xdr:spPr>
    </xdr:pic>
    <xdr:clientData/>
  </xdr:oneCellAnchor>
  <xdr:oneCellAnchor>
    <xdr:from>
      <xdr:col>1</xdr:col>
      <xdr:colOff>1933575</xdr:colOff>
      <xdr:row>201</xdr:row>
      <xdr:rowOff>9525</xdr:rowOff>
    </xdr:from>
    <xdr:ext cx="0" cy="295275"/>
    <xdr:pic>
      <xdr:nvPicPr>
        <xdr:cNvPr id="2736" name="ctl00_logoimage" descr="Danfoss Logo"/>
        <xdr:cNvPicPr>
          <a:picLocks noChangeAspect="1" noChangeArrowheads="1"/>
        </xdr:cNvPicPr>
      </xdr:nvPicPr>
      <xdr:blipFill>
        <a:blip r:embed="rId1"/>
        <a:srcRect/>
        <a:stretch>
          <a:fillRect/>
        </a:stretch>
      </xdr:blipFill>
      <xdr:spPr>
        <a:xfrm>
          <a:off x="2619375" y="37070030"/>
          <a:ext cx="0" cy="295275"/>
        </a:xfrm>
        <a:prstGeom prst="rect">
          <a:avLst/>
        </a:prstGeom>
        <a:noFill/>
        <a:ln w="9525">
          <a:noFill/>
          <a:miter lim="800000"/>
          <a:headEnd/>
          <a:tailEnd/>
        </a:ln>
      </xdr:spPr>
    </xdr:pic>
    <xdr:clientData/>
  </xdr:oneCellAnchor>
  <xdr:oneCellAnchor>
    <xdr:from>
      <xdr:col>1</xdr:col>
      <xdr:colOff>1933575</xdr:colOff>
      <xdr:row>201</xdr:row>
      <xdr:rowOff>9525</xdr:rowOff>
    </xdr:from>
    <xdr:ext cx="0" cy="295275"/>
    <xdr:pic>
      <xdr:nvPicPr>
        <xdr:cNvPr id="2737" name="ctl00_logoimage" descr="Danfoss Logo"/>
        <xdr:cNvPicPr>
          <a:picLocks noChangeAspect="1" noChangeArrowheads="1"/>
        </xdr:cNvPicPr>
      </xdr:nvPicPr>
      <xdr:blipFill>
        <a:blip r:embed="rId1"/>
        <a:srcRect/>
        <a:stretch>
          <a:fillRect/>
        </a:stretch>
      </xdr:blipFill>
      <xdr:spPr>
        <a:xfrm>
          <a:off x="2619375" y="37070030"/>
          <a:ext cx="0" cy="295275"/>
        </a:xfrm>
        <a:prstGeom prst="rect">
          <a:avLst/>
        </a:prstGeom>
        <a:noFill/>
        <a:ln w="9525">
          <a:noFill/>
          <a:miter lim="800000"/>
          <a:headEnd/>
          <a:tailEnd/>
        </a:ln>
      </xdr:spPr>
    </xdr:pic>
    <xdr:clientData/>
  </xdr:oneCellAnchor>
  <xdr:oneCellAnchor>
    <xdr:from>
      <xdr:col>1</xdr:col>
      <xdr:colOff>1933575</xdr:colOff>
      <xdr:row>201</xdr:row>
      <xdr:rowOff>9525</xdr:rowOff>
    </xdr:from>
    <xdr:ext cx="0" cy="295275"/>
    <xdr:pic>
      <xdr:nvPicPr>
        <xdr:cNvPr id="2738" name="ctl00_logoimage" descr="Danfoss Logo"/>
        <xdr:cNvPicPr>
          <a:picLocks noChangeAspect="1" noChangeArrowheads="1"/>
        </xdr:cNvPicPr>
      </xdr:nvPicPr>
      <xdr:blipFill>
        <a:blip r:embed="rId1"/>
        <a:srcRect/>
        <a:stretch>
          <a:fillRect/>
        </a:stretch>
      </xdr:blipFill>
      <xdr:spPr>
        <a:xfrm>
          <a:off x="2619375" y="37070030"/>
          <a:ext cx="0" cy="295275"/>
        </a:xfrm>
        <a:prstGeom prst="rect">
          <a:avLst/>
        </a:prstGeom>
        <a:noFill/>
        <a:ln w="9525">
          <a:noFill/>
          <a:miter lim="800000"/>
          <a:headEnd/>
          <a:tailEnd/>
        </a:ln>
      </xdr:spPr>
    </xdr:pic>
    <xdr:clientData/>
  </xdr:oneCellAnchor>
  <xdr:oneCellAnchor>
    <xdr:from>
      <xdr:col>1</xdr:col>
      <xdr:colOff>1933575</xdr:colOff>
      <xdr:row>201</xdr:row>
      <xdr:rowOff>9525</xdr:rowOff>
    </xdr:from>
    <xdr:ext cx="0" cy="295275"/>
    <xdr:pic>
      <xdr:nvPicPr>
        <xdr:cNvPr id="2739" name="ctl00_logoimage" descr="Danfoss Logo"/>
        <xdr:cNvPicPr>
          <a:picLocks noChangeAspect="1" noChangeArrowheads="1"/>
        </xdr:cNvPicPr>
      </xdr:nvPicPr>
      <xdr:blipFill>
        <a:blip r:embed="rId1"/>
        <a:srcRect/>
        <a:stretch>
          <a:fillRect/>
        </a:stretch>
      </xdr:blipFill>
      <xdr:spPr>
        <a:xfrm>
          <a:off x="2619375" y="37070030"/>
          <a:ext cx="0" cy="295275"/>
        </a:xfrm>
        <a:prstGeom prst="rect">
          <a:avLst/>
        </a:prstGeom>
        <a:noFill/>
        <a:ln w="9525">
          <a:noFill/>
          <a:miter lim="800000"/>
          <a:headEnd/>
          <a:tailEnd/>
        </a:ln>
      </xdr:spPr>
    </xdr:pic>
    <xdr:clientData/>
  </xdr:oneCellAnchor>
  <xdr:oneCellAnchor>
    <xdr:from>
      <xdr:col>1</xdr:col>
      <xdr:colOff>1933575</xdr:colOff>
      <xdr:row>202</xdr:row>
      <xdr:rowOff>9525</xdr:rowOff>
    </xdr:from>
    <xdr:ext cx="0" cy="295275"/>
    <xdr:pic>
      <xdr:nvPicPr>
        <xdr:cNvPr id="2740" name="ctl00_logoimage" descr="Danfoss Logo"/>
        <xdr:cNvPicPr>
          <a:picLocks noChangeAspect="1" noChangeArrowheads="1"/>
        </xdr:cNvPicPr>
      </xdr:nvPicPr>
      <xdr:blipFill>
        <a:blip r:embed="rId1"/>
        <a:srcRect/>
        <a:stretch>
          <a:fillRect/>
        </a:stretch>
      </xdr:blipFill>
      <xdr:spPr>
        <a:xfrm>
          <a:off x="2619375" y="37212905"/>
          <a:ext cx="0" cy="295275"/>
        </a:xfrm>
        <a:prstGeom prst="rect">
          <a:avLst/>
        </a:prstGeom>
        <a:noFill/>
        <a:ln w="9525">
          <a:noFill/>
          <a:miter lim="800000"/>
          <a:headEnd/>
          <a:tailEnd/>
        </a:ln>
      </xdr:spPr>
    </xdr:pic>
    <xdr:clientData/>
  </xdr:oneCellAnchor>
  <xdr:oneCellAnchor>
    <xdr:from>
      <xdr:col>1</xdr:col>
      <xdr:colOff>1933575</xdr:colOff>
      <xdr:row>202</xdr:row>
      <xdr:rowOff>9525</xdr:rowOff>
    </xdr:from>
    <xdr:ext cx="0" cy="295275"/>
    <xdr:pic>
      <xdr:nvPicPr>
        <xdr:cNvPr id="2741" name="ctl00_logoimage" descr="Danfoss Logo"/>
        <xdr:cNvPicPr>
          <a:picLocks noChangeAspect="1" noChangeArrowheads="1"/>
        </xdr:cNvPicPr>
      </xdr:nvPicPr>
      <xdr:blipFill>
        <a:blip r:embed="rId1"/>
        <a:srcRect/>
        <a:stretch>
          <a:fillRect/>
        </a:stretch>
      </xdr:blipFill>
      <xdr:spPr>
        <a:xfrm>
          <a:off x="2619375" y="37212905"/>
          <a:ext cx="0" cy="295275"/>
        </a:xfrm>
        <a:prstGeom prst="rect">
          <a:avLst/>
        </a:prstGeom>
        <a:noFill/>
        <a:ln w="9525">
          <a:noFill/>
          <a:miter lim="800000"/>
          <a:headEnd/>
          <a:tailEnd/>
        </a:ln>
      </xdr:spPr>
    </xdr:pic>
    <xdr:clientData/>
  </xdr:oneCellAnchor>
  <xdr:oneCellAnchor>
    <xdr:from>
      <xdr:col>1</xdr:col>
      <xdr:colOff>1933575</xdr:colOff>
      <xdr:row>202</xdr:row>
      <xdr:rowOff>9525</xdr:rowOff>
    </xdr:from>
    <xdr:ext cx="0" cy="295275"/>
    <xdr:pic>
      <xdr:nvPicPr>
        <xdr:cNvPr id="2742" name="ctl00_logoimage" descr="Danfoss Logo"/>
        <xdr:cNvPicPr>
          <a:picLocks noChangeAspect="1" noChangeArrowheads="1"/>
        </xdr:cNvPicPr>
      </xdr:nvPicPr>
      <xdr:blipFill>
        <a:blip r:embed="rId1"/>
        <a:srcRect/>
        <a:stretch>
          <a:fillRect/>
        </a:stretch>
      </xdr:blipFill>
      <xdr:spPr>
        <a:xfrm>
          <a:off x="2619375" y="37212905"/>
          <a:ext cx="0" cy="295275"/>
        </a:xfrm>
        <a:prstGeom prst="rect">
          <a:avLst/>
        </a:prstGeom>
        <a:noFill/>
        <a:ln w="9525">
          <a:noFill/>
          <a:miter lim="800000"/>
          <a:headEnd/>
          <a:tailEnd/>
        </a:ln>
      </xdr:spPr>
    </xdr:pic>
    <xdr:clientData/>
  </xdr:oneCellAnchor>
  <xdr:oneCellAnchor>
    <xdr:from>
      <xdr:col>1</xdr:col>
      <xdr:colOff>1933575</xdr:colOff>
      <xdr:row>202</xdr:row>
      <xdr:rowOff>9525</xdr:rowOff>
    </xdr:from>
    <xdr:ext cx="0" cy="295275"/>
    <xdr:pic>
      <xdr:nvPicPr>
        <xdr:cNvPr id="2743" name="ctl00_logoimage" descr="Danfoss Logo"/>
        <xdr:cNvPicPr>
          <a:picLocks noChangeAspect="1" noChangeArrowheads="1"/>
        </xdr:cNvPicPr>
      </xdr:nvPicPr>
      <xdr:blipFill>
        <a:blip r:embed="rId1"/>
        <a:srcRect/>
        <a:stretch>
          <a:fillRect/>
        </a:stretch>
      </xdr:blipFill>
      <xdr:spPr>
        <a:xfrm>
          <a:off x="2619375" y="37212905"/>
          <a:ext cx="0" cy="295275"/>
        </a:xfrm>
        <a:prstGeom prst="rect">
          <a:avLst/>
        </a:prstGeom>
        <a:noFill/>
        <a:ln w="9525">
          <a:noFill/>
          <a:miter lim="800000"/>
          <a:headEnd/>
          <a:tailEnd/>
        </a:ln>
      </xdr:spPr>
    </xdr:pic>
    <xdr:clientData/>
  </xdr:oneCellAnchor>
  <xdr:oneCellAnchor>
    <xdr:from>
      <xdr:col>1</xdr:col>
      <xdr:colOff>1933575</xdr:colOff>
      <xdr:row>203</xdr:row>
      <xdr:rowOff>9525</xdr:rowOff>
    </xdr:from>
    <xdr:ext cx="0" cy="295275"/>
    <xdr:pic>
      <xdr:nvPicPr>
        <xdr:cNvPr id="2744" name="ctl00_logoimage" descr="Danfoss Logo"/>
        <xdr:cNvPicPr>
          <a:picLocks noChangeAspect="1" noChangeArrowheads="1"/>
        </xdr:cNvPicPr>
      </xdr:nvPicPr>
      <xdr:blipFill>
        <a:blip r:embed="rId1"/>
        <a:srcRect/>
        <a:stretch>
          <a:fillRect/>
        </a:stretch>
      </xdr:blipFill>
      <xdr:spPr>
        <a:xfrm>
          <a:off x="2619375" y="37355780"/>
          <a:ext cx="0" cy="295275"/>
        </a:xfrm>
        <a:prstGeom prst="rect">
          <a:avLst/>
        </a:prstGeom>
        <a:noFill/>
        <a:ln w="9525">
          <a:noFill/>
          <a:miter lim="800000"/>
          <a:headEnd/>
          <a:tailEnd/>
        </a:ln>
      </xdr:spPr>
    </xdr:pic>
    <xdr:clientData/>
  </xdr:oneCellAnchor>
  <xdr:oneCellAnchor>
    <xdr:from>
      <xdr:col>1</xdr:col>
      <xdr:colOff>1933575</xdr:colOff>
      <xdr:row>203</xdr:row>
      <xdr:rowOff>9525</xdr:rowOff>
    </xdr:from>
    <xdr:ext cx="0" cy="295275"/>
    <xdr:pic>
      <xdr:nvPicPr>
        <xdr:cNvPr id="2745" name="ctl00_logoimage" descr="Danfoss Logo"/>
        <xdr:cNvPicPr>
          <a:picLocks noChangeAspect="1" noChangeArrowheads="1"/>
        </xdr:cNvPicPr>
      </xdr:nvPicPr>
      <xdr:blipFill>
        <a:blip r:embed="rId1"/>
        <a:srcRect/>
        <a:stretch>
          <a:fillRect/>
        </a:stretch>
      </xdr:blipFill>
      <xdr:spPr>
        <a:xfrm>
          <a:off x="2619375" y="37355780"/>
          <a:ext cx="0" cy="295275"/>
        </a:xfrm>
        <a:prstGeom prst="rect">
          <a:avLst/>
        </a:prstGeom>
        <a:noFill/>
        <a:ln w="9525">
          <a:noFill/>
          <a:miter lim="800000"/>
          <a:headEnd/>
          <a:tailEnd/>
        </a:ln>
      </xdr:spPr>
    </xdr:pic>
    <xdr:clientData/>
  </xdr:oneCellAnchor>
  <xdr:oneCellAnchor>
    <xdr:from>
      <xdr:col>1</xdr:col>
      <xdr:colOff>1933575</xdr:colOff>
      <xdr:row>203</xdr:row>
      <xdr:rowOff>9525</xdr:rowOff>
    </xdr:from>
    <xdr:ext cx="0" cy="295275"/>
    <xdr:pic>
      <xdr:nvPicPr>
        <xdr:cNvPr id="2746" name="ctl00_logoimage" descr="Danfoss Logo"/>
        <xdr:cNvPicPr>
          <a:picLocks noChangeAspect="1" noChangeArrowheads="1"/>
        </xdr:cNvPicPr>
      </xdr:nvPicPr>
      <xdr:blipFill>
        <a:blip r:embed="rId1"/>
        <a:srcRect/>
        <a:stretch>
          <a:fillRect/>
        </a:stretch>
      </xdr:blipFill>
      <xdr:spPr>
        <a:xfrm>
          <a:off x="2619375" y="37355780"/>
          <a:ext cx="0" cy="295275"/>
        </a:xfrm>
        <a:prstGeom prst="rect">
          <a:avLst/>
        </a:prstGeom>
        <a:noFill/>
        <a:ln w="9525">
          <a:noFill/>
          <a:miter lim="800000"/>
          <a:headEnd/>
          <a:tailEnd/>
        </a:ln>
      </xdr:spPr>
    </xdr:pic>
    <xdr:clientData/>
  </xdr:oneCellAnchor>
  <xdr:oneCellAnchor>
    <xdr:from>
      <xdr:col>1</xdr:col>
      <xdr:colOff>1933575</xdr:colOff>
      <xdr:row>203</xdr:row>
      <xdr:rowOff>9525</xdr:rowOff>
    </xdr:from>
    <xdr:ext cx="0" cy="295275"/>
    <xdr:pic>
      <xdr:nvPicPr>
        <xdr:cNvPr id="2747" name="ctl00_logoimage" descr="Danfoss Logo"/>
        <xdr:cNvPicPr>
          <a:picLocks noChangeAspect="1" noChangeArrowheads="1"/>
        </xdr:cNvPicPr>
      </xdr:nvPicPr>
      <xdr:blipFill>
        <a:blip r:embed="rId1"/>
        <a:srcRect/>
        <a:stretch>
          <a:fillRect/>
        </a:stretch>
      </xdr:blipFill>
      <xdr:spPr>
        <a:xfrm>
          <a:off x="2619375" y="37355780"/>
          <a:ext cx="0" cy="295275"/>
        </a:xfrm>
        <a:prstGeom prst="rect">
          <a:avLst/>
        </a:prstGeom>
        <a:noFill/>
        <a:ln w="9525">
          <a:noFill/>
          <a:miter lim="800000"/>
          <a:headEnd/>
          <a:tailEnd/>
        </a:ln>
      </xdr:spPr>
    </xdr:pic>
    <xdr:clientData/>
  </xdr:oneCellAnchor>
  <xdr:oneCellAnchor>
    <xdr:from>
      <xdr:col>1</xdr:col>
      <xdr:colOff>1933575</xdr:colOff>
      <xdr:row>204</xdr:row>
      <xdr:rowOff>9525</xdr:rowOff>
    </xdr:from>
    <xdr:ext cx="0" cy="295275"/>
    <xdr:pic>
      <xdr:nvPicPr>
        <xdr:cNvPr id="2748" name="ctl00_logoimage" descr="Danfoss Logo"/>
        <xdr:cNvPicPr>
          <a:picLocks noChangeAspect="1" noChangeArrowheads="1"/>
        </xdr:cNvPicPr>
      </xdr:nvPicPr>
      <xdr:blipFill>
        <a:blip r:embed="rId1"/>
        <a:srcRect/>
        <a:stretch>
          <a:fillRect/>
        </a:stretch>
      </xdr:blipFill>
      <xdr:spPr>
        <a:xfrm>
          <a:off x="2619375" y="37546280"/>
          <a:ext cx="0" cy="295275"/>
        </a:xfrm>
        <a:prstGeom prst="rect">
          <a:avLst/>
        </a:prstGeom>
        <a:noFill/>
        <a:ln w="9525">
          <a:noFill/>
          <a:miter lim="800000"/>
          <a:headEnd/>
          <a:tailEnd/>
        </a:ln>
      </xdr:spPr>
    </xdr:pic>
    <xdr:clientData/>
  </xdr:oneCellAnchor>
  <xdr:oneCellAnchor>
    <xdr:from>
      <xdr:col>1</xdr:col>
      <xdr:colOff>1933575</xdr:colOff>
      <xdr:row>204</xdr:row>
      <xdr:rowOff>9525</xdr:rowOff>
    </xdr:from>
    <xdr:ext cx="0" cy="295275"/>
    <xdr:pic>
      <xdr:nvPicPr>
        <xdr:cNvPr id="2749" name="ctl00_logoimage" descr="Danfoss Logo"/>
        <xdr:cNvPicPr>
          <a:picLocks noChangeAspect="1" noChangeArrowheads="1"/>
        </xdr:cNvPicPr>
      </xdr:nvPicPr>
      <xdr:blipFill>
        <a:blip r:embed="rId1"/>
        <a:srcRect/>
        <a:stretch>
          <a:fillRect/>
        </a:stretch>
      </xdr:blipFill>
      <xdr:spPr>
        <a:xfrm>
          <a:off x="2619375" y="37546280"/>
          <a:ext cx="0" cy="295275"/>
        </a:xfrm>
        <a:prstGeom prst="rect">
          <a:avLst/>
        </a:prstGeom>
        <a:noFill/>
        <a:ln w="9525">
          <a:noFill/>
          <a:miter lim="800000"/>
          <a:headEnd/>
          <a:tailEnd/>
        </a:ln>
      </xdr:spPr>
    </xdr:pic>
    <xdr:clientData/>
  </xdr:oneCellAnchor>
  <xdr:oneCellAnchor>
    <xdr:from>
      <xdr:col>1</xdr:col>
      <xdr:colOff>1933575</xdr:colOff>
      <xdr:row>204</xdr:row>
      <xdr:rowOff>9525</xdr:rowOff>
    </xdr:from>
    <xdr:ext cx="0" cy="295275"/>
    <xdr:pic>
      <xdr:nvPicPr>
        <xdr:cNvPr id="2750" name="ctl00_logoimage" descr="Danfoss Logo"/>
        <xdr:cNvPicPr>
          <a:picLocks noChangeAspect="1" noChangeArrowheads="1"/>
        </xdr:cNvPicPr>
      </xdr:nvPicPr>
      <xdr:blipFill>
        <a:blip r:embed="rId1"/>
        <a:srcRect/>
        <a:stretch>
          <a:fillRect/>
        </a:stretch>
      </xdr:blipFill>
      <xdr:spPr>
        <a:xfrm>
          <a:off x="2619375" y="37546280"/>
          <a:ext cx="0" cy="295275"/>
        </a:xfrm>
        <a:prstGeom prst="rect">
          <a:avLst/>
        </a:prstGeom>
        <a:noFill/>
        <a:ln w="9525">
          <a:noFill/>
          <a:miter lim="800000"/>
          <a:headEnd/>
          <a:tailEnd/>
        </a:ln>
      </xdr:spPr>
    </xdr:pic>
    <xdr:clientData/>
  </xdr:oneCellAnchor>
  <xdr:oneCellAnchor>
    <xdr:from>
      <xdr:col>1</xdr:col>
      <xdr:colOff>1933575</xdr:colOff>
      <xdr:row>204</xdr:row>
      <xdr:rowOff>9525</xdr:rowOff>
    </xdr:from>
    <xdr:ext cx="0" cy="295275"/>
    <xdr:pic>
      <xdr:nvPicPr>
        <xdr:cNvPr id="2751" name="ctl00_logoimage" descr="Danfoss Logo"/>
        <xdr:cNvPicPr>
          <a:picLocks noChangeAspect="1" noChangeArrowheads="1"/>
        </xdr:cNvPicPr>
      </xdr:nvPicPr>
      <xdr:blipFill>
        <a:blip r:embed="rId1"/>
        <a:srcRect/>
        <a:stretch>
          <a:fillRect/>
        </a:stretch>
      </xdr:blipFill>
      <xdr:spPr>
        <a:xfrm>
          <a:off x="2619375" y="37546280"/>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2752"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2753"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2754"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2755"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56"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57"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58"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59"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60"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61"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62"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63"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64"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65"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66"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67"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68"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69"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70"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71"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72"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73"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74"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75"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76"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77"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78"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79"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80"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81"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82"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83"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208</xdr:row>
      <xdr:rowOff>9525</xdr:rowOff>
    </xdr:from>
    <xdr:ext cx="0" cy="295275"/>
    <xdr:pic>
      <xdr:nvPicPr>
        <xdr:cNvPr id="2784" name="ctl00_logoimage" descr="Danfoss Logo"/>
        <xdr:cNvPicPr>
          <a:picLocks noChangeAspect="1" noChangeArrowheads="1"/>
        </xdr:cNvPicPr>
      </xdr:nvPicPr>
      <xdr:blipFill>
        <a:blip r:embed="rId1"/>
        <a:srcRect/>
        <a:stretch>
          <a:fillRect/>
        </a:stretch>
      </xdr:blipFill>
      <xdr:spPr>
        <a:xfrm>
          <a:off x="2619375" y="38117780"/>
          <a:ext cx="0" cy="295275"/>
        </a:xfrm>
        <a:prstGeom prst="rect">
          <a:avLst/>
        </a:prstGeom>
        <a:noFill/>
        <a:ln w="9525">
          <a:noFill/>
          <a:miter lim="800000"/>
          <a:headEnd/>
          <a:tailEnd/>
        </a:ln>
      </xdr:spPr>
    </xdr:pic>
    <xdr:clientData/>
  </xdr:oneCellAnchor>
  <xdr:oneCellAnchor>
    <xdr:from>
      <xdr:col>1</xdr:col>
      <xdr:colOff>1933575</xdr:colOff>
      <xdr:row>208</xdr:row>
      <xdr:rowOff>9525</xdr:rowOff>
    </xdr:from>
    <xdr:ext cx="0" cy="295275"/>
    <xdr:pic>
      <xdr:nvPicPr>
        <xdr:cNvPr id="2785" name="ctl00_logoimage" descr="Danfoss Logo"/>
        <xdr:cNvPicPr>
          <a:picLocks noChangeAspect="1" noChangeArrowheads="1"/>
        </xdr:cNvPicPr>
      </xdr:nvPicPr>
      <xdr:blipFill>
        <a:blip r:embed="rId1"/>
        <a:srcRect/>
        <a:stretch>
          <a:fillRect/>
        </a:stretch>
      </xdr:blipFill>
      <xdr:spPr>
        <a:xfrm>
          <a:off x="2619375" y="38117780"/>
          <a:ext cx="0" cy="295275"/>
        </a:xfrm>
        <a:prstGeom prst="rect">
          <a:avLst/>
        </a:prstGeom>
        <a:noFill/>
        <a:ln w="9525">
          <a:noFill/>
          <a:miter lim="800000"/>
          <a:headEnd/>
          <a:tailEnd/>
        </a:ln>
      </xdr:spPr>
    </xdr:pic>
    <xdr:clientData/>
  </xdr:oneCellAnchor>
  <xdr:oneCellAnchor>
    <xdr:from>
      <xdr:col>1</xdr:col>
      <xdr:colOff>1933575</xdr:colOff>
      <xdr:row>208</xdr:row>
      <xdr:rowOff>9525</xdr:rowOff>
    </xdr:from>
    <xdr:ext cx="0" cy="295275"/>
    <xdr:pic>
      <xdr:nvPicPr>
        <xdr:cNvPr id="2786" name="ctl00_logoimage" descr="Danfoss Logo"/>
        <xdr:cNvPicPr>
          <a:picLocks noChangeAspect="1" noChangeArrowheads="1"/>
        </xdr:cNvPicPr>
      </xdr:nvPicPr>
      <xdr:blipFill>
        <a:blip r:embed="rId1"/>
        <a:srcRect/>
        <a:stretch>
          <a:fillRect/>
        </a:stretch>
      </xdr:blipFill>
      <xdr:spPr>
        <a:xfrm>
          <a:off x="2619375" y="38117780"/>
          <a:ext cx="0" cy="295275"/>
        </a:xfrm>
        <a:prstGeom prst="rect">
          <a:avLst/>
        </a:prstGeom>
        <a:noFill/>
        <a:ln w="9525">
          <a:noFill/>
          <a:miter lim="800000"/>
          <a:headEnd/>
          <a:tailEnd/>
        </a:ln>
      </xdr:spPr>
    </xdr:pic>
    <xdr:clientData/>
  </xdr:oneCellAnchor>
  <xdr:oneCellAnchor>
    <xdr:from>
      <xdr:col>1</xdr:col>
      <xdr:colOff>1933575</xdr:colOff>
      <xdr:row>208</xdr:row>
      <xdr:rowOff>9525</xdr:rowOff>
    </xdr:from>
    <xdr:ext cx="0" cy="295275"/>
    <xdr:pic>
      <xdr:nvPicPr>
        <xdr:cNvPr id="2787" name="ctl00_logoimage" descr="Danfoss Logo"/>
        <xdr:cNvPicPr>
          <a:picLocks noChangeAspect="1" noChangeArrowheads="1"/>
        </xdr:cNvPicPr>
      </xdr:nvPicPr>
      <xdr:blipFill>
        <a:blip r:embed="rId1"/>
        <a:srcRect/>
        <a:stretch>
          <a:fillRect/>
        </a:stretch>
      </xdr:blipFill>
      <xdr:spPr>
        <a:xfrm>
          <a:off x="2619375" y="38117780"/>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88"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89"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90"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91"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92"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93"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94"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95"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210</xdr:row>
      <xdr:rowOff>9525</xdr:rowOff>
    </xdr:from>
    <xdr:ext cx="0" cy="295275"/>
    <xdr:pic>
      <xdr:nvPicPr>
        <xdr:cNvPr id="2796" name="ctl00_logoimage" descr="Danfoss Logo"/>
        <xdr:cNvPicPr>
          <a:picLocks noChangeAspect="1" noChangeArrowheads="1"/>
        </xdr:cNvPicPr>
      </xdr:nvPicPr>
      <xdr:blipFill>
        <a:blip r:embed="rId1"/>
        <a:srcRect/>
        <a:stretch>
          <a:fillRect/>
        </a:stretch>
      </xdr:blipFill>
      <xdr:spPr>
        <a:xfrm>
          <a:off x="2619375" y="38403530"/>
          <a:ext cx="0" cy="295275"/>
        </a:xfrm>
        <a:prstGeom prst="rect">
          <a:avLst/>
        </a:prstGeom>
        <a:noFill/>
        <a:ln w="9525">
          <a:noFill/>
          <a:miter lim="800000"/>
          <a:headEnd/>
          <a:tailEnd/>
        </a:ln>
      </xdr:spPr>
    </xdr:pic>
    <xdr:clientData/>
  </xdr:oneCellAnchor>
  <xdr:oneCellAnchor>
    <xdr:from>
      <xdr:col>1</xdr:col>
      <xdr:colOff>1933575</xdr:colOff>
      <xdr:row>210</xdr:row>
      <xdr:rowOff>9525</xdr:rowOff>
    </xdr:from>
    <xdr:ext cx="0" cy="295275"/>
    <xdr:pic>
      <xdr:nvPicPr>
        <xdr:cNvPr id="2797" name="ctl00_logoimage" descr="Danfoss Logo"/>
        <xdr:cNvPicPr>
          <a:picLocks noChangeAspect="1" noChangeArrowheads="1"/>
        </xdr:cNvPicPr>
      </xdr:nvPicPr>
      <xdr:blipFill>
        <a:blip r:embed="rId1"/>
        <a:srcRect/>
        <a:stretch>
          <a:fillRect/>
        </a:stretch>
      </xdr:blipFill>
      <xdr:spPr>
        <a:xfrm>
          <a:off x="2619375" y="38403530"/>
          <a:ext cx="0" cy="295275"/>
        </a:xfrm>
        <a:prstGeom prst="rect">
          <a:avLst/>
        </a:prstGeom>
        <a:noFill/>
        <a:ln w="9525">
          <a:noFill/>
          <a:miter lim="800000"/>
          <a:headEnd/>
          <a:tailEnd/>
        </a:ln>
      </xdr:spPr>
    </xdr:pic>
    <xdr:clientData/>
  </xdr:oneCellAnchor>
  <xdr:oneCellAnchor>
    <xdr:from>
      <xdr:col>1</xdr:col>
      <xdr:colOff>1933575</xdr:colOff>
      <xdr:row>210</xdr:row>
      <xdr:rowOff>9525</xdr:rowOff>
    </xdr:from>
    <xdr:ext cx="0" cy="295275"/>
    <xdr:pic>
      <xdr:nvPicPr>
        <xdr:cNvPr id="2798" name="ctl00_logoimage" descr="Danfoss Logo"/>
        <xdr:cNvPicPr>
          <a:picLocks noChangeAspect="1" noChangeArrowheads="1"/>
        </xdr:cNvPicPr>
      </xdr:nvPicPr>
      <xdr:blipFill>
        <a:blip r:embed="rId1"/>
        <a:srcRect/>
        <a:stretch>
          <a:fillRect/>
        </a:stretch>
      </xdr:blipFill>
      <xdr:spPr>
        <a:xfrm>
          <a:off x="2619375" y="38403530"/>
          <a:ext cx="0" cy="295275"/>
        </a:xfrm>
        <a:prstGeom prst="rect">
          <a:avLst/>
        </a:prstGeom>
        <a:noFill/>
        <a:ln w="9525">
          <a:noFill/>
          <a:miter lim="800000"/>
          <a:headEnd/>
          <a:tailEnd/>
        </a:ln>
      </xdr:spPr>
    </xdr:pic>
    <xdr:clientData/>
  </xdr:oneCellAnchor>
  <xdr:oneCellAnchor>
    <xdr:from>
      <xdr:col>1</xdr:col>
      <xdr:colOff>1933575</xdr:colOff>
      <xdr:row>210</xdr:row>
      <xdr:rowOff>9525</xdr:rowOff>
    </xdr:from>
    <xdr:ext cx="0" cy="295275"/>
    <xdr:pic>
      <xdr:nvPicPr>
        <xdr:cNvPr id="2799" name="ctl00_logoimage" descr="Danfoss Logo"/>
        <xdr:cNvPicPr>
          <a:picLocks noChangeAspect="1" noChangeArrowheads="1"/>
        </xdr:cNvPicPr>
      </xdr:nvPicPr>
      <xdr:blipFill>
        <a:blip r:embed="rId1"/>
        <a:srcRect/>
        <a:stretch>
          <a:fillRect/>
        </a:stretch>
      </xdr:blipFill>
      <xdr:spPr>
        <a:xfrm>
          <a:off x="2619375" y="38403530"/>
          <a:ext cx="0" cy="295275"/>
        </a:xfrm>
        <a:prstGeom prst="rect">
          <a:avLst/>
        </a:prstGeom>
        <a:noFill/>
        <a:ln w="9525">
          <a:noFill/>
          <a:miter lim="800000"/>
          <a:headEnd/>
          <a:tailEnd/>
        </a:ln>
      </xdr:spPr>
    </xdr:pic>
    <xdr:clientData/>
  </xdr:oneCellAnchor>
  <xdr:oneCellAnchor>
    <xdr:from>
      <xdr:col>1</xdr:col>
      <xdr:colOff>1933575</xdr:colOff>
      <xdr:row>211</xdr:row>
      <xdr:rowOff>9525</xdr:rowOff>
    </xdr:from>
    <xdr:ext cx="0" cy="295275"/>
    <xdr:pic>
      <xdr:nvPicPr>
        <xdr:cNvPr id="2800" name="ctl00_logoimage" descr="Danfoss Logo"/>
        <xdr:cNvPicPr>
          <a:picLocks noChangeAspect="1" noChangeArrowheads="1"/>
        </xdr:cNvPicPr>
      </xdr:nvPicPr>
      <xdr:blipFill>
        <a:blip r:embed="rId1"/>
        <a:srcRect/>
        <a:stretch>
          <a:fillRect/>
        </a:stretch>
      </xdr:blipFill>
      <xdr:spPr>
        <a:xfrm>
          <a:off x="2619375" y="38689280"/>
          <a:ext cx="0" cy="295275"/>
        </a:xfrm>
        <a:prstGeom prst="rect">
          <a:avLst/>
        </a:prstGeom>
        <a:noFill/>
        <a:ln w="9525">
          <a:noFill/>
          <a:miter lim="800000"/>
          <a:headEnd/>
          <a:tailEnd/>
        </a:ln>
      </xdr:spPr>
    </xdr:pic>
    <xdr:clientData/>
  </xdr:oneCellAnchor>
  <xdr:oneCellAnchor>
    <xdr:from>
      <xdr:col>1</xdr:col>
      <xdr:colOff>1933575</xdr:colOff>
      <xdr:row>211</xdr:row>
      <xdr:rowOff>9525</xdr:rowOff>
    </xdr:from>
    <xdr:ext cx="0" cy="295275"/>
    <xdr:pic>
      <xdr:nvPicPr>
        <xdr:cNvPr id="2801" name="ctl00_logoimage" descr="Danfoss Logo"/>
        <xdr:cNvPicPr>
          <a:picLocks noChangeAspect="1" noChangeArrowheads="1"/>
        </xdr:cNvPicPr>
      </xdr:nvPicPr>
      <xdr:blipFill>
        <a:blip r:embed="rId1"/>
        <a:srcRect/>
        <a:stretch>
          <a:fillRect/>
        </a:stretch>
      </xdr:blipFill>
      <xdr:spPr>
        <a:xfrm>
          <a:off x="2619375" y="38689280"/>
          <a:ext cx="0" cy="295275"/>
        </a:xfrm>
        <a:prstGeom prst="rect">
          <a:avLst/>
        </a:prstGeom>
        <a:noFill/>
        <a:ln w="9525">
          <a:noFill/>
          <a:miter lim="800000"/>
          <a:headEnd/>
          <a:tailEnd/>
        </a:ln>
      </xdr:spPr>
    </xdr:pic>
    <xdr:clientData/>
  </xdr:oneCellAnchor>
  <xdr:oneCellAnchor>
    <xdr:from>
      <xdr:col>1</xdr:col>
      <xdr:colOff>1933575</xdr:colOff>
      <xdr:row>211</xdr:row>
      <xdr:rowOff>9525</xdr:rowOff>
    </xdr:from>
    <xdr:ext cx="0" cy="295275"/>
    <xdr:pic>
      <xdr:nvPicPr>
        <xdr:cNvPr id="2802" name="ctl00_logoimage" descr="Danfoss Logo"/>
        <xdr:cNvPicPr>
          <a:picLocks noChangeAspect="1" noChangeArrowheads="1"/>
        </xdr:cNvPicPr>
      </xdr:nvPicPr>
      <xdr:blipFill>
        <a:blip r:embed="rId1"/>
        <a:srcRect/>
        <a:stretch>
          <a:fillRect/>
        </a:stretch>
      </xdr:blipFill>
      <xdr:spPr>
        <a:xfrm>
          <a:off x="2619375" y="38689280"/>
          <a:ext cx="0" cy="295275"/>
        </a:xfrm>
        <a:prstGeom prst="rect">
          <a:avLst/>
        </a:prstGeom>
        <a:noFill/>
        <a:ln w="9525">
          <a:noFill/>
          <a:miter lim="800000"/>
          <a:headEnd/>
          <a:tailEnd/>
        </a:ln>
      </xdr:spPr>
    </xdr:pic>
    <xdr:clientData/>
  </xdr:oneCellAnchor>
  <xdr:oneCellAnchor>
    <xdr:from>
      <xdr:col>1</xdr:col>
      <xdr:colOff>1933575</xdr:colOff>
      <xdr:row>211</xdr:row>
      <xdr:rowOff>9525</xdr:rowOff>
    </xdr:from>
    <xdr:ext cx="0" cy="295275"/>
    <xdr:pic>
      <xdr:nvPicPr>
        <xdr:cNvPr id="2803" name="ctl00_logoimage" descr="Danfoss Logo"/>
        <xdr:cNvPicPr>
          <a:picLocks noChangeAspect="1" noChangeArrowheads="1"/>
        </xdr:cNvPicPr>
      </xdr:nvPicPr>
      <xdr:blipFill>
        <a:blip r:embed="rId1"/>
        <a:srcRect/>
        <a:stretch>
          <a:fillRect/>
        </a:stretch>
      </xdr:blipFill>
      <xdr:spPr>
        <a:xfrm>
          <a:off x="2619375" y="38689280"/>
          <a:ext cx="0" cy="295275"/>
        </a:xfrm>
        <a:prstGeom prst="rect">
          <a:avLst/>
        </a:prstGeom>
        <a:noFill/>
        <a:ln w="9525">
          <a:noFill/>
          <a:miter lim="800000"/>
          <a:headEnd/>
          <a:tailEnd/>
        </a:ln>
      </xdr:spPr>
    </xdr:pic>
    <xdr:clientData/>
  </xdr:oneCellAnchor>
  <xdr:oneCellAnchor>
    <xdr:from>
      <xdr:col>1</xdr:col>
      <xdr:colOff>1933575</xdr:colOff>
      <xdr:row>212</xdr:row>
      <xdr:rowOff>9525</xdr:rowOff>
    </xdr:from>
    <xdr:ext cx="0" cy="295275"/>
    <xdr:pic>
      <xdr:nvPicPr>
        <xdr:cNvPr id="2804" name="ctl00_logoimage" descr="Danfoss Logo"/>
        <xdr:cNvPicPr>
          <a:picLocks noChangeAspect="1" noChangeArrowheads="1"/>
        </xdr:cNvPicPr>
      </xdr:nvPicPr>
      <xdr:blipFill>
        <a:blip r:embed="rId1"/>
        <a:srcRect/>
        <a:stretch>
          <a:fillRect/>
        </a:stretch>
      </xdr:blipFill>
      <xdr:spPr>
        <a:xfrm>
          <a:off x="2619375" y="38832155"/>
          <a:ext cx="0" cy="295275"/>
        </a:xfrm>
        <a:prstGeom prst="rect">
          <a:avLst/>
        </a:prstGeom>
        <a:noFill/>
        <a:ln w="9525">
          <a:noFill/>
          <a:miter lim="800000"/>
          <a:headEnd/>
          <a:tailEnd/>
        </a:ln>
      </xdr:spPr>
    </xdr:pic>
    <xdr:clientData/>
  </xdr:oneCellAnchor>
  <xdr:oneCellAnchor>
    <xdr:from>
      <xdr:col>1</xdr:col>
      <xdr:colOff>1933575</xdr:colOff>
      <xdr:row>212</xdr:row>
      <xdr:rowOff>9525</xdr:rowOff>
    </xdr:from>
    <xdr:ext cx="0" cy="295275"/>
    <xdr:pic>
      <xdr:nvPicPr>
        <xdr:cNvPr id="2805" name="ctl00_logoimage" descr="Danfoss Logo"/>
        <xdr:cNvPicPr>
          <a:picLocks noChangeAspect="1" noChangeArrowheads="1"/>
        </xdr:cNvPicPr>
      </xdr:nvPicPr>
      <xdr:blipFill>
        <a:blip r:embed="rId1"/>
        <a:srcRect/>
        <a:stretch>
          <a:fillRect/>
        </a:stretch>
      </xdr:blipFill>
      <xdr:spPr>
        <a:xfrm>
          <a:off x="2619375" y="38832155"/>
          <a:ext cx="0" cy="295275"/>
        </a:xfrm>
        <a:prstGeom prst="rect">
          <a:avLst/>
        </a:prstGeom>
        <a:noFill/>
        <a:ln w="9525">
          <a:noFill/>
          <a:miter lim="800000"/>
          <a:headEnd/>
          <a:tailEnd/>
        </a:ln>
      </xdr:spPr>
    </xdr:pic>
    <xdr:clientData/>
  </xdr:oneCellAnchor>
  <xdr:oneCellAnchor>
    <xdr:from>
      <xdr:col>1</xdr:col>
      <xdr:colOff>1933575</xdr:colOff>
      <xdr:row>212</xdr:row>
      <xdr:rowOff>9525</xdr:rowOff>
    </xdr:from>
    <xdr:ext cx="0" cy="295275"/>
    <xdr:pic>
      <xdr:nvPicPr>
        <xdr:cNvPr id="2806" name="ctl00_logoimage" descr="Danfoss Logo"/>
        <xdr:cNvPicPr>
          <a:picLocks noChangeAspect="1" noChangeArrowheads="1"/>
        </xdr:cNvPicPr>
      </xdr:nvPicPr>
      <xdr:blipFill>
        <a:blip r:embed="rId1"/>
        <a:srcRect/>
        <a:stretch>
          <a:fillRect/>
        </a:stretch>
      </xdr:blipFill>
      <xdr:spPr>
        <a:xfrm>
          <a:off x="2619375" y="38832155"/>
          <a:ext cx="0" cy="295275"/>
        </a:xfrm>
        <a:prstGeom prst="rect">
          <a:avLst/>
        </a:prstGeom>
        <a:noFill/>
        <a:ln w="9525">
          <a:noFill/>
          <a:miter lim="800000"/>
          <a:headEnd/>
          <a:tailEnd/>
        </a:ln>
      </xdr:spPr>
    </xdr:pic>
    <xdr:clientData/>
  </xdr:oneCellAnchor>
  <xdr:oneCellAnchor>
    <xdr:from>
      <xdr:col>1</xdr:col>
      <xdr:colOff>1933575</xdr:colOff>
      <xdr:row>212</xdr:row>
      <xdr:rowOff>9525</xdr:rowOff>
    </xdr:from>
    <xdr:ext cx="0" cy="295275"/>
    <xdr:pic>
      <xdr:nvPicPr>
        <xdr:cNvPr id="2807" name="ctl00_logoimage" descr="Danfoss Logo"/>
        <xdr:cNvPicPr>
          <a:picLocks noChangeAspect="1" noChangeArrowheads="1"/>
        </xdr:cNvPicPr>
      </xdr:nvPicPr>
      <xdr:blipFill>
        <a:blip r:embed="rId1"/>
        <a:srcRect/>
        <a:stretch>
          <a:fillRect/>
        </a:stretch>
      </xdr:blipFill>
      <xdr:spPr>
        <a:xfrm>
          <a:off x="2619375" y="38832155"/>
          <a:ext cx="0" cy="295275"/>
        </a:xfrm>
        <a:prstGeom prst="rect">
          <a:avLst/>
        </a:prstGeom>
        <a:noFill/>
        <a:ln w="9525">
          <a:noFill/>
          <a:miter lim="800000"/>
          <a:headEnd/>
          <a:tailEnd/>
        </a:ln>
      </xdr:spPr>
    </xdr:pic>
    <xdr:clientData/>
  </xdr:oneCellAnchor>
  <xdr:oneCellAnchor>
    <xdr:from>
      <xdr:col>1</xdr:col>
      <xdr:colOff>1933575</xdr:colOff>
      <xdr:row>213</xdr:row>
      <xdr:rowOff>9525</xdr:rowOff>
    </xdr:from>
    <xdr:ext cx="0" cy="295275"/>
    <xdr:pic>
      <xdr:nvPicPr>
        <xdr:cNvPr id="2808" name="ctl00_logoimage" descr="Danfoss Logo"/>
        <xdr:cNvPicPr>
          <a:picLocks noChangeAspect="1" noChangeArrowheads="1"/>
        </xdr:cNvPicPr>
      </xdr:nvPicPr>
      <xdr:blipFill>
        <a:blip r:embed="rId1"/>
        <a:srcRect/>
        <a:stretch>
          <a:fillRect/>
        </a:stretch>
      </xdr:blipFill>
      <xdr:spPr>
        <a:xfrm>
          <a:off x="2619375" y="38975030"/>
          <a:ext cx="0" cy="295275"/>
        </a:xfrm>
        <a:prstGeom prst="rect">
          <a:avLst/>
        </a:prstGeom>
        <a:noFill/>
        <a:ln w="9525">
          <a:noFill/>
          <a:miter lim="800000"/>
          <a:headEnd/>
          <a:tailEnd/>
        </a:ln>
      </xdr:spPr>
    </xdr:pic>
    <xdr:clientData/>
  </xdr:oneCellAnchor>
  <xdr:oneCellAnchor>
    <xdr:from>
      <xdr:col>1</xdr:col>
      <xdr:colOff>1933575</xdr:colOff>
      <xdr:row>213</xdr:row>
      <xdr:rowOff>9525</xdr:rowOff>
    </xdr:from>
    <xdr:ext cx="0" cy="295275"/>
    <xdr:pic>
      <xdr:nvPicPr>
        <xdr:cNvPr id="2809" name="ctl00_logoimage" descr="Danfoss Logo"/>
        <xdr:cNvPicPr>
          <a:picLocks noChangeAspect="1" noChangeArrowheads="1"/>
        </xdr:cNvPicPr>
      </xdr:nvPicPr>
      <xdr:blipFill>
        <a:blip r:embed="rId1"/>
        <a:srcRect/>
        <a:stretch>
          <a:fillRect/>
        </a:stretch>
      </xdr:blipFill>
      <xdr:spPr>
        <a:xfrm>
          <a:off x="2619375" y="38975030"/>
          <a:ext cx="0" cy="295275"/>
        </a:xfrm>
        <a:prstGeom prst="rect">
          <a:avLst/>
        </a:prstGeom>
        <a:noFill/>
        <a:ln w="9525">
          <a:noFill/>
          <a:miter lim="800000"/>
          <a:headEnd/>
          <a:tailEnd/>
        </a:ln>
      </xdr:spPr>
    </xdr:pic>
    <xdr:clientData/>
  </xdr:oneCellAnchor>
  <xdr:oneCellAnchor>
    <xdr:from>
      <xdr:col>1</xdr:col>
      <xdr:colOff>1933575</xdr:colOff>
      <xdr:row>213</xdr:row>
      <xdr:rowOff>9525</xdr:rowOff>
    </xdr:from>
    <xdr:ext cx="0" cy="295275"/>
    <xdr:pic>
      <xdr:nvPicPr>
        <xdr:cNvPr id="2810" name="ctl00_logoimage" descr="Danfoss Logo"/>
        <xdr:cNvPicPr>
          <a:picLocks noChangeAspect="1" noChangeArrowheads="1"/>
        </xdr:cNvPicPr>
      </xdr:nvPicPr>
      <xdr:blipFill>
        <a:blip r:embed="rId1"/>
        <a:srcRect/>
        <a:stretch>
          <a:fillRect/>
        </a:stretch>
      </xdr:blipFill>
      <xdr:spPr>
        <a:xfrm>
          <a:off x="2619375" y="38975030"/>
          <a:ext cx="0" cy="295275"/>
        </a:xfrm>
        <a:prstGeom prst="rect">
          <a:avLst/>
        </a:prstGeom>
        <a:noFill/>
        <a:ln w="9525">
          <a:noFill/>
          <a:miter lim="800000"/>
          <a:headEnd/>
          <a:tailEnd/>
        </a:ln>
      </xdr:spPr>
    </xdr:pic>
    <xdr:clientData/>
  </xdr:oneCellAnchor>
  <xdr:oneCellAnchor>
    <xdr:from>
      <xdr:col>1</xdr:col>
      <xdr:colOff>1933575</xdr:colOff>
      <xdr:row>213</xdr:row>
      <xdr:rowOff>9525</xdr:rowOff>
    </xdr:from>
    <xdr:ext cx="0" cy="295275"/>
    <xdr:pic>
      <xdr:nvPicPr>
        <xdr:cNvPr id="2811" name="ctl00_logoimage" descr="Danfoss Logo"/>
        <xdr:cNvPicPr>
          <a:picLocks noChangeAspect="1" noChangeArrowheads="1"/>
        </xdr:cNvPicPr>
      </xdr:nvPicPr>
      <xdr:blipFill>
        <a:blip r:embed="rId1"/>
        <a:srcRect/>
        <a:stretch>
          <a:fillRect/>
        </a:stretch>
      </xdr:blipFill>
      <xdr:spPr>
        <a:xfrm>
          <a:off x="2619375" y="38975030"/>
          <a:ext cx="0" cy="295275"/>
        </a:xfrm>
        <a:prstGeom prst="rect">
          <a:avLst/>
        </a:prstGeom>
        <a:noFill/>
        <a:ln w="9525">
          <a:noFill/>
          <a:miter lim="800000"/>
          <a:headEnd/>
          <a:tailEnd/>
        </a:ln>
      </xdr:spPr>
    </xdr:pic>
    <xdr:clientData/>
  </xdr:oneCellAnchor>
  <xdr:oneCellAnchor>
    <xdr:from>
      <xdr:col>1</xdr:col>
      <xdr:colOff>1933575</xdr:colOff>
      <xdr:row>214</xdr:row>
      <xdr:rowOff>9525</xdr:rowOff>
    </xdr:from>
    <xdr:ext cx="0" cy="295275"/>
    <xdr:pic>
      <xdr:nvPicPr>
        <xdr:cNvPr id="2812" name="ctl00_logoimage" descr="Danfoss Logo"/>
        <xdr:cNvPicPr>
          <a:picLocks noChangeAspect="1" noChangeArrowheads="1"/>
        </xdr:cNvPicPr>
      </xdr:nvPicPr>
      <xdr:blipFill>
        <a:blip r:embed="rId1"/>
        <a:srcRect/>
        <a:stretch>
          <a:fillRect/>
        </a:stretch>
      </xdr:blipFill>
      <xdr:spPr>
        <a:xfrm>
          <a:off x="2619375" y="39117905"/>
          <a:ext cx="0" cy="295275"/>
        </a:xfrm>
        <a:prstGeom prst="rect">
          <a:avLst/>
        </a:prstGeom>
        <a:noFill/>
        <a:ln w="9525">
          <a:noFill/>
          <a:miter lim="800000"/>
          <a:headEnd/>
          <a:tailEnd/>
        </a:ln>
      </xdr:spPr>
    </xdr:pic>
    <xdr:clientData/>
  </xdr:oneCellAnchor>
  <xdr:oneCellAnchor>
    <xdr:from>
      <xdr:col>1</xdr:col>
      <xdr:colOff>1933575</xdr:colOff>
      <xdr:row>214</xdr:row>
      <xdr:rowOff>9525</xdr:rowOff>
    </xdr:from>
    <xdr:ext cx="0" cy="295275"/>
    <xdr:pic>
      <xdr:nvPicPr>
        <xdr:cNvPr id="2813" name="ctl00_logoimage" descr="Danfoss Logo"/>
        <xdr:cNvPicPr>
          <a:picLocks noChangeAspect="1" noChangeArrowheads="1"/>
        </xdr:cNvPicPr>
      </xdr:nvPicPr>
      <xdr:blipFill>
        <a:blip r:embed="rId1"/>
        <a:srcRect/>
        <a:stretch>
          <a:fillRect/>
        </a:stretch>
      </xdr:blipFill>
      <xdr:spPr>
        <a:xfrm>
          <a:off x="2619375" y="39117905"/>
          <a:ext cx="0" cy="295275"/>
        </a:xfrm>
        <a:prstGeom prst="rect">
          <a:avLst/>
        </a:prstGeom>
        <a:noFill/>
        <a:ln w="9525">
          <a:noFill/>
          <a:miter lim="800000"/>
          <a:headEnd/>
          <a:tailEnd/>
        </a:ln>
      </xdr:spPr>
    </xdr:pic>
    <xdr:clientData/>
  </xdr:oneCellAnchor>
  <xdr:oneCellAnchor>
    <xdr:from>
      <xdr:col>1</xdr:col>
      <xdr:colOff>1933575</xdr:colOff>
      <xdr:row>214</xdr:row>
      <xdr:rowOff>9525</xdr:rowOff>
    </xdr:from>
    <xdr:ext cx="0" cy="295275"/>
    <xdr:pic>
      <xdr:nvPicPr>
        <xdr:cNvPr id="2814" name="ctl00_logoimage" descr="Danfoss Logo"/>
        <xdr:cNvPicPr>
          <a:picLocks noChangeAspect="1" noChangeArrowheads="1"/>
        </xdr:cNvPicPr>
      </xdr:nvPicPr>
      <xdr:blipFill>
        <a:blip r:embed="rId1"/>
        <a:srcRect/>
        <a:stretch>
          <a:fillRect/>
        </a:stretch>
      </xdr:blipFill>
      <xdr:spPr>
        <a:xfrm>
          <a:off x="2619375" y="39117905"/>
          <a:ext cx="0" cy="295275"/>
        </a:xfrm>
        <a:prstGeom prst="rect">
          <a:avLst/>
        </a:prstGeom>
        <a:noFill/>
        <a:ln w="9525">
          <a:noFill/>
          <a:miter lim="800000"/>
          <a:headEnd/>
          <a:tailEnd/>
        </a:ln>
      </xdr:spPr>
    </xdr:pic>
    <xdr:clientData/>
  </xdr:oneCellAnchor>
  <xdr:oneCellAnchor>
    <xdr:from>
      <xdr:col>1</xdr:col>
      <xdr:colOff>1933575</xdr:colOff>
      <xdr:row>214</xdr:row>
      <xdr:rowOff>9525</xdr:rowOff>
    </xdr:from>
    <xdr:ext cx="0" cy="295275"/>
    <xdr:pic>
      <xdr:nvPicPr>
        <xdr:cNvPr id="2815" name="ctl00_logoimage" descr="Danfoss Logo"/>
        <xdr:cNvPicPr>
          <a:picLocks noChangeAspect="1" noChangeArrowheads="1"/>
        </xdr:cNvPicPr>
      </xdr:nvPicPr>
      <xdr:blipFill>
        <a:blip r:embed="rId1"/>
        <a:srcRect/>
        <a:stretch>
          <a:fillRect/>
        </a:stretch>
      </xdr:blipFill>
      <xdr:spPr>
        <a:xfrm>
          <a:off x="2619375" y="39117905"/>
          <a:ext cx="0" cy="295275"/>
        </a:xfrm>
        <a:prstGeom prst="rect">
          <a:avLst/>
        </a:prstGeom>
        <a:noFill/>
        <a:ln w="9525">
          <a:noFill/>
          <a:miter lim="800000"/>
          <a:headEnd/>
          <a:tailEnd/>
        </a:ln>
      </xdr:spPr>
    </xdr:pic>
    <xdr:clientData/>
  </xdr:oneCellAnchor>
  <xdr:oneCellAnchor>
    <xdr:from>
      <xdr:col>1</xdr:col>
      <xdr:colOff>1933575</xdr:colOff>
      <xdr:row>215</xdr:row>
      <xdr:rowOff>9525</xdr:rowOff>
    </xdr:from>
    <xdr:ext cx="0" cy="295275"/>
    <xdr:pic>
      <xdr:nvPicPr>
        <xdr:cNvPr id="2816" name="ctl00_logoimage" descr="Danfoss Logo"/>
        <xdr:cNvPicPr>
          <a:picLocks noChangeAspect="1" noChangeArrowheads="1"/>
        </xdr:cNvPicPr>
      </xdr:nvPicPr>
      <xdr:blipFill>
        <a:blip r:embed="rId1"/>
        <a:srcRect/>
        <a:stretch>
          <a:fillRect/>
        </a:stretch>
      </xdr:blipFill>
      <xdr:spPr>
        <a:xfrm>
          <a:off x="2619375" y="39260780"/>
          <a:ext cx="0" cy="295275"/>
        </a:xfrm>
        <a:prstGeom prst="rect">
          <a:avLst/>
        </a:prstGeom>
        <a:noFill/>
        <a:ln w="9525">
          <a:noFill/>
          <a:miter lim="800000"/>
          <a:headEnd/>
          <a:tailEnd/>
        </a:ln>
      </xdr:spPr>
    </xdr:pic>
    <xdr:clientData/>
  </xdr:oneCellAnchor>
  <xdr:oneCellAnchor>
    <xdr:from>
      <xdr:col>1</xdr:col>
      <xdr:colOff>1933575</xdr:colOff>
      <xdr:row>215</xdr:row>
      <xdr:rowOff>9525</xdr:rowOff>
    </xdr:from>
    <xdr:ext cx="0" cy="295275"/>
    <xdr:pic>
      <xdr:nvPicPr>
        <xdr:cNvPr id="2817" name="ctl00_logoimage" descr="Danfoss Logo"/>
        <xdr:cNvPicPr>
          <a:picLocks noChangeAspect="1" noChangeArrowheads="1"/>
        </xdr:cNvPicPr>
      </xdr:nvPicPr>
      <xdr:blipFill>
        <a:blip r:embed="rId1"/>
        <a:srcRect/>
        <a:stretch>
          <a:fillRect/>
        </a:stretch>
      </xdr:blipFill>
      <xdr:spPr>
        <a:xfrm>
          <a:off x="2619375" y="39260780"/>
          <a:ext cx="0" cy="295275"/>
        </a:xfrm>
        <a:prstGeom prst="rect">
          <a:avLst/>
        </a:prstGeom>
        <a:noFill/>
        <a:ln w="9525">
          <a:noFill/>
          <a:miter lim="800000"/>
          <a:headEnd/>
          <a:tailEnd/>
        </a:ln>
      </xdr:spPr>
    </xdr:pic>
    <xdr:clientData/>
  </xdr:oneCellAnchor>
  <xdr:oneCellAnchor>
    <xdr:from>
      <xdr:col>1</xdr:col>
      <xdr:colOff>1933575</xdr:colOff>
      <xdr:row>215</xdr:row>
      <xdr:rowOff>9525</xdr:rowOff>
    </xdr:from>
    <xdr:ext cx="0" cy="295275"/>
    <xdr:pic>
      <xdr:nvPicPr>
        <xdr:cNvPr id="2818" name="ctl00_logoimage" descr="Danfoss Logo"/>
        <xdr:cNvPicPr>
          <a:picLocks noChangeAspect="1" noChangeArrowheads="1"/>
        </xdr:cNvPicPr>
      </xdr:nvPicPr>
      <xdr:blipFill>
        <a:blip r:embed="rId1"/>
        <a:srcRect/>
        <a:stretch>
          <a:fillRect/>
        </a:stretch>
      </xdr:blipFill>
      <xdr:spPr>
        <a:xfrm>
          <a:off x="2619375" y="39260780"/>
          <a:ext cx="0" cy="295275"/>
        </a:xfrm>
        <a:prstGeom prst="rect">
          <a:avLst/>
        </a:prstGeom>
        <a:noFill/>
        <a:ln w="9525">
          <a:noFill/>
          <a:miter lim="800000"/>
          <a:headEnd/>
          <a:tailEnd/>
        </a:ln>
      </xdr:spPr>
    </xdr:pic>
    <xdr:clientData/>
  </xdr:oneCellAnchor>
  <xdr:oneCellAnchor>
    <xdr:from>
      <xdr:col>1</xdr:col>
      <xdr:colOff>1933575</xdr:colOff>
      <xdr:row>215</xdr:row>
      <xdr:rowOff>9525</xdr:rowOff>
    </xdr:from>
    <xdr:ext cx="0" cy="295275"/>
    <xdr:pic>
      <xdr:nvPicPr>
        <xdr:cNvPr id="2819" name="ctl00_logoimage" descr="Danfoss Logo"/>
        <xdr:cNvPicPr>
          <a:picLocks noChangeAspect="1" noChangeArrowheads="1"/>
        </xdr:cNvPicPr>
      </xdr:nvPicPr>
      <xdr:blipFill>
        <a:blip r:embed="rId1"/>
        <a:srcRect/>
        <a:stretch>
          <a:fillRect/>
        </a:stretch>
      </xdr:blipFill>
      <xdr:spPr>
        <a:xfrm>
          <a:off x="2619375" y="39260780"/>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2820"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2821"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2822"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2823"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217</xdr:row>
      <xdr:rowOff>9525</xdr:rowOff>
    </xdr:from>
    <xdr:ext cx="0" cy="295275"/>
    <xdr:pic>
      <xdr:nvPicPr>
        <xdr:cNvPr id="2824" name="ctl00_logoimage" descr="Danfoss Logo"/>
        <xdr:cNvPicPr>
          <a:picLocks noChangeAspect="1" noChangeArrowheads="1"/>
        </xdr:cNvPicPr>
      </xdr:nvPicPr>
      <xdr:blipFill>
        <a:blip r:embed="rId1"/>
        <a:srcRect/>
        <a:stretch>
          <a:fillRect/>
        </a:stretch>
      </xdr:blipFill>
      <xdr:spPr>
        <a:xfrm>
          <a:off x="2619375" y="39546530"/>
          <a:ext cx="0" cy="295275"/>
        </a:xfrm>
        <a:prstGeom prst="rect">
          <a:avLst/>
        </a:prstGeom>
        <a:noFill/>
        <a:ln w="9525">
          <a:noFill/>
          <a:miter lim="800000"/>
          <a:headEnd/>
          <a:tailEnd/>
        </a:ln>
      </xdr:spPr>
    </xdr:pic>
    <xdr:clientData/>
  </xdr:oneCellAnchor>
  <xdr:oneCellAnchor>
    <xdr:from>
      <xdr:col>1</xdr:col>
      <xdr:colOff>1933575</xdr:colOff>
      <xdr:row>217</xdr:row>
      <xdr:rowOff>9525</xdr:rowOff>
    </xdr:from>
    <xdr:ext cx="0" cy="295275"/>
    <xdr:pic>
      <xdr:nvPicPr>
        <xdr:cNvPr id="2825" name="ctl00_logoimage" descr="Danfoss Logo"/>
        <xdr:cNvPicPr>
          <a:picLocks noChangeAspect="1" noChangeArrowheads="1"/>
        </xdr:cNvPicPr>
      </xdr:nvPicPr>
      <xdr:blipFill>
        <a:blip r:embed="rId1"/>
        <a:srcRect/>
        <a:stretch>
          <a:fillRect/>
        </a:stretch>
      </xdr:blipFill>
      <xdr:spPr>
        <a:xfrm>
          <a:off x="2619375" y="39546530"/>
          <a:ext cx="0" cy="295275"/>
        </a:xfrm>
        <a:prstGeom prst="rect">
          <a:avLst/>
        </a:prstGeom>
        <a:noFill/>
        <a:ln w="9525">
          <a:noFill/>
          <a:miter lim="800000"/>
          <a:headEnd/>
          <a:tailEnd/>
        </a:ln>
      </xdr:spPr>
    </xdr:pic>
    <xdr:clientData/>
  </xdr:oneCellAnchor>
  <xdr:oneCellAnchor>
    <xdr:from>
      <xdr:col>1</xdr:col>
      <xdr:colOff>1933575</xdr:colOff>
      <xdr:row>217</xdr:row>
      <xdr:rowOff>9525</xdr:rowOff>
    </xdr:from>
    <xdr:ext cx="0" cy="295275"/>
    <xdr:pic>
      <xdr:nvPicPr>
        <xdr:cNvPr id="2826" name="ctl00_logoimage" descr="Danfoss Logo"/>
        <xdr:cNvPicPr>
          <a:picLocks noChangeAspect="1" noChangeArrowheads="1"/>
        </xdr:cNvPicPr>
      </xdr:nvPicPr>
      <xdr:blipFill>
        <a:blip r:embed="rId1"/>
        <a:srcRect/>
        <a:stretch>
          <a:fillRect/>
        </a:stretch>
      </xdr:blipFill>
      <xdr:spPr>
        <a:xfrm>
          <a:off x="2619375" y="39546530"/>
          <a:ext cx="0" cy="295275"/>
        </a:xfrm>
        <a:prstGeom prst="rect">
          <a:avLst/>
        </a:prstGeom>
        <a:noFill/>
        <a:ln w="9525">
          <a:noFill/>
          <a:miter lim="800000"/>
          <a:headEnd/>
          <a:tailEnd/>
        </a:ln>
      </xdr:spPr>
    </xdr:pic>
    <xdr:clientData/>
  </xdr:oneCellAnchor>
  <xdr:oneCellAnchor>
    <xdr:from>
      <xdr:col>1</xdr:col>
      <xdr:colOff>1933575</xdr:colOff>
      <xdr:row>217</xdr:row>
      <xdr:rowOff>9525</xdr:rowOff>
    </xdr:from>
    <xdr:ext cx="0" cy="295275"/>
    <xdr:pic>
      <xdr:nvPicPr>
        <xdr:cNvPr id="2827" name="ctl00_logoimage" descr="Danfoss Logo"/>
        <xdr:cNvPicPr>
          <a:picLocks noChangeAspect="1" noChangeArrowheads="1"/>
        </xdr:cNvPicPr>
      </xdr:nvPicPr>
      <xdr:blipFill>
        <a:blip r:embed="rId1"/>
        <a:srcRect/>
        <a:stretch>
          <a:fillRect/>
        </a:stretch>
      </xdr:blipFill>
      <xdr:spPr>
        <a:xfrm>
          <a:off x="2619375" y="39546530"/>
          <a:ext cx="0" cy="295275"/>
        </a:xfrm>
        <a:prstGeom prst="rect">
          <a:avLst/>
        </a:prstGeom>
        <a:noFill/>
        <a:ln w="9525">
          <a:noFill/>
          <a:miter lim="800000"/>
          <a:headEnd/>
          <a:tailEnd/>
        </a:ln>
      </xdr:spPr>
    </xdr:pic>
    <xdr:clientData/>
  </xdr:oneCellAnchor>
  <xdr:oneCellAnchor>
    <xdr:from>
      <xdr:col>1</xdr:col>
      <xdr:colOff>1933575</xdr:colOff>
      <xdr:row>218</xdr:row>
      <xdr:rowOff>9525</xdr:rowOff>
    </xdr:from>
    <xdr:ext cx="0" cy="295275"/>
    <xdr:pic>
      <xdr:nvPicPr>
        <xdr:cNvPr id="2828" name="ctl00_logoimage" descr="Danfoss Logo"/>
        <xdr:cNvPicPr>
          <a:picLocks noChangeAspect="1" noChangeArrowheads="1"/>
        </xdr:cNvPicPr>
      </xdr:nvPicPr>
      <xdr:blipFill>
        <a:blip r:embed="rId1"/>
        <a:srcRect/>
        <a:stretch>
          <a:fillRect/>
        </a:stretch>
      </xdr:blipFill>
      <xdr:spPr>
        <a:xfrm>
          <a:off x="2619375" y="39689405"/>
          <a:ext cx="0" cy="295275"/>
        </a:xfrm>
        <a:prstGeom prst="rect">
          <a:avLst/>
        </a:prstGeom>
        <a:noFill/>
        <a:ln w="9525">
          <a:noFill/>
          <a:miter lim="800000"/>
          <a:headEnd/>
          <a:tailEnd/>
        </a:ln>
      </xdr:spPr>
    </xdr:pic>
    <xdr:clientData/>
  </xdr:oneCellAnchor>
  <xdr:oneCellAnchor>
    <xdr:from>
      <xdr:col>1</xdr:col>
      <xdr:colOff>1933575</xdr:colOff>
      <xdr:row>218</xdr:row>
      <xdr:rowOff>9525</xdr:rowOff>
    </xdr:from>
    <xdr:ext cx="0" cy="295275"/>
    <xdr:pic>
      <xdr:nvPicPr>
        <xdr:cNvPr id="2829" name="ctl00_logoimage" descr="Danfoss Logo"/>
        <xdr:cNvPicPr>
          <a:picLocks noChangeAspect="1" noChangeArrowheads="1"/>
        </xdr:cNvPicPr>
      </xdr:nvPicPr>
      <xdr:blipFill>
        <a:blip r:embed="rId1"/>
        <a:srcRect/>
        <a:stretch>
          <a:fillRect/>
        </a:stretch>
      </xdr:blipFill>
      <xdr:spPr>
        <a:xfrm>
          <a:off x="2619375" y="39689405"/>
          <a:ext cx="0" cy="295275"/>
        </a:xfrm>
        <a:prstGeom prst="rect">
          <a:avLst/>
        </a:prstGeom>
        <a:noFill/>
        <a:ln w="9525">
          <a:noFill/>
          <a:miter lim="800000"/>
          <a:headEnd/>
          <a:tailEnd/>
        </a:ln>
      </xdr:spPr>
    </xdr:pic>
    <xdr:clientData/>
  </xdr:oneCellAnchor>
  <xdr:oneCellAnchor>
    <xdr:from>
      <xdr:col>1</xdr:col>
      <xdr:colOff>1933575</xdr:colOff>
      <xdr:row>218</xdr:row>
      <xdr:rowOff>9525</xdr:rowOff>
    </xdr:from>
    <xdr:ext cx="0" cy="295275"/>
    <xdr:pic>
      <xdr:nvPicPr>
        <xdr:cNvPr id="2830" name="ctl00_logoimage" descr="Danfoss Logo"/>
        <xdr:cNvPicPr>
          <a:picLocks noChangeAspect="1" noChangeArrowheads="1"/>
        </xdr:cNvPicPr>
      </xdr:nvPicPr>
      <xdr:blipFill>
        <a:blip r:embed="rId1"/>
        <a:srcRect/>
        <a:stretch>
          <a:fillRect/>
        </a:stretch>
      </xdr:blipFill>
      <xdr:spPr>
        <a:xfrm>
          <a:off x="2619375" y="39689405"/>
          <a:ext cx="0" cy="295275"/>
        </a:xfrm>
        <a:prstGeom prst="rect">
          <a:avLst/>
        </a:prstGeom>
        <a:noFill/>
        <a:ln w="9525">
          <a:noFill/>
          <a:miter lim="800000"/>
          <a:headEnd/>
          <a:tailEnd/>
        </a:ln>
      </xdr:spPr>
    </xdr:pic>
    <xdr:clientData/>
  </xdr:oneCellAnchor>
  <xdr:oneCellAnchor>
    <xdr:from>
      <xdr:col>1</xdr:col>
      <xdr:colOff>1933575</xdr:colOff>
      <xdr:row>218</xdr:row>
      <xdr:rowOff>9525</xdr:rowOff>
    </xdr:from>
    <xdr:ext cx="0" cy="295275"/>
    <xdr:pic>
      <xdr:nvPicPr>
        <xdr:cNvPr id="2831" name="ctl00_logoimage" descr="Danfoss Logo"/>
        <xdr:cNvPicPr>
          <a:picLocks noChangeAspect="1" noChangeArrowheads="1"/>
        </xdr:cNvPicPr>
      </xdr:nvPicPr>
      <xdr:blipFill>
        <a:blip r:embed="rId1"/>
        <a:srcRect/>
        <a:stretch>
          <a:fillRect/>
        </a:stretch>
      </xdr:blipFill>
      <xdr:spPr>
        <a:xfrm>
          <a:off x="2619375" y="39689405"/>
          <a:ext cx="0" cy="295275"/>
        </a:xfrm>
        <a:prstGeom prst="rect">
          <a:avLst/>
        </a:prstGeom>
        <a:noFill/>
        <a:ln w="9525">
          <a:noFill/>
          <a:miter lim="800000"/>
          <a:headEnd/>
          <a:tailEnd/>
        </a:ln>
      </xdr:spPr>
    </xdr:pic>
    <xdr:clientData/>
  </xdr:oneCellAnchor>
  <xdr:oneCellAnchor>
    <xdr:from>
      <xdr:col>1</xdr:col>
      <xdr:colOff>1933575</xdr:colOff>
      <xdr:row>219</xdr:row>
      <xdr:rowOff>9525</xdr:rowOff>
    </xdr:from>
    <xdr:ext cx="0" cy="295275"/>
    <xdr:pic>
      <xdr:nvPicPr>
        <xdr:cNvPr id="2832" name="ctl00_logoimage" descr="Danfoss Logo"/>
        <xdr:cNvPicPr>
          <a:picLocks noChangeAspect="1" noChangeArrowheads="1"/>
        </xdr:cNvPicPr>
      </xdr:nvPicPr>
      <xdr:blipFill>
        <a:blip r:embed="rId1"/>
        <a:srcRect/>
        <a:stretch>
          <a:fillRect/>
        </a:stretch>
      </xdr:blipFill>
      <xdr:spPr>
        <a:xfrm>
          <a:off x="2619375" y="39832280"/>
          <a:ext cx="0" cy="295275"/>
        </a:xfrm>
        <a:prstGeom prst="rect">
          <a:avLst/>
        </a:prstGeom>
        <a:noFill/>
        <a:ln w="9525">
          <a:noFill/>
          <a:miter lim="800000"/>
          <a:headEnd/>
          <a:tailEnd/>
        </a:ln>
      </xdr:spPr>
    </xdr:pic>
    <xdr:clientData/>
  </xdr:oneCellAnchor>
  <xdr:oneCellAnchor>
    <xdr:from>
      <xdr:col>1</xdr:col>
      <xdr:colOff>1933575</xdr:colOff>
      <xdr:row>219</xdr:row>
      <xdr:rowOff>9525</xdr:rowOff>
    </xdr:from>
    <xdr:ext cx="0" cy="295275"/>
    <xdr:pic>
      <xdr:nvPicPr>
        <xdr:cNvPr id="2833" name="ctl00_logoimage" descr="Danfoss Logo"/>
        <xdr:cNvPicPr>
          <a:picLocks noChangeAspect="1" noChangeArrowheads="1"/>
        </xdr:cNvPicPr>
      </xdr:nvPicPr>
      <xdr:blipFill>
        <a:blip r:embed="rId1"/>
        <a:srcRect/>
        <a:stretch>
          <a:fillRect/>
        </a:stretch>
      </xdr:blipFill>
      <xdr:spPr>
        <a:xfrm>
          <a:off x="2619375" y="39832280"/>
          <a:ext cx="0" cy="295275"/>
        </a:xfrm>
        <a:prstGeom prst="rect">
          <a:avLst/>
        </a:prstGeom>
        <a:noFill/>
        <a:ln w="9525">
          <a:noFill/>
          <a:miter lim="800000"/>
          <a:headEnd/>
          <a:tailEnd/>
        </a:ln>
      </xdr:spPr>
    </xdr:pic>
    <xdr:clientData/>
  </xdr:oneCellAnchor>
  <xdr:oneCellAnchor>
    <xdr:from>
      <xdr:col>1</xdr:col>
      <xdr:colOff>1933575</xdr:colOff>
      <xdr:row>219</xdr:row>
      <xdr:rowOff>9525</xdr:rowOff>
    </xdr:from>
    <xdr:ext cx="0" cy="295275"/>
    <xdr:pic>
      <xdr:nvPicPr>
        <xdr:cNvPr id="2834" name="ctl00_logoimage" descr="Danfoss Logo"/>
        <xdr:cNvPicPr>
          <a:picLocks noChangeAspect="1" noChangeArrowheads="1"/>
        </xdr:cNvPicPr>
      </xdr:nvPicPr>
      <xdr:blipFill>
        <a:blip r:embed="rId1"/>
        <a:srcRect/>
        <a:stretch>
          <a:fillRect/>
        </a:stretch>
      </xdr:blipFill>
      <xdr:spPr>
        <a:xfrm>
          <a:off x="2619375" y="39832280"/>
          <a:ext cx="0" cy="295275"/>
        </a:xfrm>
        <a:prstGeom prst="rect">
          <a:avLst/>
        </a:prstGeom>
        <a:noFill/>
        <a:ln w="9525">
          <a:noFill/>
          <a:miter lim="800000"/>
          <a:headEnd/>
          <a:tailEnd/>
        </a:ln>
      </xdr:spPr>
    </xdr:pic>
    <xdr:clientData/>
  </xdr:oneCellAnchor>
  <xdr:oneCellAnchor>
    <xdr:from>
      <xdr:col>1</xdr:col>
      <xdr:colOff>1933575</xdr:colOff>
      <xdr:row>219</xdr:row>
      <xdr:rowOff>9525</xdr:rowOff>
    </xdr:from>
    <xdr:ext cx="0" cy="295275"/>
    <xdr:pic>
      <xdr:nvPicPr>
        <xdr:cNvPr id="2835" name="ctl00_logoimage" descr="Danfoss Logo"/>
        <xdr:cNvPicPr>
          <a:picLocks noChangeAspect="1" noChangeArrowheads="1"/>
        </xdr:cNvPicPr>
      </xdr:nvPicPr>
      <xdr:blipFill>
        <a:blip r:embed="rId1"/>
        <a:srcRect/>
        <a:stretch>
          <a:fillRect/>
        </a:stretch>
      </xdr:blipFill>
      <xdr:spPr>
        <a:xfrm>
          <a:off x="2619375" y="39832280"/>
          <a:ext cx="0" cy="295275"/>
        </a:xfrm>
        <a:prstGeom prst="rect">
          <a:avLst/>
        </a:prstGeom>
        <a:noFill/>
        <a:ln w="9525">
          <a:noFill/>
          <a:miter lim="800000"/>
          <a:headEnd/>
          <a:tailEnd/>
        </a:ln>
      </xdr:spPr>
    </xdr:pic>
    <xdr:clientData/>
  </xdr:oneCellAnchor>
  <xdr:oneCellAnchor>
    <xdr:from>
      <xdr:col>1</xdr:col>
      <xdr:colOff>1933575</xdr:colOff>
      <xdr:row>220</xdr:row>
      <xdr:rowOff>9525</xdr:rowOff>
    </xdr:from>
    <xdr:ext cx="0" cy="295275"/>
    <xdr:pic>
      <xdr:nvPicPr>
        <xdr:cNvPr id="2836" name="ctl00_logoimage" descr="Danfoss Logo"/>
        <xdr:cNvPicPr>
          <a:picLocks noChangeAspect="1" noChangeArrowheads="1"/>
        </xdr:cNvPicPr>
      </xdr:nvPicPr>
      <xdr:blipFill>
        <a:blip r:embed="rId1"/>
        <a:srcRect/>
        <a:stretch>
          <a:fillRect/>
        </a:stretch>
      </xdr:blipFill>
      <xdr:spPr>
        <a:xfrm>
          <a:off x="2619375" y="39975155"/>
          <a:ext cx="0" cy="295275"/>
        </a:xfrm>
        <a:prstGeom prst="rect">
          <a:avLst/>
        </a:prstGeom>
        <a:noFill/>
        <a:ln w="9525">
          <a:noFill/>
          <a:miter lim="800000"/>
          <a:headEnd/>
          <a:tailEnd/>
        </a:ln>
      </xdr:spPr>
    </xdr:pic>
    <xdr:clientData/>
  </xdr:oneCellAnchor>
  <xdr:oneCellAnchor>
    <xdr:from>
      <xdr:col>1</xdr:col>
      <xdr:colOff>1933575</xdr:colOff>
      <xdr:row>220</xdr:row>
      <xdr:rowOff>9525</xdr:rowOff>
    </xdr:from>
    <xdr:ext cx="0" cy="295275"/>
    <xdr:pic>
      <xdr:nvPicPr>
        <xdr:cNvPr id="2837" name="ctl00_logoimage" descr="Danfoss Logo"/>
        <xdr:cNvPicPr>
          <a:picLocks noChangeAspect="1" noChangeArrowheads="1"/>
        </xdr:cNvPicPr>
      </xdr:nvPicPr>
      <xdr:blipFill>
        <a:blip r:embed="rId1"/>
        <a:srcRect/>
        <a:stretch>
          <a:fillRect/>
        </a:stretch>
      </xdr:blipFill>
      <xdr:spPr>
        <a:xfrm>
          <a:off x="2619375" y="39975155"/>
          <a:ext cx="0" cy="295275"/>
        </a:xfrm>
        <a:prstGeom prst="rect">
          <a:avLst/>
        </a:prstGeom>
        <a:noFill/>
        <a:ln w="9525">
          <a:noFill/>
          <a:miter lim="800000"/>
          <a:headEnd/>
          <a:tailEnd/>
        </a:ln>
      </xdr:spPr>
    </xdr:pic>
    <xdr:clientData/>
  </xdr:oneCellAnchor>
  <xdr:oneCellAnchor>
    <xdr:from>
      <xdr:col>1</xdr:col>
      <xdr:colOff>1933575</xdr:colOff>
      <xdr:row>220</xdr:row>
      <xdr:rowOff>9525</xdr:rowOff>
    </xdr:from>
    <xdr:ext cx="0" cy="295275"/>
    <xdr:pic>
      <xdr:nvPicPr>
        <xdr:cNvPr id="2838" name="ctl00_logoimage" descr="Danfoss Logo"/>
        <xdr:cNvPicPr>
          <a:picLocks noChangeAspect="1" noChangeArrowheads="1"/>
        </xdr:cNvPicPr>
      </xdr:nvPicPr>
      <xdr:blipFill>
        <a:blip r:embed="rId1"/>
        <a:srcRect/>
        <a:stretch>
          <a:fillRect/>
        </a:stretch>
      </xdr:blipFill>
      <xdr:spPr>
        <a:xfrm>
          <a:off x="2619375" y="39975155"/>
          <a:ext cx="0" cy="295275"/>
        </a:xfrm>
        <a:prstGeom prst="rect">
          <a:avLst/>
        </a:prstGeom>
        <a:noFill/>
        <a:ln w="9525">
          <a:noFill/>
          <a:miter lim="800000"/>
          <a:headEnd/>
          <a:tailEnd/>
        </a:ln>
      </xdr:spPr>
    </xdr:pic>
    <xdr:clientData/>
  </xdr:oneCellAnchor>
  <xdr:oneCellAnchor>
    <xdr:from>
      <xdr:col>1</xdr:col>
      <xdr:colOff>1933575</xdr:colOff>
      <xdr:row>220</xdr:row>
      <xdr:rowOff>9525</xdr:rowOff>
    </xdr:from>
    <xdr:ext cx="0" cy="295275"/>
    <xdr:pic>
      <xdr:nvPicPr>
        <xdr:cNvPr id="2839" name="ctl00_logoimage" descr="Danfoss Logo"/>
        <xdr:cNvPicPr>
          <a:picLocks noChangeAspect="1" noChangeArrowheads="1"/>
        </xdr:cNvPicPr>
      </xdr:nvPicPr>
      <xdr:blipFill>
        <a:blip r:embed="rId1"/>
        <a:srcRect/>
        <a:stretch>
          <a:fillRect/>
        </a:stretch>
      </xdr:blipFill>
      <xdr:spPr>
        <a:xfrm>
          <a:off x="2619375" y="39975155"/>
          <a:ext cx="0" cy="295275"/>
        </a:xfrm>
        <a:prstGeom prst="rect">
          <a:avLst/>
        </a:prstGeom>
        <a:noFill/>
        <a:ln w="9525">
          <a:noFill/>
          <a:miter lim="800000"/>
          <a:headEnd/>
          <a:tailEnd/>
        </a:ln>
      </xdr:spPr>
    </xdr:pic>
    <xdr:clientData/>
  </xdr:oneCellAnchor>
  <xdr:oneCellAnchor>
    <xdr:from>
      <xdr:col>1</xdr:col>
      <xdr:colOff>1933575</xdr:colOff>
      <xdr:row>221</xdr:row>
      <xdr:rowOff>9525</xdr:rowOff>
    </xdr:from>
    <xdr:ext cx="0" cy="295275"/>
    <xdr:pic>
      <xdr:nvPicPr>
        <xdr:cNvPr id="2840" name="ctl00_logoimage" descr="Danfoss Logo"/>
        <xdr:cNvPicPr>
          <a:picLocks noChangeAspect="1" noChangeArrowheads="1"/>
        </xdr:cNvPicPr>
      </xdr:nvPicPr>
      <xdr:blipFill>
        <a:blip r:embed="rId1"/>
        <a:srcRect/>
        <a:stretch>
          <a:fillRect/>
        </a:stretch>
      </xdr:blipFill>
      <xdr:spPr>
        <a:xfrm>
          <a:off x="2619375" y="40118030"/>
          <a:ext cx="0" cy="295275"/>
        </a:xfrm>
        <a:prstGeom prst="rect">
          <a:avLst/>
        </a:prstGeom>
        <a:noFill/>
        <a:ln w="9525">
          <a:noFill/>
          <a:miter lim="800000"/>
          <a:headEnd/>
          <a:tailEnd/>
        </a:ln>
      </xdr:spPr>
    </xdr:pic>
    <xdr:clientData/>
  </xdr:oneCellAnchor>
  <xdr:oneCellAnchor>
    <xdr:from>
      <xdr:col>1</xdr:col>
      <xdr:colOff>1933575</xdr:colOff>
      <xdr:row>221</xdr:row>
      <xdr:rowOff>9525</xdr:rowOff>
    </xdr:from>
    <xdr:ext cx="0" cy="295275"/>
    <xdr:pic>
      <xdr:nvPicPr>
        <xdr:cNvPr id="2841" name="ctl00_logoimage" descr="Danfoss Logo"/>
        <xdr:cNvPicPr>
          <a:picLocks noChangeAspect="1" noChangeArrowheads="1"/>
        </xdr:cNvPicPr>
      </xdr:nvPicPr>
      <xdr:blipFill>
        <a:blip r:embed="rId1"/>
        <a:srcRect/>
        <a:stretch>
          <a:fillRect/>
        </a:stretch>
      </xdr:blipFill>
      <xdr:spPr>
        <a:xfrm>
          <a:off x="2619375" y="40118030"/>
          <a:ext cx="0" cy="295275"/>
        </a:xfrm>
        <a:prstGeom prst="rect">
          <a:avLst/>
        </a:prstGeom>
        <a:noFill/>
        <a:ln w="9525">
          <a:noFill/>
          <a:miter lim="800000"/>
          <a:headEnd/>
          <a:tailEnd/>
        </a:ln>
      </xdr:spPr>
    </xdr:pic>
    <xdr:clientData/>
  </xdr:oneCellAnchor>
  <xdr:oneCellAnchor>
    <xdr:from>
      <xdr:col>1</xdr:col>
      <xdr:colOff>1933575</xdr:colOff>
      <xdr:row>221</xdr:row>
      <xdr:rowOff>9525</xdr:rowOff>
    </xdr:from>
    <xdr:ext cx="0" cy="295275"/>
    <xdr:pic>
      <xdr:nvPicPr>
        <xdr:cNvPr id="2842" name="ctl00_logoimage" descr="Danfoss Logo"/>
        <xdr:cNvPicPr>
          <a:picLocks noChangeAspect="1" noChangeArrowheads="1"/>
        </xdr:cNvPicPr>
      </xdr:nvPicPr>
      <xdr:blipFill>
        <a:blip r:embed="rId1"/>
        <a:srcRect/>
        <a:stretch>
          <a:fillRect/>
        </a:stretch>
      </xdr:blipFill>
      <xdr:spPr>
        <a:xfrm>
          <a:off x="2619375" y="40118030"/>
          <a:ext cx="0" cy="295275"/>
        </a:xfrm>
        <a:prstGeom prst="rect">
          <a:avLst/>
        </a:prstGeom>
        <a:noFill/>
        <a:ln w="9525">
          <a:noFill/>
          <a:miter lim="800000"/>
          <a:headEnd/>
          <a:tailEnd/>
        </a:ln>
      </xdr:spPr>
    </xdr:pic>
    <xdr:clientData/>
  </xdr:oneCellAnchor>
  <xdr:oneCellAnchor>
    <xdr:from>
      <xdr:col>1</xdr:col>
      <xdr:colOff>1933575</xdr:colOff>
      <xdr:row>221</xdr:row>
      <xdr:rowOff>9525</xdr:rowOff>
    </xdr:from>
    <xdr:ext cx="0" cy="295275"/>
    <xdr:pic>
      <xdr:nvPicPr>
        <xdr:cNvPr id="2843" name="ctl00_logoimage" descr="Danfoss Logo"/>
        <xdr:cNvPicPr>
          <a:picLocks noChangeAspect="1" noChangeArrowheads="1"/>
        </xdr:cNvPicPr>
      </xdr:nvPicPr>
      <xdr:blipFill>
        <a:blip r:embed="rId1"/>
        <a:srcRect/>
        <a:stretch>
          <a:fillRect/>
        </a:stretch>
      </xdr:blipFill>
      <xdr:spPr>
        <a:xfrm>
          <a:off x="2619375" y="40118030"/>
          <a:ext cx="0" cy="295275"/>
        </a:xfrm>
        <a:prstGeom prst="rect">
          <a:avLst/>
        </a:prstGeom>
        <a:noFill/>
        <a:ln w="9525">
          <a:noFill/>
          <a:miter lim="800000"/>
          <a:headEnd/>
          <a:tailEnd/>
        </a:ln>
      </xdr:spPr>
    </xdr:pic>
    <xdr:clientData/>
  </xdr:oneCellAnchor>
  <xdr:oneCellAnchor>
    <xdr:from>
      <xdr:col>1</xdr:col>
      <xdr:colOff>1933575</xdr:colOff>
      <xdr:row>222</xdr:row>
      <xdr:rowOff>9525</xdr:rowOff>
    </xdr:from>
    <xdr:ext cx="0" cy="295275"/>
    <xdr:pic>
      <xdr:nvPicPr>
        <xdr:cNvPr id="2844" name="ctl00_logoimage" descr="Danfoss Logo"/>
        <xdr:cNvPicPr>
          <a:picLocks noChangeAspect="1" noChangeArrowheads="1"/>
        </xdr:cNvPicPr>
      </xdr:nvPicPr>
      <xdr:blipFill>
        <a:blip r:embed="rId1"/>
        <a:srcRect/>
        <a:stretch>
          <a:fillRect/>
        </a:stretch>
      </xdr:blipFill>
      <xdr:spPr>
        <a:xfrm>
          <a:off x="2619375" y="40260905"/>
          <a:ext cx="0" cy="295275"/>
        </a:xfrm>
        <a:prstGeom prst="rect">
          <a:avLst/>
        </a:prstGeom>
        <a:noFill/>
        <a:ln w="9525">
          <a:noFill/>
          <a:miter lim="800000"/>
          <a:headEnd/>
          <a:tailEnd/>
        </a:ln>
      </xdr:spPr>
    </xdr:pic>
    <xdr:clientData/>
  </xdr:oneCellAnchor>
  <xdr:oneCellAnchor>
    <xdr:from>
      <xdr:col>1</xdr:col>
      <xdr:colOff>1933575</xdr:colOff>
      <xdr:row>222</xdr:row>
      <xdr:rowOff>9525</xdr:rowOff>
    </xdr:from>
    <xdr:ext cx="0" cy="295275"/>
    <xdr:pic>
      <xdr:nvPicPr>
        <xdr:cNvPr id="2845" name="ctl00_logoimage" descr="Danfoss Logo"/>
        <xdr:cNvPicPr>
          <a:picLocks noChangeAspect="1" noChangeArrowheads="1"/>
        </xdr:cNvPicPr>
      </xdr:nvPicPr>
      <xdr:blipFill>
        <a:blip r:embed="rId1"/>
        <a:srcRect/>
        <a:stretch>
          <a:fillRect/>
        </a:stretch>
      </xdr:blipFill>
      <xdr:spPr>
        <a:xfrm>
          <a:off x="2619375" y="40260905"/>
          <a:ext cx="0" cy="295275"/>
        </a:xfrm>
        <a:prstGeom prst="rect">
          <a:avLst/>
        </a:prstGeom>
        <a:noFill/>
        <a:ln w="9525">
          <a:noFill/>
          <a:miter lim="800000"/>
          <a:headEnd/>
          <a:tailEnd/>
        </a:ln>
      </xdr:spPr>
    </xdr:pic>
    <xdr:clientData/>
  </xdr:oneCellAnchor>
  <xdr:oneCellAnchor>
    <xdr:from>
      <xdr:col>1</xdr:col>
      <xdr:colOff>1933575</xdr:colOff>
      <xdr:row>222</xdr:row>
      <xdr:rowOff>9525</xdr:rowOff>
    </xdr:from>
    <xdr:ext cx="0" cy="295275"/>
    <xdr:pic>
      <xdr:nvPicPr>
        <xdr:cNvPr id="2846" name="ctl00_logoimage" descr="Danfoss Logo"/>
        <xdr:cNvPicPr>
          <a:picLocks noChangeAspect="1" noChangeArrowheads="1"/>
        </xdr:cNvPicPr>
      </xdr:nvPicPr>
      <xdr:blipFill>
        <a:blip r:embed="rId1"/>
        <a:srcRect/>
        <a:stretch>
          <a:fillRect/>
        </a:stretch>
      </xdr:blipFill>
      <xdr:spPr>
        <a:xfrm>
          <a:off x="2619375" y="40260905"/>
          <a:ext cx="0" cy="295275"/>
        </a:xfrm>
        <a:prstGeom prst="rect">
          <a:avLst/>
        </a:prstGeom>
        <a:noFill/>
        <a:ln w="9525">
          <a:noFill/>
          <a:miter lim="800000"/>
          <a:headEnd/>
          <a:tailEnd/>
        </a:ln>
      </xdr:spPr>
    </xdr:pic>
    <xdr:clientData/>
  </xdr:oneCellAnchor>
  <xdr:oneCellAnchor>
    <xdr:from>
      <xdr:col>1</xdr:col>
      <xdr:colOff>1933575</xdr:colOff>
      <xdr:row>222</xdr:row>
      <xdr:rowOff>9525</xdr:rowOff>
    </xdr:from>
    <xdr:ext cx="0" cy="295275"/>
    <xdr:pic>
      <xdr:nvPicPr>
        <xdr:cNvPr id="2847" name="ctl00_logoimage" descr="Danfoss Logo"/>
        <xdr:cNvPicPr>
          <a:picLocks noChangeAspect="1" noChangeArrowheads="1"/>
        </xdr:cNvPicPr>
      </xdr:nvPicPr>
      <xdr:blipFill>
        <a:blip r:embed="rId1"/>
        <a:srcRect/>
        <a:stretch>
          <a:fillRect/>
        </a:stretch>
      </xdr:blipFill>
      <xdr:spPr>
        <a:xfrm>
          <a:off x="2619375" y="40260905"/>
          <a:ext cx="0" cy="295275"/>
        </a:xfrm>
        <a:prstGeom prst="rect">
          <a:avLst/>
        </a:prstGeom>
        <a:noFill/>
        <a:ln w="9525">
          <a:noFill/>
          <a:miter lim="800000"/>
          <a:headEnd/>
          <a:tailEnd/>
        </a:ln>
      </xdr:spPr>
    </xdr:pic>
    <xdr:clientData/>
  </xdr:oneCellAnchor>
  <xdr:oneCellAnchor>
    <xdr:from>
      <xdr:col>1</xdr:col>
      <xdr:colOff>1933575</xdr:colOff>
      <xdr:row>223</xdr:row>
      <xdr:rowOff>9525</xdr:rowOff>
    </xdr:from>
    <xdr:ext cx="0" cy="295275"/>
    <xdr:pic>
      <xdr:nvPicPr>
        <xdr:cNvPr id="2848" name="ctl00_logoimage" descr="Danfoss Logo"/>
        <xdr:cNvPicPr>
          <a:picLocks noChangeAspect="1" noChangeArrowheads="1"/>
        </xdr:cNvPicPr>
      </xdr:nvPicPr>
      <xdr:blipFill>
        <a:blip r:embed="rId1"/>
        <a:srcRect/>
        <a:stretch>
          <a:fillRect/>
        </a:stretch>
      </xdr:blipFill>
      <xdr:spPr>
        <a:xfrm>
          <a:off x="2619375" y="40403780"/>
          <a:ext cx="0" cy="295275"/>
        </a:xfrm>
        <a:prstGeom prst="rect">
          <a:avLst/>
        </a:prstGeom>
        <a:noFill/>
        <a:ln w="9525">
          <a:noFill/>
          <a:miter lim="800000"/>
          <a:headEnd/>
          <a:tailEnd/>
        </a:ln>
      </xdr:spPr>
    </xdr:pic>
    <xdr:clientData/>
  </xdr:oneCellAnchor>
  <xdr:oneCellAnchor>
    <xdr:from>
      <xdr:col>1</xdr:col>
      <xdr:colOff>1933575</xdr:colOff>
      <xdr:row>223</xdr:row>
      <xdr:rowOff>9525</xdr:rowOff>
    </xdr:from>
    <xdr:ext cx="0" cy="295275"/>
    <xdr:pic>
      <xdr:nvPicPr>
        <xdr:cNvPr id="2849" name="ctl00_logoimage" descr="Danfoss Logo"/>
        <xdr:cNvPicPr>
          <a:picLocks noChangeAspect="1" noChangeArrowheads="1"/>
        </xdr:cNvPicPr>
      </xdr:nvPicPr>
      <xdr:blipFill>
        <a:blip r:embed="rId1"/>
        <a:srcRect/>
        <a:stretch>
          <a:fillRect/>
        </a:stretch>
      </xdr:blipFill>
      <xdr:spPr>
        <a:xfrm>
          <a:off x="2619375" y="40403780"/>
          <a:ext cx="0" cy="295275"/>
        </a:xfrm>
        <a:prstGeom prst="rect">
          <a:avLst/>
        </a:prstGeom>
        <a:noFill/>
        <a:ln w="9525">
          <a:noFill/>
          <a:miter lim="800000"/>
          <a:headEnd/>
          <a:tailEnd/>
        </a:ln>
      </xdr:spPr>
    </xdr:pic>
    <xdr:clientData/>
  </xdr:oneCellAnchor>
  <xdr:oneCellAnchor>
    <xdr:from>
      <xdr:col>1</xdr:col>
      <xdr:colOff>1933575</xdr:colOff>
      <xdr:row>223</xdr:row>
      <xdr:rowOff>9525</xdr:rowOff>
    </xdr:from>
    <xdr:ext cx="0" cy="295275"/>
    <xdr:pic>
      <xdr:nvPicPr>
        <xdr:cNvPr id="2850" name="ctl00_logoimage" descr="Danfoss Logo"/>
        <xdr:cNvPicPr>
          <a:picLocks noChangeAspect="1" noChangeArrowheads="1"/>
        </xdr:cNvPicPr>
      </xdr:nvPicPr>
      <xdr:blipFill>
        <a:blip r:embed="rId1"/>
        <a:srcRect/>
        <a:stretch>
          <a:fillRect/>
        </a:stretch>
      </xdr:blipFill>
      <xdr:spPr>
        <a:xfrm>
          <a:off x="2619375" y="40403780"/>
          <a:ext cx="0" cy="295275"/>
        </a:xfrm>
        <a:prstGeom prst="rect">
          <a:avLst/>
        </a:prstGeom>
        <a:noFill/>
        <a:ln w="9525">
          <a:noFill/>
          <a:miter lim="800000"/>
          <a:headEnd/>
          <a:tailEnd/>
        </a:ln>
      </xdr:spPr>
    </xdr:pic>
    <xdr:clientData/>
  </xdr:oneCellAnchor>
  <xdr:oneCellAnchor>
    <xdr:from>
      <xdr:col>1</xdr:col>
      <xdr:colOff>1933575</xdr:colOff>
      <xdr:row>223</xdr:row>
      <xdr:rowOff>9525</xdr:rowOff>
    </xdr:from>
    <xdr:ext cx="0" cy="295275"/>
    <xdr:pic>
      <xdr:nvPicPr>
        <xdr:cNvPr id="2851" name="ctl00_logoimage" descr="Danfoss Logo"/>
        <xdr:cNvPicPr>
          <a:picLocks noChangeAspect="1" noChangeArrowheads="1"/>
        </xdr:cNvPicPr>
      </xdr:nvPicPr>
      <xdr:blipFill>
        <a:blip r:embed="rId1"/>
        <a:srcRect/>
        <a:stretch>
          <a:fillRect/>
        </a:stretch>
      </xdr:blipFill>
      <xdr:spPr>
        <a:xfrm>
          <a:off x="2619375" y="40403780"/>
          <a:ext cx="0" cy="295275"/>
        </a:xfrm>
        <a:prstGeom prst="rect">
          <a:avLst/>
        </a:prstGeom>
        <a:noFill/>
        <a:ln w="9525">
          <a:noFill/>
          <a:miter lim="800000"/>
          <a:headEnd/>
          <a:tailEnd/>
        </a:ln>
      </xdr:spPr>
    </xdr:pic>
    <xdr:clientData/>
  </xdr:oneCellAnchor>
  <xdr:oneCellAnchor>
    <xdr:from>
      <xdr:col>1</xdr:col>
      <xdr:colOff>1933575</xdr:colOff>
      <xdr:row>224</xdr:row>
      <xdr:rowOff>9525</xdr:rowOff>
    </xdr:from>
    <xdr:ext cx="0" cy="295275"/>
    <xdr:pic>
      <xdr:nvPicPr>
        <xdr:cNvPr id="2852" name="ctl00_logoimage" descr="Danfoss Logo"/>
        <xdr:cNvPicPr>
          <a:picLocks noChangeAspect="1" noChangeArrowheads="1"/>
        </xdr:cNvPicPr>
      </xdr:nvPicPr>
      <xdr:blipFill>
        <a:blip r:embed="rId1"/>
        <a:srcRect/>
        <a:stretch>
          <a:fillRect/>
        </a:stretch>
      </xdr:blipFill>
      <xdr:spPr>
        <a:xfrm>
          <a:off x="2619375" y="40546655"/>
          <a:ext cx="0" cy="295275"/>
        </a:xfrm>
        <a:prstGeom prst="rect">
          <a:avLst/>
        </a:prstGeom>
        <a:noFill/>
        <a:ln w="9525">
          <a:noFill/>
          <a:miter lim="800000"/>
          <a:headEnd/>
          <a:tailEnd/>
        </a:ln>
      </xdr:spPr>
    </xdr:pic>
    <xdr:clientData/>
  </xdr:oneCellAnchor>
  <xdr:oneCellAnchor>
    <xdr:from>
      <xdr:col>1</xdr:col>
      <xdr:colOff>1933575</xdr:colOff>
      <xdr:row>224</xdr:row>
      <xdr:rowOff>9525</xdr:rowOff>
    </xdr:from>
    <xdr:ext cx="0" cy="295275"/>
    <xdr:pic>
      <xdr:nvPicPr>
        <xdr:cNvPr id="2853" name="ctl00_logoimage" descr="Danfoss Logo"/>
        <xdr:cNvPicPr>
          <a:picLocks noChangeAspect="1" noChangeArrowheads="1"/>
        </xdr:cNvPicPr>
      </xdr:nvPicPr>
      <xdr:blipFill>
        <a:blip r:embed="rId1"/>
        <a:srcRect/>
        <a:stretch>
          <a:fillRect/>
        </a:stretch>
      </xdr:blipFill>
      <xdr:spPr>
        <a:xfrm>
          <a:off x="2619375" y="40546655"/>
          <a:ext cx="0" cy="295275"/>
        </a:xfrm>
        <a:prstGeom prst="rect">
          <a:avLst/>
        </a:prstGeom>
        <a:noFill/>
        <a:ln w="9525">
          <a:noFill/>
          <a:miter lim="800000"/>
          <a:headEnd/>
          <a:tailEnd/>
        </a:ln>
      </xdr:spPr>
    </xdr:pic>
    <xdr:clientData/>
  </xdr:oneCellAnchor>
  <xdr:oneCellAnchor>
    <xdr:from>
      <xdr:col>1</xdr:col>
      <xdr:colOff>1933575</xdr:colOff>
      <xdr:row>224</xdr:row>
      <xdr:rowOff>9525</xdr:rowOff>
    </xdr:from>
    <xdr:ext cx="0" cy="295275"/>
    <xdr:pic>
      <xdr:nvPicPr>
        <xdr:cNvPr id="2854" name="ctl00_logoimage" descr="Danfoss Logo"/>
        <xdr:cNvPicPr>
          <a:picLocks noChangeAspect="1" noChangeArrowheads="1"/>
        </xdr:cNvPicPr>
      </xdr:nvPicPr>
      <xdr:blipFill>
        <a:blip r:embed="rId1"/>
        <a:srcRect/>
        <a:stretch>
          <a:fillRect/>
        </a:stretch>
      </xdr:blipFill>
      <xdr:spPr>
        <a:xfrm>
          <a:off x="2619375" y="40546655"/>
          <a:ext cx="0" cy="295275"/>
        </a:xfrm>
        <a:prstGeom prst="rect">
          <a:avLst/>
        </a:prstGeom>
        <a:noFill/>
        <a:ln w="9525">
          <a:noFill/>
          <a:miter lim="800000"/>
          <a:headEnd/>
          <a:tailEnd/>
        </a:ln>
      </xdr:spPr>
    </xdr:pic>
    <xdr:clientData/>
  </xdr:oneCellAnchor>
  <xdr:oneCellAnchor>
    <xdr:from>
      <xdr:col>1</xdr:col>
      <xdr:colOff>1933575</xdr:colOff>
      <xdr:row>224</xdr:row>
      <xdr:rowOff>9525</xdr:rowOff>
    </xdr:from>
    <xdr:ext cx="0" cy="295275"/>
    <xdr:pic>
      <xdr:nvPicPr>
        <xdr:cNvPr id="2855" name="ctl00_logoimage" descr="Danfoss Logo"/>
        <xdr:cNvPicPr>
          <a:picLocks noChangeAspect="1" noChangeArrowheads="1"/>
        </xdr:cNvPicPr>
      </xdr:nvPicPr>
      <xdr:blipFill>
        <a:blip r:embed="rId1"/>
        <a:srcRect/>
        <a:stretch>
          <a:fillRect/>
        </a:stretch>
      </xdr:blipFill>
      <xdr:spPr>
        <a:xfrm>
          <a:off x="2619375" y="40546655"/>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2856"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2857"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2858"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2859"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2860"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2861"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2862"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2863"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6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6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6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6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6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6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7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7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8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8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2"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3100"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3101"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3102"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3103"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3104"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3105"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3106"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3107"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252</xdr:row>
      <xdr:rowOff>9525</xdr:rowOff>
    </xdr:from>
    <xdr:ext cx="0" cy="295275"/>
    <xdr:pic>
      <xdr:nvPicPr>
        <xdr:cNvPr id="3108" name="ctl00_logoimage" descr="Danfoss Logo"/>
        <xdr:cNvPicPr>
          <a:picLocks noChangeAspect="1" noChangeArrowheads="1"/>
        </xdr:cNvPicPr>
      </xdr:nvPicPr>
      <xdr:blipFill>
        <a:blip r:embed="rId1"/>
        <a:srcRect/>
        <a:stretch>
          <a:fillRect/>
        </a:stretch>
      </xdr:blipFill>
      <xdr:spPr>
        <a:xfrm>
          <a:off x="2619375" y="45252005"/>
          <a:ext cx="0" cy="295275"/>
        </a:xfrm>
        <a:prstGeom prst="rect">
          <a:avLst/>
        </a:prstGeom>
        <a:noFill/>
        <a:ln w="9525">
          <a:noFill/>
          <a:miter lim="800000"/>
          <a:headEnd/>
          <a:tailEnd/>
        </a:ln>
      </xdr:spPr>
    </xdr:pic>
    <xdr:clientData/>
  </xdr:oneCellAnchor>
  <xdr:oneCellAnchor>
    <xdr:from>
      <xdr:col>1</xdr:col>
      <xdr:colOff>1933575</xdr:colOff>
      <xdr:row>252</xdr:row>
      <xdr:rowOff>9525</xdr:rowOff>
    </xdr:from>
    <xdr:ext cx="0" cy="295275"/>
    <xdr:pic>
      <xdr:nvPicPr>
        <xdr:cNvPr id="3109" name="ctl00_logoimage" descr="Danfoss Logo"/>
        <xdr:cNvPicPr>
          <a:picLocks noChangeAspect="1" noChangeArrowheads="1"/>
        </xdr:cNvPicPr>
      </xdr:nvPicPr>
      <xdr:blipFill>
        <a:blip r:embed="rId1"/>
        <a:srcRect/>
        <a:stretch>
          <a:fillRect/>
        </a:stretch>
      </xdr:blipFill>
      <xdr:spPr>
        <a:xfrm>
          <a:off x="2619375" y="45252005"/>
          <a:ext cx="0" cy="295275"/>
        </a:xfrm>
        <a:prstGeom prst="rect">
          <a:avLst/>
        </a:prstGeom>
        <a:noFill/>
        <a:ln w="9525">
          <a:noFill/>
          <a:miter lim="800000"/>
          <a:headEnd/>
          <a:tailEnd/>
        </a:ln>
      </xdr:spPr>
    </xdr:pic>
    <xdr:clientData/>
  </xdr:oneCellAnchor>
  <xdr:oneCellAnchor>
    <xdr:from>
      <xdr:col>1</xdr:col>
      <xdr:colOff>1933575</xdr:colOff>
      <xdr:row>252</xdr:row>
      <xdr:rowOff>9525</xdr:rowOff>
    </xdr:from>
    <xdr:ext cx="0" cy="295275"/>
    <xdr:pic>
      <xdr:nvPicPr>
        <xdr:cNvPr id="3110" name="ctl00_logoimage" descr="Danfoss Logo"/>
        <xdr:cNvPicPr>
          <a:picLocks noChangeAspect="1" noChangeArrowheads="1"/>
        </xdr:cNvPicPr>
      </xdr:nvPicPr>
      <xdr:blipFill>
        <a:blip r:embed="rId1"/>
        <a:srcRect/>
        <a:stretch>
          <a:fillRect/>
        </a:stretch>
      </xdr:blipFill>
      <xdr:spPr>
        <a:xfrm>
          <a:off x="2619375" y="45252005"/>
          <a:ext cx="0" cy="295275"/>
        </a:xfrm>
        <a:prstGeom prst="rect">
          <a:avLst/>
        </a:prstGeom>
        <a:noFill/>
        <a:ln w="9525">
          <a:noFill/>
          <a:miter lim="800000"/>
          <a:headEnd/>
          <a:tailEnd/>
        </a:ln>
      </xdr:spPr>
    </xdr:pic>
    <xdr:clientData/>
  </xdr:oneCellAnchor>
  <xdr:oneCellAnchor>
    <xdr:from>
      <xdr:col>1</xdr:col>
      <xdr:colOff>1933575</xdr:colOff>
      <xdr:row>252</xdr:row>
      <xdr:rowOff>9525</xdr:rowOff>
    </xdr:from>
    <xdr:ext cx="0" cy="295275"/>
    <xdr:pic>
      <xdr:nvPicPr>
        <xdr:cNvPr id="3111" name="ctl00_logoimage" descr="Danfoss Logo"/>
        <xdr:cNvPicPr>
          <a:picLocks noChangeAspect="1" noChangeArrowheads="1"/>
        </xdr:cNvPicPr>
      </xdr:nvPicPr>
      <xdr:blipFill>
        <a:blip r:embed="rId1"/>
        <a:srcRect/>
        <a:stretch>
          <a:fillRect/>
        </a:stretch>
      </xdr:blipFill>
      <xdr:spPr>
        <a:xfrm>
          <a:off x="2619375" y="45252005"/>
          <a:ext cx="0" cy="295275"/>
        </a:xfrm>
        <a:prstGeom prst="rect">
          <a:avLst/>
        </a:prstGeom>
        <a:noFill/>
        <a:ln w="9525">
          <a:noFill/>
          <a:miter lim="800000"/>
          <a:headEnd/>
          <a:tailEnd/>
        </a:ln>
      </xdr:spPr>
    </xdr:pic>
    <xdr:clientData/>
  </xdr:oneCellAnchor>
  <xdr:oneCellAnchor>
    <xdr:from>
      <xdr:col>1</xdr:col>
      <xdr:colOff>1933575</xdr:colOff>
      <xdr:row>253</xdr:row>
      <xdr:rowOff>9525</xdr:rowOff>
    </xdr:from>
    <xdr:ext cx="0" cy="295275"/>
    <xdr:pic>
      <xdr:nvPicPr>
        <xdr:cNvPr id="3112" name="ctl00_logoimage" descr="Danfoss Logo"/>
        <xdr:cNvPicPr>
          <a:picLocks noChangeAspect="1" noChangeArrowheads="1"/>
        </xdr:cNvPicPr>
      </xdr:nvPicPr>
      <xdr:blipFill>
        <a:blip r:embed="rId1"/>
        <a:srcRect/>
        <a:stretch>
          <a:fillRect/>
        </a:stretch>
      </xdr:blipFill>
      <xdr:spPr>
        <a:xfrm>
          <a:off x="2619375" y="45394880"/>
          <a:ext cx="0" cy="295275"/>
        </a:xfrm>
        <a:prstGeom prst="rect">
          <a:avLst/>
        </a:prstGeom>
        <a:noFill/>
        <a:ln w="9525">
          <a:noFill/>
          <a:miter lim="800000"/>
          <a:headEnd/>
          <a:tailEnd/>
        </a:ln>
      </xdr:spPr>
    </xdr:pic>
    <xdr:clientData/>
  </xdr:oneCellAnchor>
  <xdr:oneCellAnchor>
    <xdr:from>
      <xdr:col>1</xdr:col>
      <xdr:colOff>1933575</xdr:colOff>
      <xdr:row>253</xdr:row>
      <xdr:rowOff>9525</xdr:rowOff>
    </xdr:from>
    <xdr:ext cx="0" cy="295275"/>
    <xdr:pic>
      <xdr:nvPicPr>
        <xdr:cNvPr id="3113" name="ctl00_logoimage" descr="Danfoss Logo"/>
        <xdr:cNvPicPr>
          <a:picLocks noChangeAspect="1" noChangeArrowheads="1"/>
        </xdr:cNvPicPr>
      </xdr:nvPicPr>
      <xdr:blipFill>
        <a:blip r:embed="rId1"/>
        <a:srcRect/>
        <a:stretch>
          <a:fillRect/>
        </a:stretch>
      </xdr:blipFill>
      <xdr:spPr>
        <a:xfrm>
          <a:off x="2619375" y="45394880"/>
          <a:ext cx="0" cy="295275"/>
        </a:xfrm>
        <a:prstGeom prst="rect">
          <a:avLst/>
        </a:prstGeom>
        <a:noFill/>
        <a:ln w="9525">
          <a:noFill/>
          <a:miter lim="800000"/>
          <a:headEnd/>
          <a:tailEnd/>
        </a:ln>
      </xdr:spPr>
    </xdr:pic>
    <xdr:clientData/>
  </xdr:oneCellAnchor>
  <xdr:oneCellAnchor>
    <xdr:from>
      <xdr:col>1</xdr:col>
      <xdr:colOff>1933575</xdr:colOff>
      <xdr:row>253</xdr:row>
      <xdr:rowOff>9525</xdr:rowOff>
    </xdr:from>
    <xdr:ext cx="0" cy="295275"/>
    <xdr:pic>
      <xdr:nvPicPr>
        <xdr:cNvPr id="3114" name="ctl00_logoimage" descr="Danfoss Logo"/>
        <xdr:cNvPicPr>
          <a:picLocks noChangeAspect="1" noChangeArrowheads="1"/>
        </xdr:cNvPicPr>
      </xdr:nvPicPr>
      <xdr:blipFill>
        <a:blip r:embed="rId1"/>
        <a:srcRect/>
        <a:stretch>
          <a:fillRect/>
        </a:stretch>
      </xdr:blipFill>
      <xdr:spPr>
        <a:xfrm>
          <a:off x="2619375" y="45394880"/>
          <a:ext cx="0" cy="295275"/>
        </a:xfrm>
        <a:prstGeom prst="rect">
          <a:avLst/>
        </a:prstGeom>
        <a:noFill/>
        <a:ln w="9525">
          <a:noFill/>
          <a:miter lim="800000"/>
          <a:headEnd/>
          <a:tailEnd/>
        </a:ln>
      </xdr:spPr>
    </xdr:pic>
    <xdr:clientData/>
  </xdr:oneCellAnchor>
  <xdr:oneCellAnchor>
    <xdr:from>
      <xdr:col>1</xdr:col>
      <xdr:colOff>1933575</xdr:colOff>
      <xdr:row>253</xdr:row>
      <xdr:rowOff>9525</xdr:rowOff>
    </xdr:from>
    <xdr:ext cx="0" cy="295275"/>
    <xdr:pic>
      <xdr:nvPicPr>
        <xdr:cNvPr id="3115" name="ctl00_logoimage" descr="Danfoss Logo"/>
        <xdr:cNvPicPr>
          <a:picLocks noChangeAspect="1" noChangeArrowheads="1"/>
        </xdr:cNvPicPr>
      </xdr:nvPicPr>
      <xdr:blipFill>
        <a:blip r:embed="rId1"/>
        <a:srcRect/>
        <a:stretch>
          <a:fillRect/>
        </a:stretch>
      </xdr:blipFill>
      <xdr:spPr>
        <a:xfrm>
          <a:off x="2619375" y="45394880"/>
          <a:ext cx="0" cy="295275"/>
        </a:xfrm>
        <a:prstGeom prst="rect">
          <a:avLst/>
        </a:prstGeom>
        <a:noFill/>
        <a:ln w="9525">
          <a:noFill/>
          <a:miter lim="800000"/>
          <a:headEnd/>
          <a:tailEnd/>
        </a:ln>
      </xdr:spPr>
    </xdr:pic>
    <xdr:clientData/>
  </xdr:oneCellAnchor>
  <xdr:oneCellAnchor>
    <xdr:from>
      <xdr:col>1</xdr:col>
      <xdr:colOff>1933575</xdr:colOff>
      <xdr:row>254</xdr:row>
      <xdr:rowOff>9525</xdr:rowOff>
    </xdr:from>
    <xdr:ext cx="0" cy="295275"/>
    <xdr:pic>
      <xdr:nvPicPr>
        <xdr:cNvPr id="3116" name="ctl00_logoimage" descr="Danfoss Logo"/>
        <xdr:cNvPicPr>
          <a:picLocks noChangeAspect="1" noChangeArrowheads="1"/>
        </xdr:cNvPicPr>
      </xdr:nvPicPr>
      <xdr:blipFill>
        <a:blip r:embed="rId1"/>
        <a:srcRect/>
        <a:stretch>
          <a:fillRect/>
        </a:stretch>
      </xdr:blipFill>
      <xdr:spPr>
        <a:xfrm>
          <a:off x="2619375" y="45537755"/>
          <a:ext cx="0" cy="295275"/>
        </a:xfrm>
        <a:prstGeom prst="rect">
          <a:avLst/>
        </a:prstGeom>
        <a:noFill/>
        <a:ln w="9525">
          <a:noFill/>
          <a:miter lim="800000"/>
          <a:headEnd/>
          <a:tailEnd/>
        </a:ln>
      </xdr:spPr>
    </xdr:pic>
    <xdr:clientData/>
  </xdr:oneCellAnchor>
  <xdr:oneCellAnchor>
    <xdr:from>
      <xdr:col>1</xdr:col>
      <xdr:colOff>1933575</xdr:colOff>
      <xdr:row>254</xdr:row>
      <xdr:rowOff>9525</xdr:rowOff>
    </xdr:from>
    <xdr:ext cx="0" cy="295275"/>
    <xdr:pic>
      <xdr:nvPicPr>
        <xdr:cNvPr id="3117" name="ctl00_logoimage" descr="Danfoss Logo"/>
        <xdr:cNvPicPr>
          <a:picLocks noChangeAspect="1" noChangeArrowheads="1"/>
        </xdr:cNvPicPr>
      </xdr:nvPicPr>
      <xdr:blipFill>
        <a:blip r:embed="rId1"/>
        <a:srcRect/>
        <a:stretch>
          <a:fillRect/>
        </a:stretch>
      </xdr:blipFill>
      <xdr:spPr>
        <a:xfrm>
          <a:off x="2619375" y="45537755"/>
          <a:ext cx="0" cy="295275"/>
        </a:xfrm>
        <a:prstGeom prst="rect">
          <a:avLst/>
        </a:prstGeom>
        <a:noFill/>
        <a:ln w="9525">
          <a:noFill/>
          <a:miter lim="800000"/>
          <a:headEnd/>
          <a:tailEnd/>
        </a:ln>
      </xdr:spPr>
    </xdr:pic>
    <xdr:clientData/>
  </xdr:oneCellAnchor>
  <xdr:oneCellAnchor>
    <xdr:from>
      <xdr:col>1</xdr:col>
      <xdr:colOff>1933575</xdr:colOff>
      <xdr:row>254</xdr:row>
      <xdr:rowOff>9525</xdr:rowOff>
    </xdr:from>
    <xdr:ext cx="0" cy="295275"/>
    <xdr:pic>
      <xdr:nvPicPr>
        <xdr:cNvPr id="3118" name="ctl00_logoimage" descr="Danfoss Logo"/>
        <xdr:cNvPicPr>
          <a:picLocks noChangeAspect="1" noChangeArrowheads="1"/>
        </xdr:cNvPicPr>
      </xdr:nvPicPr>
      <xdr:blipFill>
        <a:blip r:embed="rId1"/>
        <a:srcRect/>
        <a:stretch>
          <a:fillRect/>
        </a:stretch>
      </xdr:blipFill>
      <xdr:spPr>
        <a:xfrm>
          <a:off x="2619375" y="45537755"/>
          <a:ext cx="0" cy="295275"/>
        </a:xfrm>
        <a:prstGeom prst="rect">
          <a:avLst/>
        </a:prstGeom>
        <a:noFill/>
        <a:ln w="9525">
          <a:noFill/>
          <a:miter lim="800000"/>
          <a:headEnd/>
          <a:tailEnd/>
        </a:ln>
      </xdr:spPr>
    </xdr:pic>
    <xdr:clientData/>
  </xdr:oneCellAnchor>
  <xdr:oneCellAnchor>
    <xdr:from>
      <xdr:col>1</xdr:col>
      <xdr:colOff>1933575</xdr:colOff>
      <xdr:row>254</xdr:row>
      <xdr:rowOff>9525</xdr:rowOff>
    </xdr:from>
    <xdr:ext cx="0" cy="295275"/>
    <xdr:pic>
      <xdr:nvPicPr>
        <xdr:cNvPr id="3119" name="ctl00_logoimage" descr="Danfoss Logo"/>
        <xdr:cNvPicPr>
          <a:picLocks noChangeAspect="1" noChangeArrowheads="1"/>
        </xdr:cNvPicPr>
      </xdr:nvPicPr>
      <xdr:blipFill>
        <a:blip r:embed="rId1"/>
        <a:srcRect/>
        <a:stretch>
          <a:fillRect/>
        </a:stretch>
      </xdr:blipFill>
      <xdr:spPr>
        <a:xfrm>
          <a:off x="2619375" y="45537755"/>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3120"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3121"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3122"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3123"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3124"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3125"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3126"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3127"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3128"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3129"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3130"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3131"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258</xdr:row>
      <xdr:rowOff>9525</xdr:rowOff>
    </xdr:from>
    <xdr:ext cx="0" cy="2286000"/>
    <xdr:pic>
      <xdr:nvPicPr>
        <xdr:cNvPr id="3132" name="ctl00_logoimage" descr="Danfoss Logo"/>
        <xdr:cNvPicPr>
          <a:picLocks noChangeAspect="1" noChangeArrowheads="1"/>
        </xdr:cNvPicPr>
      </xdr:nvPicPr>
      <xdr:blipFill>
        <a:blip r:embed="rId1"/>
        <a:srcRect/>
        <a:stretch>
          <a:fillRect/>
        </a:stretch>
      </xdr:blipFill>
      <xdr:spPr>
        <a:xfrm>
          <a:off x="2619375" y="46096555"/>
          <a:ext cx="0" cy="22860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2286000"/>
    <xdr:pic>
      <xdr:nvPicPr>
        <xdr:cNvPr id="3133" name="ctl00_logoimage" descr="Danfoss Logo"/>
        <xdr:cNvPicPr>
          <a:picLocks noChangeAspect="1" noChangeArrowheads="1"/>
        </xdr:cNvPicPr>
      </xdr:nvPicPr>
      <xdr:blipFill>
        <a:blip r:embed="rId1"/>
        <a:srcRect/>
        <a:stretch>
          <a:fillRect/>
        </a:stretch>
      </xdr:blipFill>
      <xdr:spPr>
        <a:xfrm>
          <a:off x="2619375" y="46096555"/>
          <a:ext cx="0" cy="22860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2286000"/>
    <xdr:pic>
      <xdr:nvPicPr>
        <xdr:cNvPr id="3134" name="ctl00_logoimage" descr="Danfoss Logo"/>
        <xdr:cNvPicPr>
          <a:picLocks noChangeAspect="1" noChangeArrowheads="1"/>
        </xdr:cNvPicPr>
      </xdr:nvPicPr>
      <xdr:blipFill>
        <a:blip r:embed="rId1"/>
        <a:srcRect/>
        <a:stretch>
          <a:fillRect/>
        </a:stretch>
      </xdr:blipFill>
      <xdr:spPr>
        <a:xfrm>
          <a:off x="2619375" y="46096555"/>
          <a:ext cx="0" cy="22860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2286000"/>
    <xdr:pic>
      <xdr:nvPicPr>
        <xdr:cNvPr id="3135" name="ctl00_logoimage" descr="Danfoss Logo"/>
        <xdr:cNvPicPr>
          <a:picLocks noChangeAspect="1" noChangeArrowheads="1"/>
        </xdr:cNvPicPr>
      </xdr:nvPicPr>
      <xdr:blipFill>
        <a:blip r:embed="rId1"/>
        <a:srcRect/>
        <a:stretch>
          <a:fillRect/>
        </a:stretch>
      </xdr:blipFill>
      <xdr:spPr>
        <a:xfrm>
          <a:off x="2619375" y="46096555"/>
          <a:ext cx="0" cy="2286000"/>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36"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37"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38"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39"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3140"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3141"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3142"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3143"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44"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45"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46"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47"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48"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49"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0"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1"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2"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3"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4"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5"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6"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7"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8"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9"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0"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1"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2"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3"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4"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5"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6"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7"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68"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69"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0"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1"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2"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3"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4"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5"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6"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7"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8"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9"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80"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81"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3182"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3183"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3184"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3185"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3186"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3187"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225</xdr:row>
      <xdr:rowOff>0</xdr:rowOff>
    </xdr:from>
    <xdr:ext cx="0" cy="295275"/>
    <xdr:pic>
      <xdr:nvPicPr>
        <xdr:cNvPr id="3188" name="ctl00_logoimage" descr="Danfoss Logo"/>
        <xdr:cNvPicPr>
          <a:picLocks noChangeAspect="1" noChangeArrowheads="1"/>
        </xdr:cNvPicPr>
      </xdr:nvPicPr>
      <xdr:blipFill>
        <a:blip r:embed="rId1"/>
        <a:srcRect/>
        <a:stretch>
          <a:fillRect/>
        </a:stretch>
      </xdr:blipFill>
      <xdr:spPr>
        <a:xfrm>
          <a:off x="2619375" y="40680005"/>
          <a:ext cx="0" cy="295275"/>
        </a:xfrm>
        <a:prstGeom prst="rect">
          <a:avLst/>
        </a:prstGeom>
        <a:noFill/>
        <a:ln w="9525">
          <a:noFill/>
          <a:miter lim="800000"/>
          <a:headEnd/>
          <a:tailEnd/>
        </a:ln>
      </xdr:spPr>
    </xdr:pic>
    <xdr:clientData/>
  </xdr:oneCellAnchor>
  <xdr:oneCellAnchor>
    <xdr:from>
      <xdr:col>1</xdr:col>
      <xdr:colOff>1933575</xdr:colOff>
      <xdr:row>225</xdr:row>
      <xdr:rowOff>0</xdr:rowOff>
    </xdr:from>
    <xdr:ext cx="0" cy="295275"/>
    <xdr:pic>
      <xdr:nvPicPr>
        <xdr:cNvPr id="3189" name="ctl00_logoimage" descr="Danfoss Logo"/>
        <xdr:cNvPicPr>
          <a:picLocks noChangeAspect="1" noChangeArrowheads="1"/>
        </xdr:cNvPicPr>
      </xdr:nvPicPr>
      <xdr:blipFill>
        <a:blip r:embed="rId1"/>
        <a:srcRect/>
        <a:stretch>
          <a:fillRect/>
        </a:stretch>
      </xdr:blipFill>
      <xdr:spPr>
        <a:xfrm>
          <a:off x="2619375" y="40680005"/>
          <a:ext cx="0" cy="295275"/>
        </a:xfrm>
        <a:prstGeom prst="rect">
          <a:avLst/>
        </a:prstGeom>
        <a:noFill/>
        <a:ln w="9525">
          <a:noFill/>
          <a:miter lim="800000"/>
          <a:headEnd/>
          <a:tailEnd/>
        </a:ln>
      </xdr:spPr>
    </xdr:pic>
    <xdr:clientData/>
  </xdr:oneCellAnchor>
  <xdr:oneCellAnchor>
    <xdr:from>
      <xdr:col>1</xdr:col>
      <xdr:colOff>1933575</xdr:colOff>
      <xdr:row>225</xdr:row>
      <xdr:rowOff>0</xdr:rowOff>
    </xdr:from>
    <xdr:ext cx="0" cy="295275"/>
    <xdr:pic>
      <xdr:nvPicPr>
        <xdr:cNvPr id="3190" name="ctl00_logoimage" descr="Danfoss Logo"/>
        <xdr:cNvPicPr>
          <a:picLocks noChangeAspect="1" noChangeArrowheads="1"/>
        </xdr:cNvPicPr>
      </xdr:nvPicPr>
      <xdr:blipFill>
        <a:blip r:embed="rId1"/>
        <a:srcRect/>
        <a:stretch>
          <a:fillRect/>
        </a:stretch>
      </xdr:blipFill>
      <xdr:spPr>
        <a:xfrm>
          <a:off x="2619375" y="40680005"/>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3191"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3192"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3193"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3194"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3195"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3196"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3197"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226</xdr:row>
      <xdr:rowOff>0</xdr:rowOff>
    </xdr:from>
    <xdr:ext cx="0" cy="295275"/>
    <xdr:pic>
      <xdr:nvPicPr>
        <xdr:cNvPr id="3198" name="ctl00_logoimage" descr="Danfoss Logo"/>
        <xdr:cNvPicPr>
          <a:picLocks noChangeAspect="1" noChangeArrowheads="1"/>
        </xdr:cNvPicPr>
      </xdr:nvPicPr>
      <xdr:blipFill>
        <a:blip r:embed="rId1"/>
        <a:srcRect/>
        <a:stretch>
          <a:fillRect/>
        </a:stretch>
      </xdr:blipFill>
      <xdr:spPr>
        <a:xfrm>
          <a:off x="2619375" y="40822880"/>
          <a:ext cx="0" cy="295275"/>
        </a:xfrm>
        <a:prstGeom prst="rect">
          <a:avLst/>
        </a:prstGeom>
        <a:noFill/>
        <a:ln w="9525">
          <a:noFill/>
          <a:miter lim="800000"/>
          <a:headEnd/>
          <a:tailEnd/>
        </a:ln>
      </xdr:spPr>
    </xdr:pic>
    <xdr:clientData/>
  </xdr:oneCellAnchor>
  <xdr:oneCellAnchor>
    <xdr:from>
      <xdr:col>1</xdr:col>
      <xdr:colOff>1933575</xdr:colOff>
      <xdr:row>226</xdr:row>
      <xdr:rowOff>0</xdr:rowOff>
    </xdr:from>
    <xdr:ext cx="0" cy="295275"/>
    <xdr:pic>
      <xdr:nvPicPr>
        <xdr:cNvPr id="3199" name="ctl00_logoimage" descr="Danfoss Logo"/>
        <xdr:cNvPicPr>
          <a:picLocks noChangeAspect="1" noChangeArrowheads="1"/>
        </xdr:cNvPicPr>
      </xdr:nvPicPr>
      <xdr:blipFill>
        <a:blip r:embed="rId1"/>
        <a:srcRect/>
        <a:stretch>
          <a:fillRect/>
        </a:stretch>
      </xdr:blipFill>
      <xdr:spPr>
        <a:xfrm>
          <a:off x="2619375" y="40822880"/>
          <a:ext cx="0" cy="295275"/>
        </a:xfrm>
        <a:prstGeom prst="rect">
          <a:avLst/>
        </a:prstGeom>
        <a:noFill/>
        <a:ln w="9525">
          <a:noFill/>
          <a:miter lim="800000"/>
          <a:headEnd/>
          <a:tailEnd/>
        </a:ln>
      </xdr:spPr>
    </xdr:pic>
    <xdr:clientData/>
  </xdr:oneCellAnchor>
  <xdr:oneCellAnchor>
    <xdr:from>
      <xdr:col>1</xdr:col>
      <xdr:colOff>1933575</xdr:colOff>
      <xdr:row>226</xdr:row>
      <xdr:rowOff>0</xdr:rowOff>
    </xdr:from>
    <xdr:ext cx="0" cy="295275"/>
    <xdr:pic>
      <xdr:nvPicPr>
        <xdr:cNvPr id="3200" name="ctl00_logoimage" descr="Danfoss Logo"/>
        <xdr:cNvPicPr>
          <a:picLocks noChangeAspect="1" noChangeArrowheads="1"/>
        </xdr:cNvPicPr>
      </xdr:nvPicPr>
      <xdr:blipFill>
        <a:blip r:embed="rId1"/>
        <a:srcRect/>
        <a:stretch>
          <a:fillRect/>
        </a:stretch>
      </xdr:blipFill>
      <xdr:spPr>
        <a:xfrm>
          <a:off x="2619375" y="40822880"/>
          <a:ext cx="0" cy="295275"/>
        </a:xfrm>
        <a:prstGeom prst="rect">
          <a:avLst/>
        </a:prstGeom>
        <a:noFill/>
        <a:ln w="9525">
          <a:noFill/>
          <a:miter lim="800000"/>
          <a:headEnd/>
          <a:tailEnd/>
        </a:ln>
      </xdr:spPr>
    </xdr:pic>
    <xdr:clientData/>
  </xdr:oneCellAnchor>
  <xdr:oneCellAnchor>
    <xdr:from>
      <xdr:col>1</xdr:col>
      <xdr:colOff>1933575</xdr:colOff>
      <xdr:row>226</xdr:row>
      <xdr:rowOff>9525</xdr:rowOff>
    </xdr:from>
    <xdr:ext cx="0" cy="295275"/>
    <xdr:pic>
      <xdr:nvPicPr>
        <xdr:cNvPr id="3201" name="ctl00_logoimage" descr="Danfoss Logo"/>
        <xdr:cNvPicPr>
          <a:picLocks noChangeAspect="1" noChangeArrowheads="1"/>
        </xdr:cNvPicPr>
      </xdr:nvPicPr>
      <xdr:blipFill>
        <a:blip r:embed="rId1"/>
        <a:srcRect/>
        <a:stretch>
          <a:fillRect/>
        </a:stretch>
      </xdr:blipFill>
      <xdr:spPr>
        <a:xfrm>
          <a:off x="2619375" y="40832405"/>
          <a:ext cx="0" cy="295275"/>
        </a:xfrm>
        <a:prstGeom prst="rect">
          <a:avLst/>
        </a:prstGeom>
        <a:noFill/>
        <a:ln w="9525">
          <a:noFill/>
          <a:miter lim="800000"/>
          <a:headEnd/>
          <a:tailEnd/>
        </a:ln>
      </xdr:spPr>
    </xdr:pic>
    <xdr:clientData/>
  </xdr:oneCellAnchor>
  <xdr:oneCellAnchor>
    <xdr:from>
      <xdr:col>1</xdr:col>
      <xdr:colOff>1933575</xdr:colOff>
      <xdr:row>226</xdr:row>
      <xdr:rowOff>9525</xdr:rowOff>
    </xdr:from>
    <xdr:ext cx="0" cy="295275"/>
    <xdr:pic>
      <xdr:nvPicPr>
        <xdr:cNvPr id="3202" name="ctl00_logoimage" descr="Danfoss Logo"/>
        <xdr:cNvPicPr>
          <a:picLocks noChangeAspect="1" noChangeArrowheads="1"/>
        </xdr:cNvPicPr>
      </xdr:nvPicPr>
      <xdr:blipFill>
        <a:blip r:embed="rId1"/>
        <a:srcRect/>
        <a:stretch>
          <a:fillRect/>
        </a:stretch>
      </xdr:blipFill>
      <xdr:spPr>
        <a:xfrm>
          <a:off x="2619375" y="40832405"/>
          <a:ext cx="0" cy="295275"/>
        </a:xfrm>
        <a:prstGeom prst="rect">
          <a:avLst/>
        </a:prstGeom>
        <a:noFill/>
        <a:ln w="9525">
          <a:noFill/>
          <a:miter lim="800000"/>
          <a:headEnd/>
          <a:tailEnd/>
        </a:ln>
      </xdr:spPr>
    </xdr:pic>
    <xdr:clientData/>
  </xdr:oneCellAnchor>
  <xdr:oneCellAnchor>
    <xdr:from>
      <xdr:col>1</xdr:col>
      <xdr:colOff>1933575</xdr:colOff>
      <xdr:row>226</xdr:row>
      <xdr:rowOff>9525</xdr:rowOff>
    </xdr:from>
    <xdr:ext cx="0" cy="295275"/>
    <xdr:pic>
      <xdr:nvPicPr>
        <xdr:cNvPr id="3203" name="ctl00_logoimage" descr="Danfoss Logo"/>
        <xdr:cNvPicPr>
          <a:picLocks noChangeAspect="1" noChangeArrowheads="1"/>
        </xdr:cNvPicPr>
      </xdr:nvPicPr>
      <xdr:blipFill>
        <a:blip r:embed="rId1"/>
        <a:srcRect/>
        <a:stretch>
          <a:fillRect/>
        </a:stretch>
      </xdr:blipFill>
      <xdr:spPr>
        <a:xfrm>
          <a:off x="2619375" y="40832405"/>
          <a:ext cx="0" cy="295275"/>
        </a:xfrm>
        <a:prstGeom prst="rect">
          <a:avLst/>
        </a:prstGeom>
        <a:noFill/>
        <a:ln w="9525">
          <a:noFill/>
          <a:miter lim="800000"/>
          <a:headEnd/>
          <a:tailEnd/>
        </a:ln>
      </xdr:spPr>
    </xdr:pic>
    <xdr:clientData/>
  </xdr:oneCellAnchor>
  <xdr:oneCellAnchor>
    <xdr:from>
      <xdr:col>1</xdr:col>
      <xdr:colOff>1933575</xdr:colOff>
      <xdr:row>226</xdr:row>
      <xdr:rowOff>9525</xdr:rowOff>
    </xdr:from>
    <xdr:ext cx="0" cy="295275"/>
    <xdr:pic>
      <xdr:nvPicPr>
        <xdr:cNvPr id="3204" name="ctl00_logoimage" descr="Danfoss Logo"/>
        <xdr:cNvPicPr>
          <a:picLocks noChangeAspect="1" noChangeArrowheads="1"/>
        </xdr:cNvPicPr>
      </xdr:nvPicPr>
      <xdr:blipFill>
        <a:blip r:embed="rId1"/>
        <a:srcRect/>
        <a:stretch>
          <a:fillRect/>
        </a:stretch>
      </xdr:blipFill>
      <xdr:spPr>
        <a:xfrm>
          <a:off x="2619375" y="40832405"/>
          <a:ext cx="0" cy="295275"/>
        </a:xfrm>
        <a:prstGeom prst="rect">
          <a:avLst/>
        </a:prstGeom>
        <a:noFill/>
        <a:ln w="9525">
          <a:noFill/>
          <a:miter lim="800000"/>
          <a:headEnd/>
          <a:tailEnd/>
        </a:ln>
      </xdr:spPr>
    </xdr:pic>
    <xdr:clientData/>
  </xdr:oneCellAnchor>
  <xdr:oneCellAnchor>
    <xdr:from>
      <xdr:col>1</xdr:col>
      <xdr:colOff>1933575</xdr:colOff>
      <xdr:row>226</xdr:row>
      <xdr:rowOff>9525</xdr:rowOff>
    </xdr:from>
    <xdr:ext cx="0" cy="295275"/>
    <xdr:pic>
      <xdr:nvPicPr>
        <xdr:cNvPr id="3205" name="ctl00_logoimage" descr="Danfoss Logo"/>
        <xdr:cNvPicPr>
          <a:picLocks noChangeAspect="1" noChangeArrowheads="1"/>
        </xdr:cNvPicPr>
      </xdr:nvPicPr>
      <xdr:blipFill>
        <a:blip r:embed="rId1"/>
        <a:srcRect/>
        <a:stretch>
          <a:fillRect/>
        </a:stretch>
      </xdr:blipFill>
      <xdr:spPr>
        <a:xfrm>
          <a:off x="2619375" y="40832405"/>
          <a:ext cx="0" cy="295275"/>
        </a:xfrm>
        <a:prstGeom prst="rect">
          <a:avLst/>
        </a:prstGeom>
        <a:noFill/>
        <a:ln w="9525">
          <a:noFill/>
          <a:miter lim="800000"/>
          <a:headEnd/>
          <a:tailEnd/>
        </a:ln>
      </xdr:spPr>
    </xdr:pic>
    <xdr:clientData/>
  </xdr:oneCellAnchor>
  <xdr:oneCellAnchor>
    <xdr:from>
      <xdr:col>1</xdr:col>
      <xdr:colOff>1933575</xdr:colOff>
      <xdr:row>226</xdr:row>
      <xdr:rowOff>9525</xdr:rowOff>
    </xdr:from>
    <xdr:ext cx="0" cy="295275"/>
    <xdr:pic>
      <xdr:nvPicPr>
        <xdr:cNvPr id="3206" name="ctl00_logoimage" descr="Danfoss Logo"/>
        <xdr:cNvPicPr>
          <a:picLocks noChangeAspect="1" noChangeArrowheads="1"/>
        </xdr:cNvPicPr>
      </xdr:nvPicPr>
      <xdr:blipFill>
        <a:blip r:embed="rId1"/>
        <a:srcRect/>
        <a:stretch>
          <a:fillRect/>
        </a:stretch>
      </xdr:blipFill>
      <xdr:spPr>
        <a:xfrm>
          <a:off x="2619375" y="40832405"/>
          <a:ext cx="0" cy="295275"/>
        </a:xfrm>
        <a:prstGeom prst="rect">
          <a:avLst/>
        </a:prstGeom>
        <a:noFill/>
        <a:ln w="9525">
          <a:noFill/>
          <a:miter lim="800000"/>
          <a:headEnd/>
          <a:tailEnd/>
        </a:ln>
      </xdr:spPr>
    </xdr:pic>
    <xdr:clientData/>
  </xdr:oneCellAnchor>
  <xdr:oneCellAnchor>
    <xdr:from>
      <xdr:col>1</xdr:col>
      <xdr:colOff>1933575</xdr:colOff>
      <xdr:row>226</xdr:row>
      <xdr:rowOff>9525</xdr:rowOff>
    </xdr:from>
    <xdr:ext cx="0" cy="295275"/>
    <xdr:pic>
      <xdr:nvPicPr>
        <xdr:cNvPr id="3207" name="ctl00_logoimage" descr="Danfoss Logo"/>
        <xdr:cNvPicPr>
          <a:picLocks noChangeAspect="1" noChangeArrowheads="1"/>
        </xdr:cNvPicPr>
      </xdr:nvPicPr>
      <xdr:blipFill>
        <a:blip r:embed="rId1"/>
        <a:srcRect/>
        <a:stretch>
          <a:fillRect/>
        </a:stretch>
      </xdr:blipFill>
      <xdr:spPr>
        <a:xfrm>
          <a:off x="2619375" y="40832405"/>
          <a:ext cx="0" cy="295275"/>
        </a:xfrm>
        <a:prstGeom prst="rect">
          <a:avLst/>
        </a:prstGeom>
        <a:noFill/>
        <a:ln w="9525">
          <a:noFill/>
          <a:miter lim="800000"/>
          <a:headEnd/>
          <a:tailEnd/>
        </a:ln>
      </xdr:spPr>
    </xdr:pic>
    <xdr:clientData/>
  </xdr:oneCellAnchor>
  <xdr:oneCellAnchor>
    <xdr:from>
      <xdr:col>1</xdr:col>
      <xdr:colOff>1933575</xdr:colOff>
      <xdr:row>227</xdr:row>
      <xdr:rowOff>0</xdr:rowOff>
    </xdr:from>
    <xdr:ext cx="0" cy="295275"/>
    <xdr:pic>
      <xdr:nvPicPr>
        <xdr:cNvPr id="3208" name="ctl00_logoimage" descr="Danfoss Logo"/>
        <xdr:cNvPicPr>
          <a:picLocks noChangeAspect="1" noChangeArrowheads="1"/>
        </xdr:cNvPicPr>
      </xdr:nvPicPr>
      <xdr:blipFill>
        <a:blip r:embed="rId1"/>
        <a:srcRect/>
        <a:stretch>
          <a:fillRect/>
        </a:stretch>
      </xdr:blipFill>
      <xdr:spPr>
        <a:xfrm>
          <a:off x="2619375" y="40965755"/>
          <a:ext cx="0" cy="295275"/>
        </a:xfrm>
        <a:prstGeom prst="rect">
          <a:avLst/>
        </a:prstGeom>
        <a:noFill/>
        <a:ln w="9525">
          <a:noFill/>
          <a:miter lim="800000"/>
          <a:headEnd/>
          <a:tailEnd/>
        </a:ln>
      </xdr:spPr>
    </xdr:pic>
    <xdr:clientData/>
  </xdr:oneCellAnchor>
  <xdr:oneCellAnchor>
    <xdr:from>
      <xdr:col>1</xdr:col>
      <xdr:colOff>1933575</xdr:colOff>
      <xdr:row>227</xdr:row>
      <xdr:rowOff>0</xdr:rowOff>
    </xdr:from>
    <xdr:ext cx="0" cy="295275"/>
    <xdr:pic>
      <xdr:nvPicPr>
        <xdr:cNvPr id="3209" name="ctl00_logoimage" descr="Danfoss Logo"/>
        <xdr:cNvPicPr>
          <a:picLocks noChangeAspect="1" noChangeArrowheads="1"/>
        </xdr:cNvPicPr>
      </xdr:nvPicPr>
      <xdr:blipFill>
        <a:blip r:embed="rId1"/>
        <a:srcRect/>
        <a:stretch>
          <a:fillRect/>
        </a:stretch>
      </xdr:blipFill>
      <xdr:spPr>
        <a:xfrm>
          <a:off x="2619375" y="40965755"/>
          <a:ext cx="0" cy="295275"/>
        </a:xfrm>
        <a:prstGeom prst="rect">
          <a:avLst/>
        </a:prstGeom>
        <a:noFill/>
        <a:ln w="9525">
          <a:noFill/>
          <a:miter lim="800000"/>
          <a:headEnd/>
          <a:tailEnd/>
        </a:ln>
      </xdr:spPr>
    </xdr:pic>
    <xdr:clientData/>
  </xdr:oneCellAnchor>
  <xdr:oneCellAnchor>
    <xdr:from>
      <xdr:col>1</xdr:col>
      <xdr:colOff>1933575</xdr:colOff>
      <xdr:row>227</xdr:row>
      <xdr:rowOff>0</xdr:rowOff>
    </xdr:from>
    <xdr:ext cx="0" cy="295275"/>
    <xdr:pic>
      <xdr:nvPicPr>
        <xdr:cNvPr id="3210" name="ctl00_logoimage" descr="Danfoss Logo"/>
        <xdr:cNvPicPr>
          <a:picLocks noChangeAspect="1" noChangeArrowheads="1"/>
        </xdr:cNvPicPr>
      </xdr:nvPicPr>
      <xdr:blipFill>
        <a:blip r:embed="rId1"/>
        <a:srcRect/>
        <a:stretch>
          <a:fillRect/>
        </a:stretch>
      </xdr:blipFill>
      <xdr:spPr>
        <a:xfrm>
          <a:off x="2619375" y="40965755"/>
          <a:ext cx="0" cy="295275"/>
        </a:xfrm>
        <a:prstGeom prst="rect">
          <a:avLst/>
        </a:prstGeom>
        <a:noFill/>
        <a:ln w="9525">
          <a:noFill/>
          <a:miter lim="800000"/>
          <a:headEnd/>
          <a:tailEnd/>
        </a:ln>
      </xdr:spPr>
    </xdr:pic>
    <xdr:clientData/>
  </xdr:oneCellAnchor>
  <xdr:oneCellAnchor>
    <xdr:from>
      <xdr:col>1</xdr:col>
      <xdr:colOff>1933575</xdr:colOff>
      <xdr:row>227</xdr:row>
      <xdr:rowOff>9525</xdr:rowOff>
    </xdr:from>
    <xdr:ext cx="0" cy="295275"/>
    <xdr:pic>
      <xdr:nvPicPr>
        <xdr:cNvPr id="3211" name="ctl00_logoimage" descr="Danfoss Logo"/>
        <xdr:cNvPicPr>
          <a:picLocks noChangeAspect="1" noChangeArrowheads="1"/>
        </xdr:cNvPicPr>
      </xdr:nvPicPr>
      <xdr:blipFill>
        <a:blip r:embed="rId1"/>
        <a:srcRect/>
        <a:stretch>
          <a:fillRect/>
        </a:stretch>
      </xdr:blipFill>
      <xdr:spPr>
        <a:xfrm>
          <a:off x="2619375" y="40975280"/>
          <a:ext cx="0" cy="295275"/>
        </a:xfrm>
        <a:prstGeom prst="rect">
          <a:avLst/>
        </a:prstGeom>
        <a:noFill/>
        <a:ln w="9525">
          <a:noFill/>
          <a:miter lim="800000"/>
          <a:headEnd/>
          <a:tailEnd/>
        </a:ln>
      </xdr:spPr>
    </xdr:pic>
    <xdr:clientData/>
  </xdr:oneCellAnchor>
  <xdr:oneCellAnchor>
    <xdr:from>
      <xdr:col>1</xdr:col>
      <xdr:colOff>1933575</xdr:colOff>
      <xdr:row>227</xdr:row>
      <xdr:rowOff>9525</xdr:rowOff>
    </xdr:from>
    <xdr:ext cx="0" cy="295275"/>
    <xdr:pic>
      <xdr:nvPicPr>
        <xdr:cNvPr id="3212" name="ctl00_logoimage" descr="Danfoss Logo"/>
        <xdr:cNvPicPr>
          <a:picLocks noChangeAspect="1" noChangeArrowheads="1"/>
        </xdr:cNvPicPr>
      </xdr:nvPicPr>
      <xdr:blipFill>
        <a:blip r:embed="rId1"/>
        <a:srcRect/>
        <a:stretch>
          <a:fillRect/>
        </a:stretch>
      </xdr:blipFill>
      <xdr:spPr>
        <a:xfrm>
          <a:off x="2619375" y="40975280"/>
          <a:ext cx="0" cy="295275"/>
        </a:xfrm>
        <a:prstGeom prst="rect">
          <a:avLst/>
        </a:prstGeom>
        <a:noFill/>
        <a:ln w="9525">
          <a:noFill/>
          <a:miter lim="800000"/>
          <a:headEnd/>
          <a:tailEnd/>
        </a:ln>
      </xdr:spPr>
    </xdr:pic>
    <xdr:clientData/>
  </xdr:oneCellAnchor>
  <xdr:oneCellAnchor>
    <xdr:from>
      <xdr:col>1</xdr:col>
      <xdr:colOff>1933575</xdr:colOff>
      <xdr:row>227</xdr:row>
      <xdr:rowOff>9525</xdr:rowOff>
    </xdr:from>
    <xdr:ext cx="0" cy="295275"/>
    <xdr:pic>
      <xdr:nvPicPr>
        <xdr:cNvPr id="3213" name="ctl00_logoimage" descr="Danfoss Logo"/>
        <xdr:cNvPicPr>
          <a:picLocks noChangeAspect="1" noChangeArrowheads="1"/>
        </xdr:cNvPicPr>
      </xdr:nvPicPr>
      <xdr:blipFill>
        <a:blip r:embed="rId1"/>
        <a:srcRect/>
        <a:stretch>
          <a:fillRect/>
        </a:stretch>
      </xdr:blipFill>
      <xdr:spPr>
        <a:xfrm>
          <a:off x="2619375" y="40975280"/>
          <a:ext cx="0" cy="295275"/>
        </a:xfrm>
        <a:prstGeom prst="rect">
          <a:avLst/>
        </a:prstGeom>
        <a:noFill/>
        <a:ln w="9525">
          <a:noFill/>
          <a:miter lim="800000"/>
          <a:headEnd/>
          <a:tailEnd/>
        </a:ln>
      </xdr:spPr>
    </xdr:pic>
    <xdr:clientData/>
  </xdr:oneCellAnchor>
  <xdr:oneCellAnchor>
    <xdr:from>
      <xdr:col>1</xdr:col>
      <xdr:colOff>1933575</xdr:colOff>
      <xdr:row>227</xdr:row>
      <xdr:rowOff>9525</xdr:rowOff>
    </xdr:from>
    <xdr:ext cx="0" cy="295275"/>
    <xdr:pic>
      <xdr:nvPicPr>
        <xdr:cNvPr id="3214" name="ctl00_logoimage" descr="Danfoss Logo"/>
        <xdr:cNvPicPr>
          <a:picLocks noChangeAspect="1" noChangeArrowheads="1"/>
        </xdr:cNvPicPr>
      </xdr:nvPicPr>
      <xdr:blipFill>
        <a:blip r:embed="rId1"/>
        <a:srcRect/>
        <a:stretch>
          <a:fillRect/>
        </a:stretch>
      </xdr:blipFill>
      <xdr:spPr>
        <a:xfrm>
          <a:off x="2619375" y="40975280"/>
          <a:ext cx="0" cy="295275"/>
        </a:xfrm>
        <a:prstGeom prst="rect">
          <a:avLst/>
        </a:prstGeom>
        <a:noFill/>
        <a:ln w="9525">
          <a:noFill/>
          <a:miter lim="800000"/>
          <a:headEnd/>
          <a:tailEnd/>
        </a:ln>
      </xdr:spPr>
    </xdr:pic>
    <xdr:clientData/>
  </xdr:oneCellAnchor>
  <xdr:oneCellAnchor>
    <xdr:from>
      <xdr:col>1</xdr:col>
      <xdr:colOff>1933575</xdr:colOff>
      <xdr:row>227</xdr:row>
      <xdr:rowOff>9525</xdr:rowOff>
    </xdr:from>
    <xdr:ext cx="0" cy="295275"/>
    <xdr:pic>
      <xdr:nvPicPr>
        <xdr:cNvPr id="3215" name="ctl00_logoimage" descr="Danfoss Logo"/>
        <xdr:cNvPicPr>
          <a:picLocks noChangeAspect="1" noChangeArrowheads="1"/>
        </xdr:cNvPicPr>
      </xdr:nvPicPr>
      <xdr:blipFill>
        <a:blip r:embed="rId1"/>
        <a:srcRect/>
        <a:stretch>
          <a:fillRect/>
        </a:stretch>
      </xdr:blipFill>
      <xdr:spPr>
        <a:xfrm>
          <a:off x="2619375" y="40975280"/>
          <a:ext cx="0" cy="295275"/>
        </a:xfrm>
        <a:prstGeom prst="rect">
          <a:avLst/>
        </a:prstGeom>
        <a:noFill/>
        <a:ln w="9525">
          <a:noFill/>
          <a:miter lim="800000"/>
          <a:headEnd/>
          <a:tailEnd/>
        </a:ln>
      </xdr:spPr>
    </xdr:pic>
    <xdr:clientData/>
  </xdr:oneCellAnchor>
  <xdr:oneCellAnchor>
    <xdr:from>
      <xdr:col>1</xdr:col>
      <xdr:colOff>1933575</xdr:colOff>
      <xdr:row>227</xdr:row>
      <xdr:rowOff>9525</xdr:rowOff>
    </xdr:from>
    <xdr:ext cx="0" cy="295275"/>
    <xdr:pic>
      <xdr:nvPicPr>
        <xdr:cNvPr id="3216" name="ctl00_logoimage" descr="Danfoss Logo"/>
        <xdr:cNvPicPr>
          <a:picLocks noChangeAspect="1" noChangeArrowheads="1"/>
        </xdr:cNvPicPr>
      </xdr:nvPicPr>
      <xdr:blipFill>
        <a:blip r:embed="rId1"/>
        <a:srcRect/>
        <a:stretch>
          <a:fillRect/>
        </a:stretch>
      </xdr:blipFill>
      <xdr:spPr>
        <a:xfrm>
          <a:off x="2619375" y="40975280"/>
          <a:ext cx="0" cy="295275"/>
        </a:xfrm>
        <a:prstGeom prst="rect">
          <a:avLst/>
        </a:prstGeom>
        <a:noFill/>
        <a:ln w="9525">
          <a:noFill/>
          <a:miter lim="800000"/>
          <a:headEnd/>
          <a:tailEnd/>
        </a:ln>
      </xdr:spPr>
    </xdr:pic>
    <xdr:clientData/>
  </xdr:oneCellAnchor>
  <xdr:oneCellAnchor>
    <xdr:from>
      <xdr:col>1</xdr:col>
      <xdr:colOff>1933575</xdr:colOff>
      <xdr:row>227</xdr:row>
      <xdr:rowOff>9525</xdr:rowOff>
    </xdr:from>
    <xdr:ext cx="0" cy="295275"/>
    <xdr:pic>
      <xdr:nvPicPr>
        <xdr:cNvPr id="3217" name="ctl00_logoimage" descr="Danfoss Logo"/>
        <xdr:cNvPicPr>
          <a:picLocks noChangeAspect="1" noChangeArrowheads="1"/>
        </xdr:cNvPicPr>
      </xdr:nvPicPr>
      <xdr:blipFill>
        <a:blip r:embed="rId1"/>
        <a:srcRect/>
        <a:stretch>
          <a:fillRect/>
        </a:stretch>
      </xdr:blipFill>
      <xdr:spPr>
        <a:xfrm>
          <a:off x="2619375" y="40975280"/>
          <a:ext cx="0" cy="295275"/>
        </a:xfrm>
        <a:prstGeom prst="rect">
          <a:avLst/>
        </a:prstGeom>
        <a:noFill/>
        <a:ln w="9525">
          <a:noFill/>
          <a:miter lim="800000"/>
          <a:headEnd/>
          <a:tailEnd/>
        </a:ln>
      </xdr:spPr>
    </xdr:pic>
    <xdr:clientData/>
  </xdr:oneCellAnchor>
  <xdr:oneCellAnchor>
    <xdr:from>
      <xdr:col>1</xdr:col>
      <xdr:colOff>1933575</xdr:colOff>
      <xdr:row>228</xdr:row>
      <xdr:rowOff>0</xdr:rowOff>
    </xdr:from>
    <xdr:ext cx="0" cy="295275"/>
    <xdr:pic>
      <xdr:nvPicPr>
        <xdr:cNvPr id="3218" name="ctl00_logoimage" descr="Danfoss Logo"/>
        <xdr:cNvPicPr>
          <a:picLocks noChangeAspect="1" noChangeArrowheads="1"/>
        </xdr:cNvPicPr>
      </xdr:nvPicPr>
      <xdr:blipFill>
        <a:blip r:embed="rId1"/>
        <a:srcRect/>
        <a:stretch>
          <a:fillRect/>
        </a:stretch>
      </xdr:blipFill>
      <xdr:spPr>
        <a:xfrm>
          <a:off x="2619375" y="41108630"/>
          <a:ext cx="0" cy="295275"/>
        </a:xfrm>
        <a:prstGeom prst="rect">
          <a:avLst/>
        </a:prstGeom>
        <a:noFill/>
        <a:ln w="9525">
          <a:noFill/>
          <a:miter lim="800000"/>
          <a:headEnd/>
          <a:tailEnd/>
        </a:ln>
      </xdr:spPr>
    </xdr:pic>
    <xdr:clientData/>
  </xdr:oneCellAnchor>
  <xdr:oneCellAnchor>
    <xdr:from>
      <xdr:col>1</xdr:col>
      <xdr:colOff>1933575</xdr:colOff>
      <xdr:row>228</xdr:row>
      <xdr:rowOff>0</xdr:rowOff>
    </xdr:from>
    <xdr:ext cx="0" cy="295275"/>
    <xdr:pic>
      <xdr:nvPicPr>
        <xdr:cNvPr id="3219" name="ctl00_logoimage" descr="Danfoss Logo"/>
        <xdr:cNvPicPr>
          <a:picLocks noChangeAspect="1" noChangeArrowheads="1"/>
        </xdr:cNvPicPr>
      </xdr:nvPicPr>
      <xdr:blipFill>
        <a:blip r:embed="rId1"/>
        <a:srcRect/>
        <a:stretch>
          <a:fillRect/>
        </a:stretch>
      </xdr:blipFill>
      <xdr:spPr>
        <a:xfrm>
          <a:off x="2619375" y="41108630"/>
          <a:ext cx="0" cy="295275"/>
        </a:xfrm>
        <a:prstGeom prst="rect">
          <a:avLst/>
        </a:prstGeom>
        <a:noFill/>
        <a:ln w="9525">
          <a:noFill/>
          <a:miter lim="800000"/>
          <a:headEnd/>
          <a:tailEnd/>
        </a:ln>
      </xdr:spPr>
    </xdr:pic>
    <xdr:clientData/>
  </xdr:oneCellAnchor>
  <xdr:oneCellAnchor>
    <xdr:from>
      <xdr:col>1</xdr:col>
      <xdr:colOff>1933575</xdr:colOff>
      <xdr:row>228</xdr:row>
      <xdr:rowOff>0</xdr:rowOff>
    </xdr:from>
    <xdr:ext cx="0" cy="295275"/>
    <xdr:pic>
      <xdr:nvPicPr>
        <xdr:cNvPr id="3220" name="ctl00_logoimage" descr="Danfoss Logo"/>
        <xdr:cNvPicPr>
          <a:picLocks noChangeAspect="1" noChangeArrowheads="1"/>
        </xdr:cNvPicPr>
      </xdr:nvPicPr>
      <xdr:blipFill>
        <a:blip r:embed="rId1"/>
        <a:srcRect/>
        <a:stretch>
          <a:fillRect/>
        </a:stretch>
      </xdr:blipFill>
      <xdr:spPr>
        <a:xfrm>
          <a:off x="2619375" y="41108630"/>
          <a:ext cx="0" cy="295275"/>
        </a:xfrm>
        <a:prstGeom prst="rect">
          <a:avLst/>
        </a:prstGeom>
        <a:noFill/>
        <a:ln w="9525">
          <a:noFill/>
          <a:miter lim="800000"/>
          <a:headEnd/>
          <a:tailEnd/>
        </a:ln>
      </xdr:spPr>
    </xdr:pic>
    <xdr:clientData/>
  </xdr:oneCellAnchor>
  <xdr:oneCellAnchor>
    <xdr:from>
      <xdr:col>1</xdr:col>
      <xdr:colOff>1933575</xdr:colOff>
      <xdr:row>228</xdr:row>
      <xdr:rowOff>9525</xdr:rowOff>
    </xdr:from>
    <xdr:ext cx="0" cy="295275"/>
    <xdr:pic>
      <xdr:nvPicPr>
        <xdr:cNvPr id="3221" name="ctl00_logoimage" descr="Danfoss Logo"/>
        <xdr:cNvPicPr>
          <a:picLocks noChangeAspect="1" noChangeArrowheads="1"/>
        </xdr:cNvPicPr>
      </xdr:nvPicPr>
      <xdr:blipFill>
        <a:blip r:embed="rId1"/>
        <a:srcRect/>
        <a:stretch>
          <a:fillRect/>
        </a:stretch>
      </xdr:blipFill>
      <xdr:spPr>
        <a:xfrm>
          <a:off x="2619375" y="41118155"/>
          <a:ext cx="0" cy="295275"/>
        </a:xfrm>
        <a:prstGeom prst="rect">
          <a:avLst/>
        </a:prstGeom>
        <a:noFill/>
        <a:ln w="9525">
          <a:noFill/>
          <a:miter lim="800000"/>
          <a:headEnd/>
          <a:tailEnd/>
        </a:ln>
      </xdr:spPr>
    </xdr:pic>
    <xdr:clientData/>
  </xdr:oneCellAnchor>
  <xdr:oneCellAnchor>
    <xdr:from>
      <xdr:col>1</xdr:col>
      <xdr:colOff>1933575</xdr:colOff>
      <xdr:row>228</xdr:row>
      <xdr:rowOff>9525</xdr:rowOff>
    </xdr:from>
    <xdr:ext cx="0" cy="295275"/>
    <xdr:pic>
      <xdr:nvPicPr>
        <xdr:cNvPr id="3222" name="ctl00_logoimage" descr="Danfoss Logo"/>
        <xdr:cNvPicPr>
          <a:picLocks noChangeAspect="1" noChangeArrowheads="1"/>
        </xdr:cNvPicPr>
      </xdr:nvPicPr>
      <xdr:blipFill>
        <a:blip r:embed="rId1"/>
        <a:srcRect/>
        <a:stretch>
          <a:fillRect/>
        </a:stretch>
      </xdr:blipFill>
      <xdr:spPr>
        <a:xfrm>
          <a:off x="2619375" y="41118155"/>
          <a:ext cx="0" cy="295275"/>
        </a:xfrm>
        <a:prstGeom prst="rect">
          <a:avLst/>
        </a:prstGeom>
        <a:noFill/>
        <a:ln w="9525">
          <a:noFill/>
          <a:miter lim="800000"/>
          <a:headEnd/>
          <a:tailEnd/>
        </a:ln>
      </xdr:spPr>
    </xdr:pic>
    <xdr:clientData/>
  </xdr:oneCellAnchor>
  <xdr:oneCellAnchor>
    <xdr:from>
      <xdr:col>1</xdr:col>
      <xdr:colOff>1933575</xdr:colOff>
      <xdr:row>228</xdr:row>
      <xdr:rowOff>9525</xdr:rowOff>
    </xdr:from>
    <xdr:ext cx="0" cy="295275"/>
    <xdr:pic>
      <xdr:nvPicPr>
        <xdr:cNvPr id="3223" name="ctl00_logoimage" descr="Danfoss Logo"/>
        <xdr:cNvPicPr>
          <a:picLocks noChangeAspect="1" noChangeArrowheads="1"/>
        </xdr:cNvPicPr>
      </xdr:nvPicPr>
      <xdr:blipFill>
        <a:blip r:embed="rId1"/>
        <a:srcRect/>
        <a:stretch>
          <a:fillRect/>
        </a:stretch>
      </xdr:blipFill>
      <xdr:spPr>
        <a:xfrm>
          <a:off x="2619375" y="41118155"/>
          <a:ext cx="0" cy="295275"/>
        </a:xfrm>
        <a:prstGeom prst="rect">
          <a:avLst/>
        </a:prstGeom>
        <a:noFill/>
        <a:ln w="9525">
          <a:noFill/>
          <a:miter lim="800000"/>
          <a:headEnd/>
          <a:tailEnd/>
        </a:ln>
      </xdr:spPr>
    </xdr:pic>
    <xdr:clientData/>
  </xdr:oneCellAnchor>
  <xdr:oneCellAnchor>
    <xdr:from>
      <xdr:col>1</xdr:col>
      <xdr:colOff>1933575</xdr:colOff>
      <xdr:row>228</xdr:row>
      <xdr:rowOff>9525</xdr:rowOff>
    </xdr:from>
    <xdr:ext cx="0" cy="295275"/>
    <xdr:pic>
      <xdr:nvPicPr>
        <xdr:cNvPr id="3224" name="ctl00_logoimage" descr="Danfoss Logo"/>
        <xdr:cNvPicPr>
          <a:picLocks noChangeAspect="1" noChangeArrowheads="1"/>
        </xdr:cNvPicPr>
      </xdr:nvPicPr>
      <xdr:blipFill>
        <a:blip r:embed="rId1"/>
        <a:srcRect/>
        <a:stretch>
          <a:fillRect/>
        </a:stretch>
      </xdr:blipFill>
      <xdr:spPr>
        <a:xfrm>
          <a:off x="2619375" y="41118155"/>
          <a:ext cx="0" cy="295275"/>
        </a:xfrm>
        <a:prstGeom prst="rect">
          <a:avLst/>
        </a:prstGeom>
        <a:noFill/>
        <a:ln w="9525">
          <a:noFill/>
          <a:miter lim="800000"/>
          <a:headEnd/>
          <a:tailEnd/>
        </a:ln>
      </xdr:spPr>
    </xdr:pic>
    <xdr:clientData/>
  </xdr:oneCellAnchor>
  <xdr:oneCellAnchor>
    <xdr:from>
      <xdr:col>1</xdr:col>
      <xdr:colOff>1933575</xdr:colOff>
      <xdr:row>228</xdr:row>
      <xdr:rowOff>9525</xdr:rowOff>
    </xdr:from>
    <xdr:ext cx="0" cy="295275"/>
    <xdr:pic>
      <xdr:nvPicPr>
        <xdr:cNvPr id="3225" name="ctl00_logoimage" descr="Danfoss Logo"/>
        <xdr:cNvPicPr>
          <a:picLocks noChangeAspect="1" noChangeArrowheads="1"/>
        </xdr:cNvPicPr>
      </xdr:nvPicPr>
      <xdr:blipFill>
        <a:blip r:embed="rId1"/>
        <a:srcRect/>
        <a:stretch>
          <a:fillRect/>
        </a:stretch>
      </xdr:blipFill>
      <xdr:spPr>
        <a:xfrm>
          <a:off x="2619375" y="41118155"/>
          <a:ext cx="0" cy="295275"/>
        </a:xfrm>
        <a:prstGeom prst="rect">
          <a:avLst/>
        </a:prstGeom>
        <a:noFill/>
        <a:ln w="9525">
          <a:noFill/>
          <a:miter lim="800000"/>
          <a:headEnd/>
          <a:tailEnd/>
        </a:ln>
      </xdr:spPr>
    </xdr:pic>
    <xdr:clientData/>
  </xdr:oneCellAnchor>
  <xdr:oneCellAnchor>
    <xdr:from>
      <xdr:col>1</xdr:col>
      <xdr:colOff>1933575</xdr:colOff>
      <xdr:row>228</xdr:row>
      <xdr:rowOff>9525</xdr:rowOff>
    </xdr:from>
    <xdr:ext cx="0" cy="295275"/>
    <xdr:pic>
      <xdr:nvPicPr>
        <xdr:cNvPr id="3226" name="ctl00_logoimage" descr="Danfoss Logo"/>
        <xdr:cNvPicPr>
          <a:picLocks noChangeAspect="1" noChangeArrowheads="1"/>
        </xdr:cNvPicPr>
      </xdr:nvPicPr>
      <xdr:blipFill>
        <a:blip r:embed="rId1"/>
        <a:srcRect/>
        <a:stretch>
          <a:fillRect/>
        </a:stretch>
      </xdr:blipFill>
      <xdr:spPr>
        <a:xfrm>
          <a:off x="2619375" y="41118155"/>
          <a:ext cx="0" cy="295275"/>
        </a:xfrm>
        <a:prstGeom prst="rect">
          <a:avLst/>
        </a:prstGeom>
        <a:noFill/>
        <a:ln w="9525">
          <a:noFill/>
          <a:miter lim="800000"/>
          <a:headEnd/>
          <a:tailEnd/>
        </a:ln>
      </xdr:spPr>
    </xdr:pic>
    <xdr:clientData/>
  </xdr:oneCellAnchor>
  <xdr:oneCellAnchor>
    <xdr:from>
      <xdr:col>1</xdr:col>
      <xdr:colOff>1933575</xdr:colOff>
      <xdr:row>228</xdr:row>
      <xdr:rowOff>9525</xdr:rowOff>
    </xdr:from>
    <xdr:ext cx="0" cy="295275"/>
    <xdr:pic>
      <xdr:nvPicPr>
        <xdr:cNvPr id="3227" name="ctl00_logoimage" descr="Danfoss Logo"/>
        <xdr:cNvPicPr>
          <a:picLocks noChangeAspect="1" noChangeArrowheads="1"/>
        </xdr:cNvPicPr>
      </xdr:nvPicPr>
      <xdr:blipFill>
        <a:blip r:embed="rId1"/>
        <a:srcRect/>
        <a:stretch>
          <a:fillRect/>
        </a:stretch>
      </xdr:blipFill>
      <xdr:spPr>
        <a:xfrm>
          <a:off x="2619375" y="41118155"/>
          <a:ext cx="0" cy="295275"/>
        </a:xfrm>
        <a:prstGeom prst="rect">
          <a:avLst/>
        </a:prstGeom>
        <a:noFill/>
        <a:ln w="9525">
          <a:noFill/>
          <a:miter lim="800000"/>
          <a:headEnd/>
          <a:tailEnd/>
        </a:ln>
      </xdr:spPr>
    </xdr:pic>
    <xdr:clientData/>
  </xdr:oneCellAnchor>
  <xdr:oneCellAnchor>
    <xdr:from>
      <xdr:col>1</xdr:col>
      <xdr:colOff>1933575</xdr:colOff>
      <xdr:row>229</xdr:row>
      <xdr:rowOff>0</xdr:rowOff>
    </xdr:from>
    <xdr:ext cx="0" cy="295275"/>
    <xdr:pic>
      <xdr:nvPicPr>
        <xdr:cNvPr id="3228" name="ctl00_logoimage" descr="Danfoss Logo"/>
        <xdr:cNvPicPr>
          <a:picLocks noChangeAspect="1" noChangeArrowheads="1"/>
        </xdr:cNvPicPr>
      </xdr:nvPicPr>
      <xdr:blipFill>
        <a:blip r:embed="rId1"/>
        <a:srcRect/>
        <a:stretch>
          <a:fillRect/>
        </a:stretch>
      </xdr:blipFill>
      <xdr:spPr>
        <a:xfrm>
          <a:off x="2619375" y="41251505"/>
          <a:ext cx="0" cy="295275"/>
        </a:xfrm>
        <a:prstGeom prst="rect">
          <a:avLst/>
        </a:prstGeom>
        <a:noFill/>
        <a:ln w="9525">
          <a:noFill/>
          <a:miter lim="800000"/>
          <a:headEnd/>
          <a:tailEnd/>
        </a:ln>
      </xdr:spPr>
    </xdr:pic>
    <xdr:clientData/>
  </xdr:oneCellAnchor>
  <xdr:oneCellAnchor>
    <xdr:from>
      <xdr:col>1</xdr:col>
      <xdr:colOff>1933575</xdr:colOff>
      <xdr:row>229</xdr:row>
      <xdr:rowOff>0</xdr:rowOff>
    </xdr:from>
    <xdr:ext cx="0" cy="295275"/>
    <xdr:pic>
      <xdr:nvPicPr>
        <xdr:cNvPr id="3229" name="ctl00_logoimage" descr="Danfoss Logo"/>
        <xdr:cNvPicPr>
          <a:picLocks noChangeAspect="1" noChangeArrowheads="1"/>
        </xdr:cNvPicPr>
      </xdr:nvPicPr>
      <xdr:blipFill>
        <a:blip r:embed="rId1"/>
        <a:srcRect/>
        <a:stretch>
          <a:fillRect/>
        </a:stretch>
      </xdr:blipFill>
      <xdr:spPr>
        <a:xfrm>
          <a:off x="2619375" y="41251505"/>
          <a:ext cx="0" cy="295275"/>
        </a:xfrm>
        <a:prstGeom prst="rect">
          <a:avLst/>
        </a:prstGeom>
        <a:noFill/>
        <a:ln w="9525">
          <a:noFill/>
          <a:miter lim="800000"/>
          <a:headEnd/>
          <a:tailEnd/>
        </a:ln>
      </xdr:spPr>
    </xdr:pic>
    <xdr:clientData/>
  </xdr:oneCellAnchor>
  <xdr:oneCellAnchor>
    <xdr:from>
      <xdr:col>1</xdr:col>
      <xdr:colOff>1933575</xdr:colOff>
      <xdr:row>229</xdr:row>
      <xdr:rowOff>0</xdr:rowOff>
    </xdr:from>
    <xdr:ext cx="0" cy="295275"/>
    <xdr:pic>
      <xdr:nvPicPr>
        <xdr:cNvPr id="3230" name="ctl00_logoimage" descr="Danfoss Logo"/>
        <xdr:cNvPicPr>
          <a:picLocks noChangeAspect="1" noChangeArrowheads="1"/>
        </xdr:cNvPicPr>
      </xdr:nvPicPr>
      <xdr:blipFill>
        <a:blip r:embed="rId1"/>
        <a:srcRect/>
        <a:stretch>
          <a:fillRect/>
        </a:stretch>
      </xdr:blipFill>
      <xdr:spPr>
        <a:xfrm>
          <a:off x="2619375" y="41251505"/>
          <a:ext cx="0" cy="295275"/>
        </a:xfrm>
        <a:prstGeom prst="rect">
          <a:avLst/>
        </a:prstGeom>
        <a:noFill/>
        <a:ln w="9525">
          <a:noFill/>
          <a:miter lim="800000"/>
          <a:headEnd/>
          <a:tailEnd/>
        </a:ln>
      </xdr:spPr>
    </xdr:pic>
    <xdr:clientData/>
  </xdr:oneCellAnchor>
  <xdr:oneCellAnchor>
    <xdr:from>
      <xdr:col>1</xdr:col>
      <xdr:colOff>1933575</xdr:colOff>
      <xdr:row>229</xdr:row>
      <xdr:rowOff>9525</xdr:rowOff>
    </xdr:from>
    <xdr:ext cx="0" cy="295275"/>
    <xdr:pic>
      <xdr:nvPicPr>
        <xdr:cNvPr id="3231" name="ctl00_logoimage" descr="Danfoss Logo"/>
        <xdr:cNvPicPr>
          <a:picLocks noChangeAspect="1" noChangeArrowheads="1"/>
        </xdr:cNvPicPr>
      </xdr:nvPicPr>
      <xdr:blipFill>
        <a:blip r:embed="rId1"/>
        <a:srcRect/>
        <a:stretch>
          <a:fillRect/>
        </a:stretch>
      </xdr:blipFill>
      <xdr:spPr>
        <a:xfrm>
          <a:off x="2619375" y="41261030"/>
          <a:ext cx="0" cy="295275"/>
        </a:xfrm>
        <a:prstGeom prst="rect">
          <a:avLst/>
        </a:prstGeom>
        <a:noFill/>
        <a:ln w="9525">
          <a:noFill/>
          <a:miter lim="800000"/>
          <a:headEnd/>
          <a:tailEnd/>
        </a:ln>
      </xdr:spPr>
    </xdr:pic>
    <xdr:clientData/>
  </xdr:oneCellAnchor>
  <xdr:oneCellAnchor>
    <xdr:from>
      <xdr:col>1</xdr:col>
      <xdr:colOff>1933575</xdr:colOff>
      <xdr:row>229</xdr:row>
      <xdr:rowOff>9525</xdr:rowOff>
    </xdr:from>
    <xdr:ext cx="0" cy="295275"/>
    <xdr:pic>
      <xdr:nvPicPr>
        <xdr:cNvPr id="3232" name="ctl00_logoimage" descr="Danfoss Logo"/>
        <xdr:cNvPicPr>
          <a:picLocks noChangeAspect="1" noChangeArrowheads="1"/>
        </xdr:cNvPicPr>
      </xdr:nvPicPr>
      <xdr:blipFill>
        <a:blip r:embed="rId1"/>
        <a:srcRect/>
        <a:stretch>
          <a:fillRect/>
        </a:stretch>
      </xdr:blipFill>
      <xdr:spPr>
        <a:xfrm>
          <a:off x="2619375" y="41261030"/>
          <a:ext cx="0" cy="295275"/>
        </a:xfrm>
        <a:prstGeom prst="rect">
          <a:avLst/>
        </a:prstGeom>
        <a:noFill/>
        <a:ln w="9525">
          <a:noFill/>
          <a:miter lim="800000"/>
          <a:headEnd/>
          <a:tailEnd/>
        </a:ln>
      </xdr:spPr>
    </xdr:pic>
    <xdr:clientData/>
  </xdr:oneCellAnchor>
  <xdr:oneCellAnchor>
    <xdr:from>
      <xdr:col>1</xdr:col>
      <xdr:colOff>1933575</xdr:colOff>
      <xdr:row>229</xdr:row>
      <xdr:rowOff>9525</xdr:rowOff>
    </xdr:from>
    <xdr:ext cx="0" cy="295275"/>
    <xdr:pic>
      <xdr:nvPicPr>
        <xdr:cNvPr id="3233" name="ctl00_logoimage" descr="Danfoss Logo"/>
        <xdr:cNvPicPr>
          <a:picLocks noChangeAspect="1" noChangeArrowheads="1"/>
        </xdr:cNvPicPr>
      </xdr:nvPicPr>
      <xdr:blipFill>
        <a:blip r:embed="rId1"/>
        <a:srcRect/>
        <a:stretch>
          <a:fillRect/>
        </a:stretch>
      </xdr:blipFill>
      <xdr:spPr>
        <a:xfrm>
          <a:off x="2619375" y="41261030"/>
          <a:ext cx="0" cy="295275"/>
        </a:xfrm>
        <a:prstGeom prst="rect">
          <a:avLst/>
        </a:prstGeom>
        <a:noFill/>
        <a:ln w="9525">
          <a:noFill/>
          <a:miter lim="800000"/>
          <a:headEnd/>
          <a:tailEnd/>
        </a:ln>
      </xdr:spPr>
    </xdr:pic>
    <xdr:clientData/>
  </xdr:oneCellAnchor>
  <xdr:oneCellAnchor>
    <xdr:from>
      <xdr:col>1</xdr:col>
      <xdr:colOff>1933575</xdr:colOff>
      <xdr:row>229</xdr:row>
      <xdr:rowOff>9525</xdr:rowOff>
    </xdr:from>
    <xdr:ext cx="0" cy="295275"/>
    <xdr:pic>
      <xdr:nvPicPr>
        <xdr:cNvPr id="3234" name="ctl00_logoimage" descr="Danfoss Logo"/>
        <xdr:cNvPicPr>
          <a:picLocks noChangeAspect="1" noChangeArrowheads="1"/>
        </xdr:cNvPicPr>
      </xdr:nvPicPr>
      <xdr:blipFill>
        <a:blip r:embed="rId1"/>
        <a:srcRect/>
        <a:stretch>
          <a:fillRect/>
        </a:stretch>
      </xdr:blipFill>
      <xdr:spPr>
        <a:xfrm>
          <a:off x="2619375" y="41261030"/>
          <a:ext cx="0" cy="295275"/>
        </a:xfrm>
        <a:prstGeom prst="rect">
          <a:avLst/>
        </a:prstGeom>
        <a:noFill/>
        <a:ln w="9525">
          <a:noFill/>
          <a:miter lim="800000"/>
          <a:headEnd/>
          <a:tailEnd/>
        </a:ln>
      </xdr:spPr>
    </xdr:pic>
    <xdr:clientData/>
  </xdr:oneCellAnchor>
  <xdr:oneCellAnchor>
    <xdr:from>
      <xdr:col>1</xdr:col>
      <xdr:colOff>1933575</xdr:colOff>
      <xdr:row>229</xdr:row>
      <xdr:rowOff>9525</xdr:rowOff>
    </xdr:from>
    <xdr:ext cx="0" cy="295275"/>
    <xdr:pic>
      <xdr:nvPicPr>
        <xdr:cNvPr id="3235" name="ctl00_logoimage" descr="Danfoss Logo"/>
        <xdr:cNvPicPr>
          <a:picLocks noChangeAspect="1" noChangeArrowheads="1"/>
        </xdr:cNvPicPr>
      </xdr:nvPicPr>
      <xdr:blipFill>
        <a:blip r:embed="rId1"/>
        <a:srcRect/>
        <a:stretch>
          <a:fillRect/>
        </a:stretch>
      </xdr:blipFill>
      <xdr:spPr>
        <a:xfrm>
          <a:off x="2619375" y="41261030"/>
          <a:ext cx="0" cy="295275"/>
        </a:xfrm>
        <a:prstGeom prst="rect">
          <a:avLst/>
        </a:prstGeom>
        <a:noFill/>
        <a:ln w="9525">
          <a:noFill/>
          <a:miter lim="800000"/>
          <a:headEnd/>
          <a:tailEnd/>
        </a:ln>
      </xdr:spPr>
    </xdr:pic>
    <xdr:clientData/>
  </xdr:oneCellAnchor>
  <xdr:oneCellAnchor>
    <xdr:from>
      <xdr:col>1</xdr:col>
      <xdr:colOff>1933575</xdr:colOff>
      <xdr:row>229</xdr:row>
      <xdr:rowOff>9525</xdr:rowOff>
    </xdr:from>
    <xdr:ext cx="0" cy="295275"/>
    <xdr:pic>
      <xdr:nvPicPr>
        <xdr:cNvPr id="3236" name="ctl00_logoimage" descr="Danfoss Logo"/>
        <xdr:cNvPicPr>
          <a:picLocks noChangeAspect="1" noChangeArrowheads="1"/>
        </xdr:cNvPicPr>
      </xdr:nvPicPr>
      <xdr:blipFill>
        <a:blip r:embed="rId1"/>
        <a:srcRect/>
        <a:stretch>
          <a:fillRect/>
        </a:stretch>
      </xdr:blipFill>
      <xdr:spPr>
        <a:xfrm>
          <a:off x="2619375" y="41261030"/>
          <a:ext cx="0" cy="295275"/>
        </a:xfrm>
        <a:prstGeom prst="rect">
          <a:avLst/>
        </a:prstGeom>
        <a:noFill/>
        <a:ln w="9525">
          <a:noFill/>
          <a:miter lim="800000"/>
          <a:headEnd/>
          <a:tailEnd/>
        </a:ln>
      </xdr:spPr>
    </xdr:pic>
    <xdr:clientData/>
  </xdr:oneCellAnchor>
  <xdr:oneCellAnchor>
    <xdr:from>
      <xdr:col>1</xdr:col>
      <xdr:colOff>1933575</xdr:colOff>
      <xdr:row>229</xdr:row>
      <xdr:rowOff>9525</xdr:rowOff>
    </xdr:from>
    <xdr:ext cx="0" cy="295275"/>
    <xdr:pic>
      <xdr:nvPicPr>
        <xdr:cNvPr id="3237" name="ctl00_logoimage" descr="Danfoss Logo"/>
        <xdr:cNvPicPr>
          <a:picLocks noChangeAspect="1" noChangeArrowheads="1"/>
        </xdr:cNvPicPr>
      </xdr:nvPicPr>
      <xdr:blipFill>
        <a:blip r:embed="rId1"/>
        <a:srcRect/>
        <a:stretch>
          <a:fillRect/>
        </a:stretch>
      </xdr:blipFill>
      <xdr:spPr>
        <a:xfrm>
          <a:off x="2619375" y="4126103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38"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39"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0"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1"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2"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3"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4"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5"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6"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7"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8"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9"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0"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1"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2"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3"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4"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5"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6"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7"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8"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9"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60"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9525</xdr:rowOff>
    </xdr:from>
    <xdr:ext cx="0" cy="295275"/>
    <xdr:pic>
      <xdr:nvPicPr>
        <xdr:cNvPr id="3261" name="ctl00_logoimage" descr="Danfoss Logo"/>
        <xdr:cNvPicPr>
          <a:picLocks noChangeAspect="1" noChangeArrowheads="1"/>
        </xdr:cNvPicPr>
      </xdr:nvPicPr>
      <xdr:blipFill>
        <a:blip r:embed="rId1"/>
        <a:srcRect/>
        <a:stretch>
          <a:fillRect/>
        </a:stretch>
      </xdr:blipFill>
      <xdr:spPr>
        <a:xfrm>
          <a:off x="2619375" y="41403905"/>
          <a:ext cx="0" cy="295275"/>
        </a:xfrm>
        <a:prstGeom prst="rect">
          <a:avLst/>
        </a:prstGeom>
        <a:noFill/>
        <a:ln w="9525">
          <a:noFill/>
          <a:miter lim="800000"/>
          <a:headEnd/>
          <a:tailEnd/>
        </a:ln>
      </xdr:spPr>
    </xdr:pic>
    <xdr:clientData/>
  </xdr:oneCellAnchor>
  <xdr:oneCellAnchor>
    <xdr:from>
      <xdr:col>1</xdr:col>
      <xdr:colOff>1933575</xdr:colOff>
      <xdr:row>230</xdr:row>
      <xdr:rowOff>9525</xdr:rowOff>
    </xdr:from>
    <xdr:ext cx="0" cy="295275"/>
    <xdr:pic>
      <xdr:nvPicPr>
        <xdr:cNvPr id="3262" name="ctl00_logoimage" descr="Danfoss Logo"/>
        <xdr:cNvPicPr>
          <a:picLocks noChangeAspect="1" noChangeArrowheads="1"/>
        </xdr:cNvPicPr>
      </xdr:nvPicPr>
      <xdr:blipFill>
        <a:blip r:embed="rId1"/>
        <a:srcRect/>
        <a:stretch>
          <a:fillRect/>
        </a:stretch>
      </xdr:blipFill>
      <xdr:spPr>
        <a:xfrm>
          <a:off x="2619375" y="41403905"/>
          <a:ext cx="0" cy="295275"/>
        </a:xfrm>
        <a:prstGeom prst="rect">
          <a:avLst/>
        </a:prstGeom>
        <a:noFill/>
        <a:ln w="9525">
          <a:noFill/>
          <a:miter lim="800000"/>
          <a:headEnd/>
          <a:tailEnd/>
        </a:ln>
      </xdr:spPr>
    </xdr:pic>
    <xdr:clientData/>
  </xdr:oneCellAnchor>
  <xdr:oneCellAnchor>
    <xdr:from>
      <xdr:col>1</xdr:col>
      <xdr:colOff>1933575</xdr:colOff>
      <xdr:row>230</xdr:row>
      <xdr:rowOff>9525</xdr:rowOff>
    </xdr:from>
    <xdr:ext cx="0" cy="295275"/>
    <xdr:pic>
      <xdr:nvPicPr>
        <xdr:cNvPr id="3263" name="ctl00_logoimage" descr="Danfoss Logo"/>
        <xdr:cNvPicPr>
          <a:picLocks noChangeAspect="1" noChangeArrowheads="1"/>
        </xdr:cNvPicPr>
      </xdr:nvPicPr>
      <xdr:blipFill>
        <a:blip r:embed="rId1"/>
        <a:srcRect/>
        <a:stretch>
          <a:fillRect/>
        </a:stretch>
      </xdr:blipFill>
      <xdr:spPr>
        <a:xfrm>
          <a:off x="2619375" y="41403905"/>
          <a:ext cx="0" cy="295275"/>
        </a:xfrm>
        <a:prstGeom prst="rect">
          <a:avLst/>
        </a:prstGeom>
        <a:noFill/>
        <a:ln w="9525">
          <a:noFill/>
          <a:miter lim="800000"/>
          <a:headEnd/>
          <a:tailEnd/>
        </a:ln>
      </xdr:spPr>
    </xdr:pic>
    <xdr:clientData/>
  </xdr:oneCellAnchor>
  <xdr:oneCellAnchor>
    <xdr:from>
      <xdr:col>1</xdr:col>
      <xdr:colOff>1933575</xdr:colOff>
      <xdr:row>230</xdr:row>
      <xdr:rowOff>9525</xdr:rowOff>
    </xdr:from>
    <xdr:ext cx="0" cy="295275"/>
    <xdr:pic>
      <xdr:nvPicPr>
        <xdr:cNvPr id="3264" name="ctl00_logoimage" descr="Danfoss Logo"/>
        <xdr:cNvPicPr>
          <a:picLocks noChangeAspect="1" noChangeArrowheads="1"/>
        </xdr:cNvPicPr>
      </xdr:nvPicPr>
      <xdr:blipFill>
        <a:blip r:embed="rId1"/>
        <a:srcRect/>
        <a:stretch>
          <a:fillRect/>
        </a:stretch>
      </xdr:blipFill>
      <xdr:spPr>
        <a:xfrm>
          <a:off x="2619375" y="41403905"/>
          <a:ext cx="0" cy="295275"/>
        </a:xfrm>
        <a:prstGeom prst="rect">
          <a:avLst/>
        </a:prstGeom>
        <a:noFill/>
        <a:ln w="9525">
          <a:noFill/>
          <a:miter lim="800000"/>
          <a:headEnd/>
          <a:tailEnd/>
        </a:ln>
      </xdr:spPr>
    </xdr:pic>
    <xdr:clientData/>
  </xdr:oneCellAnchor>
  <xdr:oneCellAnchor>
    <xdr:from>
      <xdr:col>1</xdr:col>
      <xdr:colOff>1933575</xdr:colOff>
      <xdr:row>230</xdr:row>
      <xdr:rowOff>9525</xdr:rowOff>
    </xdr:from>
    <xdr:ext cx="0" cy="295275"/>
    <xdr:pic>
      <xdr:nvPicPr>
        <xdr:cNvPr id="3265" name="ctl00_logoimage" descr="Danfoss Logo"/>
        <xdr:cNvPicPr>
          <a:picLocks noChangeAspect="1" noChangeArrowheads="1"/>
        </xdr:cNvPicPr>
      </xdr:nvPicPr>
      <xdr:blipFill>
        <a:blip r:embed="rId1"/>
        <a:srcRect/>
        <a:stretch>
          <a:fillRect/>
        </a:stretch>
      </xdr:blipFill>
      <xdr:spPr>
        <a:xfrm>
          <a:off x="2619375" y="41403905"/>
          <a:ext cx="0" cy="295275"/>
        </a:xfrm>
        <a:prstGeom prst="rect">
          <a:avLst/>
        </a:prstGeom>
        <a:noFill/>
        <a:ln w="9525">
          <a:noFill/>
          <a:miter lim="800000"/>
          <a:headEnd/>
          <a:tailEnd/>
        </a:ln>
      </xdr:spPr>
    </xdr:pic>
    <xdr:clientData/>
  </xdr:oneCellAnchor>
  <xdr:oneCellAnchor>
    <xdr:from>
      <xdr:col>1</xdr:col>
      <xdr:colOff>1933575</xdr:colOff>
      <xdr:row>230</xdr:row>
      <xdr:rowOff>9525</xdr:rowOff>
    </xdr:from>
    <xdr:ext cx="0" cy="295275"/>
    <xdr:pic>
      <xdr:nvPicPr>
        <xdr:cNvPr id="3266" name="ctl00_logoimage" descr="Danfoss Logo"/>
        <xdr:cNvPicPr>
          <a:picLocks noChangeAspect="1" noChangeArrowheads="1"/>
        </xdr:cNvPicPr>
      </xdr:nvPicPr>
      <xdr:blipFill>
        <a:blip r:embed="rId1"/>
        <a:srcRect/>
        <a:stretch>
          <a:fillRect/>
        </a:stretch>
      </xdr:blipFill>
      <xdr:spPr>
        <a:xfrm>
          <a:off x="2619375" y="41403905"/>
          <a:ext cx="0" cy="295275"/>
        </a:xfrm>
        <a:prstGeom prst="rect">
          <a:avLst/>
        </a:prstGeom>
        <a:noFill/>
        <a:ln w="9525">
          <a:noFill/>
          <a:miter lim="800000"/>
          <a:headEnd/>
          <a:tailEnd/>
        </a:ln>
      </xdr:spPr>
    </xdr:pic>
    <xdr:clientData/>
  </xdr:oneCellAnchor>
  <xdr:oneCellAnchor>
    <xdr:from>
      <xdr:col>1</xdr:col>
      <xdr:colOff>1933575</xdr:colOff>
      <xdr:row>230</xdr:row>
      <xdr:rowOff>9525</xdr:rowOff>
    </xdr:from>
    <xdr:ext cx="0" cy="295275"/>
    <xdr:pic>
      <xdr:nvPicPr>
        <xdr:cNvPr id="3267" name="ctl00_logoimage" descr="Danfoss Logo"/>
        <xdr:cNvPicPr>
          <a:picLocks noChangeAspect="1" noChangeArrowheads="1"/>
        </xdr:cNvPicPr>
      </xdr:nvPicPr>
      <xdr:blipFill>
        <a:blip r:embed="rId1"/>
        <a:srcRect/>
        <a:stretch>
          <a:fillRect/>
        </a:stretch>
      </xdr:blipFill>
      <xdr:spPr>
        <a:xfrm>
          <a:off x="2619375" y="41403905"/>
          <a:ext cx="0" cy="295275"/>
        </a:xfrm>
        <a:prstGeom prst="rect">
          <a:avLst/>
        </a:prstGeom>
        <a:noFill/>
        <a:ln w="9525">
          <a:noFill/>
          <a:miter lim="800000"/>
          <a:headEnd/>
          <a:tailEnd/>
        </a:ln>
      </xdr:spPr>
    </xdr:pic>
    <xdr:clientData/>
  </xdr:oneCellAnchor>
  <xdr:oneCellAnchor>
    <xdr:from>
      <xdr:col>1</xdr:col>
      <xdr:colOff>1933575</xdr:colOff>
      <xdr:row>231</xdr:row>
      <xdr:rowOff>0</xdr:rowOff>
    </xdr:from>
    <xdr:ext cx="0" cy="295275"/>
    <xdr:pic>
      <xdr:nvPicPr>
        <xdr:cNvPr id="3268" name="ctl00_logoimage" descr="Danfoss Logo"/>
        <xdr:cNvPicPr>
          <a:picLocks noChangeAspect="1" noChangeArrowheads="1"/>
        </xdr:cNvPicPr>
      </xdr:nvPicPr>
      <xdr:blipFill>
        <a:blip r:embed="rId1"/>
        <a:srcRect/>
        <a:stretch>
          <a:fillRect/>
        </a:stretch>
      </xdr:blipFill>
      <xdr:spPr>
        <a:xfrm>
          <a:off x="2619375" y="41537255"/>
          <a:ext cx="0" cy="295275"/>
        </a:xfrm>
        <a:prstGeom prst="rect">
          <a:avLst/>
        </a:prstGeom>
        <a:noFill/>
        <a:ln w="9525">
          <a:noFill/>
          <a:miter lim="800000"/>
          <a:headEnd/>
          <a:tailEnd/>
        </a:ln>
      </xdr:spPr>
    </xdr:pic>
    <xdr:clientData/>
  </xdr:oneCellAnchor>
  <xdr:oneCellAnchor>
    <xdr:from>
      <xdr:col>1</xdr:col>
      <xdr:colOff>1933575</xdr:colOff>
      <xdr:row>231</xdr:row>
      <xdr:rowOff>0</xdr:rowOff>
    </xdr:from>
    <xdr:ext cx="0" cy="295275"/>
    <xdr:pic>
      <xdr:nvPicPr>
        <xdr:cNvPr id="3269" name="ctl00_logoimage" descr="Danfoss Logo"/>
        <xdr:cNvPicPr>
          <a:picLocks noChangeAspect="1" noChangeArrowheads="1"/>
        </xdr:cNvPicPr>
      </xdr:nvPicPr>
      <xdr:blipFill>
        <a:blip r:embed="rId1"/>
        <a:srcRect/>
        <a:stretch>
          <a:fillRect/>
        </a:stretch>
      </xdr:blipFill>
      <xdr:spPr>
        <a:xfrm>
          <a:off x="2619375" y="41537255"/>
          <a:ext cx="0" cy="295275"/>
        </a:xfrm>
        <a:prstGeom prst="rect">
          <a:avLst/>
        </a:prstGeom>
        <a:noFill/>
        <a:ln w="9525">
          <a:noFill/>
          <a:miter lim="800000"/>
          <a:headEnd/>
          <a:tailEnd/>
        </a:ln>
      </xdr:spPr>
    </xdr:pic>
    <xdr:clientData/>
  </xdr:oneCellAnchor>
  <xdr:oneCellAnchor>
    <xdr:from>
      <xdr:col>1</xdr:col>
      <xdr:colOff>1933575</xdr:colOff>
      <xdr:row>231</xdr:row>
      <xdr:rowOff>0</xdr:rowOff>
    </xdr:from>
    <xdr:ext cx="0" cy="295275"/>
    <xdr:pic>
      <xdr:nvPicPr>
        <xdr:cNvPr id="3270" name="ctl00_logoimage" descr="Danfoss Logo"/>
        <xdr:cNvPicPr>
          <a:picLocks noChangeAspect="1" noChangeArrowheads="1"/>
        </xdr:cNvPicPr>
      </xdr:nvPicPr>
      <xdr:blipFill>
        <a:blip r:embed="rId1"/>
        <a:srcRect/>
        <a:stretch>
          <a:fillRect/>
        </a:stretch>
      </xdr:blipFill>
      <xdr:spPr>
        <a:xfrm>
          <a:off x="2619375" y="41537255"/>
          <a:ext cx="0" cy="295275"/>
        </a:xfrm>
        <a:prstGeom prst="rect">
          <a:avLst/>
        </a:prstGeom>
        <a:noFill/>
        <a:ln w="9525">
          <a:noFill/>
          <a:miter lim="800000"/>
          <a:headEnd/>
          <a:tailEnd/>
        </a:ln>
      </xdr:spPr>
    </xdr:pic>
    <xdr:clientData/>
  </xdr:oneCellAnchor>
  <xdr:oneCellAnchor>
    <xdr:from>
      <xdr:col>1</xdr:col>
      <xdr:colOff>1933575</xdr:colOff>
      <xdr:row>231</xdr:row>
      <xdr:rowOff>9525</xdr:rowOff>
    </xdr:from>
    <xdr:ext cx="0" cy="295275"/>
    <xdr:pic>
      <xdr:nvPicPr>
        <xdr:cNvPr id="3271" name="ctl00_logoimage" descr="Danfoss Logo"/>
        <xdr:cNvPicPr>
          <a:picLocks noChangeAspect="1" noChangeArrowheads="1"/>
        </xdr:cNvPicPr>
      </xdr:nvPicPr>
      <xdr:blipFill>
        <a:blip r:embed="rId1"/>
        <a:srcRect/>
        <a:stretch>
          <a:fillRect/>
        </a:stretch>
      </xdr:blipFill>
      <xdr:spPr>
        <a:xfrm>
          <a:off x="2619375" y="41546780"/>
          <a:ext cx="0" cy="295275"/>
        </a:xfrm>
        <a:prstGeom prst="rect">
          <a:avLst/>
        </a:prstGeom>
        <a:noFill/>
        <a:ln w="9525">
          <a:noFill/>
          <a:miter lim="800000"/>
          <a:headEnd/>
          <a:tailEnd/>
        </a:ln>
      </xdr:spPr>
    </xdr:pic>
    <xdr:clientData/>
  </xdr:oneCellAnchor>
  <xdr:oneCellAnchor>
    <xdr:from>
      <xdr:col>1</xdr:col>
      <xdr:colOff>1933575</xdr:colOff>
      <xdr:row>231</xdr:row>
      <xdr:rowOff>9525</xdr:rowOff>
    </xdr:from>
    <xdr:ext cx="0" cy="295275"/>
    <xdr:pic>
      <xdr:nvPicPr>
        <xdr:cNvPr id="3272" name="ctl00_logoimage" descr="Danfoss Logo"/>
        <xdr:cNvPicPr>
          <a:picLocks noChangeAspect="1" noChangeArrowheads="1"/>
        </xdr:cNvPicPr>
      </xdr:nvPicPr>
      <xdr:blipFill>
        <a:blip r:embed="rId1"/>
        <a:srcRect/>
        <a:stretch>
          <a:fillRect/>
        </a:stretch>
      </xdr:blipFill>
      <xdr:spPr>
        <a:xfrm>
          <a:off x="2619375" y="41546780"/>
          <a:ext cx="0" cy="295275"/>
        </a:xfrm>
        <a:prstGeom prst="rect">
          <a:avLst/>
        </a:prstGeom>
        <a:noFill/>
        <a:ln w="9525">
          <a:noFill/>
          <a:miter lim="800000"/>
          <a:headEnd/>
          <a:tailEnd/>
        </a:ln>
      </xdr:spPr>
    </xdr:pic>
    <xdr:clientData/>
  </xdr:oneCellAnchor>
  <xdr:oneCellAnchor>
    <xdr:from>
      <xdr:col>1</xdr:col>
      <xdr:colOff>1933575</xdr:colOff>
      <xdr:row>231</xdr:row>
      <xdr:rowOff>9525</xdr:rowOff>
    </xdr:from>
    <xdr:ext cx="0" cy="295275"/>
    <xdr:pic>
      <xdr:nvPicPr>
        <xdr:cNvPr id="3273" name="ctl00_logoimage" descr="Danfoss Logo"/>
        <xdr:cNvPicPr>
          <a:picLocks noChangeAspect="1" noChangeArrowheads="1"/>
        </xdr:cNvPicPr>
      </xdr:nvPicPr>
      <xdr:blipFill>
        <a:blip r:embed="rId1"/>
        <a:srcRect/>
        <a:stretch>
          <a:fillRect/>
        </a:stretch>
      </xdr:blipFill>
      <xdr:spPr>
        <a:xfrm>
          <a:off x="2619375" y="41546780"/>
          <a:ext cx="0" cy="295275"/>
        </a:xfrm>
        <a:prstGeom prst="rect">
          <a:avLst/>
        </a:prstGeom>
        <a:noFill/>
        <a:ln w="9525">
          <a:noFill/>
          <a:miter lim="800000"/>
          <a:headEnd/>
          <a:tailEnd/>
        </a:ln>
      </xdr:spPr>
    </xdr:pic>
    <xdr:clientData/>
  </xdr:oneCellAnchor>
  <xdr:oneCellAnchor>
    <xdr:from>
      <xdr:col>1</xdr:col>
      <xdr:colOff>1933575</xdr:colOff>
      <xdr:row>231</xdr:row>
      <xdr:rowOff>9525</xdr:rowOff>
    </xdr:from>
    <xdr:ext cx="0" cy="295275"/>
    <xdr:pic>
      <xdr:nvPicPr>
        <xdr:cNvPr id="3274" name="ctl00_logoimage" descr="Danfoss Logo"/>
        <xdr:cNvPicPr>
          <a:picLocks noChangeAspect="1" noChangeArrowheads="1"/>
        </xdr:cNvPicPr>
      </xdr:nvPicPr>
      <xdr:blipFill>
        <a:blip r:embed="rId1"/>
        <a:srcRect/>
        <a:stretch>
          <a:fillRect/>
        </a:stretch>
      </xdr:blipFill>
      <xdr:spPr>
        <a:xfrm>
          <a:off x="2619375" y="41546780"/>
          <a:ext cx="0" cy="295275"/>
        </a:xfrm>
        <a:prstGeom prst="rect">
          <a:avLst/>
        </a:prstGeom>
        <a:noFill/>
        <a:ln w="9525">
          <a:noFill/>
          <a:miter lim="800000"/>
          <a:headEnd/>
          <a:tailEnd/>
        </a:ln>
      </xdr:spPr>
    </xdr:pic>
    <xdr:clientData/>
  </xdr:oneCellAnchor>
  <xdr:oneCellAnchor>
    <xdr:from>
      <xdr:col>1</xdr:col>
      <xdr:colOff>1933575</xdr:colOff>
      <xdr:row>231</xdr:row>
      <xdr:rowOff>9525</xdr:rowOff>
    </xdr:from>
    <xdr:ext cx="0" cy="295275"/>
    <xdr:pic>
      <xdr:nvPicPr>
        <xdr:cNvPr id="3275" name="ctl00_logoimage" descr="Danfoss Logo"/>
        <xdr:cNvPicPr>
          <a:picLocks noChangeAspect="1" noChangeArrowheads="1"/>
        </xdr:cNvPicPr>
      </xdr:nvPicPr>
      <xdr:blipFill>
        <a:blip r:embed="rId1"/>
        <a:srcRect/>
        <a:stretch>
          <a:fillRect/>
        </a:stretch>
      </xdr:blipFill>
      <xdr:spPr>
        <a:xfrm>
          <a:off x="2619375" y="41546780"/>
          <a:ext cx="0" cy="295275"/>
        </a:xfrm>
        <a:prstGeom prst="rect">
          <a:avLst/>
        </a:prstGeom>
        <a:noFill/>
        <a:ln w="9525">
          <a:noFill/>
          <a:miter lim="800000"/>
          <a:headEnd/>
          <a:tailEnd/>
        </a:ln>
      </xdr:spPr>
    </xdr:pic>
    <xdr:clientData/>
  </xdr:oneCellAnchor>
  <xdr:oneCellAnchor>
    <xdr:from>
      <xdr:col>1</xdr:col>
      <xdr:colOff>1933575</xdr:colOff>
      <xdr:row>231</xdr:row>
      <xdr:rowOff>9525</xdr:rowOff>
    </xdr:from>
    <xdr:ext cx="0" cy="295275"/>
    <xdr:pic>
      <xdr:nvPicPr>
        <xdr:cNvPr id="3276" name="ctl00_logoimage" descr="Danfoss Logo"/>
        <xdr:cNvPicPr>
          <a:picLocks noChangeAspect="1" noChangeArrowheads="1"/>
        </xdr:cNvPicPr>
      </xdr:nvPicPr>
      <xdr:blipFill>
        <a:blip r:embed="rId1"/>
        <a:srcRect/>
        <a:stretch>
          <a:fillRect/>
        </a:stretch>
      </xdr:blipFill>
      <xdr:spPr>
        <a:xfrm>
          <a:off x="2619375" y="41546780"/>
          <a:ext cx="0" cy="295275"/>
        </a:xfrm>
        <a:prstGeom prst="rect">
          <a:avLst/>
        </a:prstGeom>
        <a:noFill/>
        <a:ln w="9525">
          <a:noFill/>
          <a:miter lim="800000"/>
          <a:headEnd/>
          <a:tailEnd/>
        </a:ln>
      </xdr:spPr>
    </xdr:pic>
    <xdr:clientData/>
  </xdr:oneCellAnchor>
  <xdr:oneCellAnchor>
    <xdr:from>
      <xdr:col>1</xdr:col>
      <xdr:colOff>1933575</xdr:colOff>
      <xdr:row>231</xdr:row>
      <xdr:rowOff>9525</xdr:rowOff>
    </xdr:from>
    <xdr:ext cx="0" cy="295275"/>
    <xdr:pic>
      <xdr:nvPicPr>
        <xdr:cNvPr id="3277" name="ctl00_logoimage" descr="Danfoss Logo"/>
        <xdr:cNvPicPr>
          <a:picLocks noChangeAspect="1" noChangeArrowheads="1"/>
        </xdr:cNvPicPr>
      </xdr:nvPicPr>
      <xdr:blipFill>
        <a:blip r:embed="rId1"/>
        <a:srcRect/>
        <a:stretch>
          <a:fillRect/>
        </a:stretch>
      </xdr:blipFill>
      <xdr:spPr>
        <a:xfrm>
          <a:off x="2619375" y="41546780"/>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78"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79"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0"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1"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2"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3"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4"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5"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6"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7"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8"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9"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0"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1"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2"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3"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4"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5"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6"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7"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8"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9"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0"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1"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2"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3"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4"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5"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6"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7"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twoCellAnchor editAs="oneCell">
    <xdr:from>
      <xdr:col>5</xdr:col>
      <xdr:colOff>563218</xdr:colOff>
      <xdr:row>125</xdr:row>
      <xdr:rowOff>57978</xdr:rowOff>
    </xdr:from>
    <xdr:to>
      <xdr:col>5</xdr:col>
      <xdr:colOff>1105809</xdr:colOff>
      <xdr:row>125</xdr:row>
      <xdr:rowOff>929782</xdr:rowOff>
    </xdr:to>
    <xdr:pic>
      <xdr:nvPicPr>
        <xdr:cNvPr id="4" name="Picture 3"/>
        <xdr:cNvPicPr>
          <a:picLocks noChangeAspect="1"/>
        </xdr:cNvPicPr>
      </xdr:nvPicPr>
      <xdr:blipFill>
        <a:blip r:embed="rId33"/>
        <a:stretch>
          <a:fillRect/>
        </a:stretch>
      </xdr:blipFill>
      <xdr:spPr>
        <a:xfrm>
          <a:off x="7087235" y="20474305"/>
          <a:ext cx="542925" cy="871855"/>
        </a:xfrm>
        <a:prstGeom prst="rect">
          <a:avLst/>
        </a:prstGeom>
      </xdr:spPr>
    </xdr:pic>
    <xdr:clientData/>
  </xdr:twoCellAnchor>
  <xdr:oneCellAnchor>
    <xdr:from>
      <xdr:col>1</xdr:col>
      <xdr:colOff>1933575</xdr:colOff>
      <xdr:row>52</xdr:row>
      <xdr:rowOff>9525</xdr:rowOff>
    </xdr:from>
    <xdr:ext cx="0" cy="295275"/>
    <xdr:pic>
      <xdr:nvPicPr>
        <xdr:cNvPr id="3308" name="ctl00_logoimage" descr="Danfoss Logo"/>
        <xdr:cNvPicPr>
          <a:picLocks noChangeAspect="1" noChangeArrowheads="1"/>
        </xdr:cNvPicPr>
      </xdr:nvPicPr>
      <xdr:blipFill>
        <a:blip r:embed="rId1"/>
        <a:srcRect/>
        <a:stretch>
          <a:fillRect/>
        </a:stretch>
      </xdr:blipFill>
      <xdr:spPr>
        <a:xfrm>
          <a:off x="2619375" y="7038975"/>
          <a:ext cx="0" cy="295275"/>
        </a:xfrm>
        <a:prstGeom prst="rect">
          <a:avLst/>
        </a:prstGeom>
        <a:noFill/>
        <a:ln w="9525">
          <a:noFill/>
          <a:miter lim="800000"/>
          <a:headEnd/>
          <a:tailEnd/>
        </a:ln>
      </xdr:spPr>
    </xdr:pic>
    <xdr:clientData/>
  </xdr:oneCellAnchor>
  <xdr:oneCellAnchor>
    <xdr:from>
      <xdr:col>1</xdr:col>
      <xdr:colOff>1933575</xdr:colOff>
      <xdr:row>52</xdr:row>
      <xdr:rowOff>9525</xdr:rowOff>
    </xdr:from>
    <xdr:ext cx="0" cy="295275"/>
    <xdr:pic>
      <xdr:nvPicPr>
        <xdr:cNvPr id="3309" name="ctl00_logoimage" descr="Danfoss Logo"/>
        <xdr:cNvPicPr>
          <a:picLocks noChangeAspect="1" noChangeArrowheads="1"/>
        </xdr:cNvPicPr>
      </xdr:nvPicPr>
      <xdr:blipFill>
        <a:blip r:embed="rId1"/>
        <a:srcRect/>
        <a:stretch>
          <a:fillRect/>
        </a:stretch>
      </xdr:blipFill>
      <xdr:spPr>
        <a:xfrm>
          <a:off x="2619375" y="703897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6"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8"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9"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1"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14"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8"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22"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26"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28"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29"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30"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31"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92"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93"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94"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95"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96"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97"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98"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199"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200"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01"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02"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03"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204"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205"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206"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207"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08"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09"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0"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1"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2"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3"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4"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5"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6"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7"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8"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9"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316"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317"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994"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995"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996"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997"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998"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999"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1000"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1001"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1002"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1003"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04"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05"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06"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07"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08"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09"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0"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1"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2"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3"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4"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5"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6"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7"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8"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19"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20"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21"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22"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23"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24"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33"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34"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37"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39"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40"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41"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44"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46"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49"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52"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53"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54"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55"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152"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153"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twoCellAnchor editAs="oneCell">
    <xdr:from>
      <xdr:col>5</xdr:col>
      <xdr:colOff>454025</xdr:colOff>
      <xdr:row>166</xdr:row>
      <xdr:rowOff>10795</xdr:rowOff>
    </xdr:from>
    <xdr:to>
      <xdr:col>5</xdr:col>
      <xdr:colOff>1255395</xdr:colOff>
      <xdr:row>169</xdr:row>
      <xdr:rowOff>40005</xdr:rowOff>
    </xdr:to>
    <xdr:pic>
      <xdr:nvPicPr>
        <xdr:cNvPr id="15" name="Picture 14" descr="HARRIS Copper Brazing Alloy Rod / Welding Rod 0% Silver Phos Copper Rod for  Brazing Soldering Welding Mapp Gas | Shopee Malaysia"/>
        <xdr:cNvPicPr>
          <a:picLocks noChangeAspect="1"/>
        </xdr:cNvPicPr>
      </xdr:nvPicPr>
      <xdr:blipFill>
        <a:blip r:embed="rId34" r:link="rId35"/>
        <a:stretch>
          <a:fillRect/>
        </a:stretch>
      </xdr:blipFill>
      <xdr:spPr>
        <a:xfrm>
          <a:off x="6978650" y="29102050"/>
          <a:ext cx="801370" cy="556260"/>
        </a:xfrm>
        <a:prstGeom prst="rect">
          <a:avLst/>
        </a:prstGeom>
        <a:noFill/>
        <a:ln>
          <a:noFill/>
        </a:ln>
      </xdr:spPr>
    </xdr:pic>
    <xdr:clientData/>
  </xdr:twoCellAnchor>
  <xdr:twoCellAnchor editAs="oneCell">
    <xdr:from>
      <xdr:col>5</xdr:col>
      <xdr:colOff>261620</xdr:colOff>
      <xdr:row>170</xdr:row>
      <xdr:rowOff>24765</xdr:rowOff>
    </xdr:from>
    <xdr:to>
      <xdr:col>5</xdr:col>
      <xdr:colOff>1330960</xdr:colOff>
      <xdr:row>173</xdr:row>
      <xdr:rowOff>80645</xdr:rowOff>
    </xdr:to>
    <xdr:pic>
      <xdr:nvPicPr>
        <xdr:cNvPr id="24" name="Picture 23" descr="Welding Electrodes Rods, Brass Welding Rod 10pcs 1.6/2 / 2.5 / 3mm 50cm  Electrode Welding Wire Soldering Rod Welding Rods (Size : 2mmx50cm, Color :  20pcs) : Amazon.co.uk: DIY &amp; Tools"/>
        <xdr:cNvPicPr>
          <a:picLocks noChangeAspect="1"/>
        </xdr:cNvPicPr>
      </xdr:nvPicPr>
      <xdr:blipFill>
        <a:blip r:embed="rId36" r:link="rId35"/>
        <a:srcRect l="26175" t="13078" r="25921" b="30093"/>
        <a:stretch>
          <a:fillRect/>
        </a:stretch>
      </xdr:blipFill>
      <xdr:spPr>
        <a:xfrm>
          <a:off x="6786245" y="30316170"/>
          <a:ext cx="1069340" cy="484505"/>
        </a:xfrm>
        <a:prstGeom prst="rect">
          <a:avLst/>
        </a:prstGeom>
        <a:noFill/>
        <a:ln>
          <a:noFill/>
        </a:ln>
      </xdr:spPr>
    </xdr:pic>
    <xdr:clientData/>
  </xdr:twoCellAnchor>
  <xdr:twoCellAnchor editAs="oneCell">
    <xdr:from>
      <xdr:col>5</xdr:col>
      <xdr:colOff>378460</xdr:colOff>
      <xdr:row>178</xdr:row>
      <xdr:rowOff>27305</xdr:rowOff>
    </xdr:from>
    <xdr:to>
      <xdr:col>5</xdr:col>
      <xdr:colOff>1254125</xdr:colOff>
      <xdr:row>179</xdr:row>
      <xdr:rowOff>302895</xdr:rowOff>
    </xdr:to>
    <xdr:pic>
      <xdr:nvPicPr>
        <xdr:cNvPr id="32" name="Picture 31" descr="ORIGINAL REFCO R22/R134/404 LOW PRESSURE GAUGE (OIL-FILLED)  (++MR-205-DS-R22++ /7870443) | Shopee Malaysia"/>
        <xdr:cNvPicPr>
          <a:picLocks noChangeAspect="1"/>
        </xdr:cNvPicPr>
      </xdr:nvPicPr>
      <xdr:blipFill>
        <a:blip r:embed="rId37" r:link="rId35"/>
        <a:srcRect t="22272" b="22644"/>
        <a:stretch>
          <a:fillRect/>
        </a:stretch>
      </xdr:blipFill>
      <xdr:spPr>
        <a:xfrm>
          <a:off x="6903085" y="32445960"/>
          <a:ext cx="875665" cy="532765"/>
        </a:xfrm>
        <a:prstGeom prst="rect">
          <a:avLst/>
        </a:prstGeom>
        <a:noFill/>
        <a:ln>
          <a:noFill/>
        </a:ln>
      </xdr:spPr>
    </xdr:pic>
    <xdr:clientData/>
  </xdr:twoCellAnchor>
  <xdr:twoCellAnchor editAs="oneCell">
    <xdr:from>
      <xdr:col>5</xdr:col>
      <xdr:colOff>442595</xdr:colOff>
      <xdr:row>180</xdr:row>
      <xdr:rowOff>22860</xdr:rowOff>
    </xdr:from>
    <xdr:to>
      <xdr:col>5</xdr:col>
      <xdr:colOff>1301750</xdr:colOff>
      <xdr:row>182</xdr:row>
      <xdr:rowOff>198120</xdr:rowOff>
    </xdr:to>
    <xdr:pic>
      <xdr:nvPicPr>
        <xdr:cNvPr id="33" name="Picture 32" descr="REFCO Manifold Gauge, Malaysia Supplier ..."/>
        <xdr:cNvPicPr>
          <a:picLocks noChangeAspect="1"/>
        </xdr:cNvPicPr>
      </xdr:nvPicPr>
      <xdr:blipFill>
        <a:blip r:embed="rId38"/>
        <a:stretch>
          <a:fillRect/>
        </a:stretch>
      </xdr:blipFill>
      <xdr:spPr>
        <a:xfrm>
          <a:off x="6967220" y="33003490"/>
          <a:ext cx="859155" cy="902335"/>
        </a:xfrm>
        <a:prstGeom prst="rect">
          <a:avLst/>
        </a:prstGeom>
        <a:noFill/>
        <a:ln>
          <a:noFill/>
        </a:ln>
      </xdr:spPr>
    </xdr:pic>
    <xdr:clientData/>
  </xdr:twoCellAnchor>
  <xdr:twoCellAnchor editAs="oneCell">
    <xdr:from>
      <xdr:col>5</xdr:col>
      <xdr:colOff>490855</xdr:colOff>
      <xdr:row>174</xdr:row>
      <xdr:rowOff>3175</xdr:rowOff>
    </xdr:from>
    <xdr:to>
      <xdr:col>5</xdr:col>
      <xdr:colOff>1106805</xdr:colOff>
      <xdr:row>174</xdr:row>
      <xdr:rowOff>615950</xdr:rowOff>
    </xdr:to>
    <xdr:pic>
      <xdr:nvPicPr>
        <xdr:cNvPr id="34" name="Picture 33" descr="Trace 2 Internal Refrigerant Leak Detector 1 Gal - TMACUSA"/>
        <xdr:cNvPicPr>
          <a:picLocks noChangeAspect="1"/>
        </xdr:cNvPicPr>
      </xdr:nvPicPr>
      <xdr:blipFill>
        <a:blip r:embed="rId39" r:link="rId35"/>
        <a:stretch>
          <a:fillRect/>
        </a:stretch>
      </xdr:blipFill>
      <xdr:spPr>
        <a:xfrm>
          <a:off x="7015480" y="30866080"/>
          <a:ext cx="615950" cy="612775"/>
        </a:xfrm>
        <a:prstGeom prst="rect">
          <a:avLst/>
        </a:prstGeom>
        <a:noFill/>
        <a:ln>
          <a:noFill/>
        </a:ln>
      </xdr:spPr>
    </xdr:pic>
    <xdr:clientData/>
  </xdr:twoCellAnchor>
  <xdr:twoCellAnchor editAs="oneCell">
    <xdr:from>
      <xdr:col>5</xdr:col>
      <xdr:colOff>514350</xdr:colOff>
      <xdr:row>168</xdr:row>
      <xdr:rowOff>240665</xdr:rowOff>
    </xdr:from>
    <xdr:to>
      <xdr:col>5</xdr:col>
      <xdr:colOff>1121410</xdr:colOff>
      <xdr:row>169</xdr:row>
      <xdr:rowOff>618490</xdr:rowOff>
    </xdr:to>
    <xdr:pic>
      <xdr:nvPicPr>
        <xdr:cNvPr id="35" name="Picture 34" descr="FINEX Easy-Flo Silver Brazing, Welding, Soldering Flux 250g"/>
        <xdr:cNvPicPr>
          <a:picLocks noChangeAspect="1"/>
        </xdr:cNvPicPr>
      </xdr:nvPicPr>
      <xdr:blipFill>
        <a:blip r:embed="rId40" r:link="rId35"/>
        <a:srcRect l="13299" t="15854" r="16321" b="12587"/>
        <a:stretch>
          <a:fillRect/>
        </a:stretch>
      </xdr:blipFill>
      <xdr:spPr>
        <a:xfrm>
          <a:off x="7038975" y="29617670"/>
          <a:ext cx="607060" cy="619125"/>
        </a:xfrm>
        <a:prstGeom prst="rect">
          <a:avLst/>
        </a:prstGeom>
        <a:noFill/>
        <a:ln>
          <a:noFill/>
        </a:ln>
      </xdr:spPr>
    </xdr:pic>
    <xdr:clientData/>
  </xdr:twoCellAnchor>
  <xdr:twoCellAnchor editAs="oneCell">
    <xdr:from>
      <xdr:col>5</xdr:col>
      <xdr:colOff>633095</xdr:colOff>
      <xdr:row>175</xdr:row>
      <xdr:rowOff>55245</xdr:rowOff>
    </xdr:from>
    <xdr:to>
      <xdr:col>5</xdr:col>
      <xdr:colOff>1006475</xdr:colOff>
      <xdr:row>176</xdr:row>
      <xdr:rowOff>9525</xdr:rowOff>
    </xdr:to>
    <xdr:pic>
      <xdr:nvPicPr>
        <xdr:cNvPr id="5" name="Picture 4" descr="HIGHSIDE CHEMICAL GAS LEAK DETECTOR LOW TEMP BUBBLE TYPE 8 oz #22008 | eBay"/>
        <xdr:cNvPicPr>
          <a:picLocks noChangeAspect="1"/>
        </xdr:cNvPicPr>
      </xdr:nvPicPr>
      <xdr:blipFill>
        <a:blip r:embed="rId41" r:link="rId35"/>
        <a:srcRect l="34567" t="12920" r="31713" b="15267"/>
        <a:stretch>
          <a:fillRect/>
        </a:stretch>
      </xdr:blipFill>
      <xdr:spPr>
        <a:xfrm>
          <a:off x="7157720" y="31553150"/>
          <a:ext cx="373380" cy="589280"/>
        </a:xfrm>
        <a:prstGeom prst="rect">
          <a:avLst/>
        </a:prstGeom>
        <a:noFill/>
        <a:ln>
          <a:noFill/>
        </a:ln>
      </xdr:spPr>
    </xdr:pic>
    <xdr:clientData/>
  </xdr:twoCellAnchor>
  <xdr:twoCellAnchor>
    <xdr:from>
      <xdr:col>5</xdr:col>
      <xdr:colOff>657225</xdr:colOff>
      <xdr:row>259</xdr:row>
      <xdr:rowOff>83820</xdr:rowOff>
    </xdr:from>
    <xdr:to>
      <xdr:col>5</xdr:col>
      <xdr:colOff>1233805</xdr:colOff>
      <xdr:row>259</xdr:row>
      <xdr:rowOff>622935</xdr:rowOff>
    </xdr:to>
    <xdr:pic>
      <xdr:nvPicPr>
        <xdr:cNvPr id="7" name="Picture 2047" descr=" "/>
        <xdr:cNvPicPr/>
      </xdr:nvPicPr>
      <xdr:blipFill>
        <a:blip r:embed="rId42"/>
        <a:srcRect/>
        <a:stretch>
          <a:fillRect/>
        </a:stretch>
      </xdr:blipFill>
      <xdr:spPr>
        <a:xfrm>
          <a:off x="7181850" y="46180375"/>
          <a:ext cx="576580" cy="539115"/>
        </a:xfrm>
        <a:prstGeom prst="rect">
          <a:avLst/>
        </a:prstGeom>
        <a:noFill/>
        <a:ln>
          <a:noFill/>
        </a:ln>
        <a:effectLst/>
      </xdr:spPr>
    </xdr:pic>
    <xdr:clientData/>
  </xdr:twoCellAnchor>
  <xdr:twoCellAnchor>
    <xdr:from>
      <xdr:col>5</xdr:col>
      <xdr:colOff>451485</xdr:colOff>
      <xdr:row>250</xdr:row>
      <xdr:rowOff>109855</xdr:rowOff>
    </xdr:from>
    <xdr:to>
      <xdr:col>5</xdr:col>
      <xdr:colOff>1537970</xdr:colOff>
      <xdr:row>256</xdr:row>
      <xdr:rowOff>133985</xdr:rowOff>
    </xdr:to>
    <xdr:pic>
      <xdr:nvPicPr>
        <xdr:cNvPr id="36" name="Picture 2052" descr=" "/>
        <xdr:cNvPicPr/>
      </xdr:nvPicPr>
      <xdr:blipFill>
        <a:blip r:embed="rId43"/>
        <a:srcRect t="23526"/>
        <a:stretch>
          <a:fillRect/>
        </a:stretch>
      </xdr:blipFill>
      <xdr:spPr>
        <a:xfrm>
          <a:off x="6976110" y="45066585"/>
          <a:ext cx="1086485" cy="881380"/>
        </a:xfrm>
        <a:prstGeom prst="rect">
          <a:avLst/>
        </a:prstGeom>
        <a:noFill/>
        <a:ln>
          <a:noFill/>
        </a:ln>
        <a:effectLst/>
      </xdr:spPr>
    </xdr:pic>
    <xdr:clientData/>
  </xdr:twoCellAnchor>
  <xdr:twoCellAnchor editAs="oneCell">
    <xdr:from>
      <xdr:col>5</xdr:col>
      <xdr:colOff>434975</xdr:colOff>
      <xdr:row>232</xdr:row>
      <xdr:rowOff>127635</xdr:rowOff>
    </xdr:from>
    <xdr:to>
      <xdr:col>5</xdr:col>
      <xdr:colOff>1317625</xdr:colOff>
      <xdr:row>240</xdr:row>
      <xdr:rowOff>1905</xdr:rowOff>
    </xdr:to>
    <xdr:pic>
      <xdr:nvPicPr>
        <xdr:cNvPr id="17" name="Picture 16" descr="TA Thermal Expansion Valve Cooling Controls Data Sheet"/>
        <xdr:cNvPicPr>
          <a:picLocks noChangeAspect="1"/>
        </xdr:cNvPicPr>
      </xdr:nvPicPr>
      <xdr:blipFill>
        <a:blip r:embed="rId44" r:link="rId35"/>
        <a:stretch>
          <a:fillRect/>
        </a:stretch>
      </xdr:blipFill>
      <xdr:spPr>
        <a:xfrm>
          <a:off x="6959600" y="41807765"/>
          <a:ext cx="882650" cy="1017270"/>
        </a:xfrm>
        <a:prstGeom prst="rect">
          <a:avLst/>
        </a:prstGeom>
        <a:noFill/>
        <a:ln>
          <a:noFill/>
        </a:ln>
      </xdr:spPr>
    </xdr:pic>
    <xdr:clientData/>
  </xdr:twoCellAnchor>
  <xdr:twoCellAnchor editAs="oneCell">
    <xdr:from>
      <xdr:col>5</xdr:col>
      <xdr:colOff>451485</xdr:colOff>
      <xdr:row>243</xdr:row>
      <xdr:rowOff>100965</xdr:rowOff>
    </xdr:from>
    <xdr:to>
      <xdr:col>5</xdr:col>
      <xdr:colOff>1391920</xdr:colOff>
      <xdr:row>247</xdr:row>
      <xdr:rowOff>31750</xdr:rowOff>
    </xdr:to>
    <xdr:pic>
      <xdr:nvPicPr>
        <xdr:cNvPr id="37" name="Picture 36"/>
        <xdr:cNvPicPr>
          <a:picLocks noChangeAspect="1"/>
        </xdr:cNvPicPr>
      </xdr:nvPicPr>
      <xdr:blipFill>
        <a:blip r:embed="rId45">
          <a:clrChange>
            <a:clrFrom>
              <a:srgbClr val="FFFFFF">
                <a:alpha val="100000"/>
              </a:srgbClr>
            </a:clrFrom>
            <a:clrTo>
              <a:srgbClr val="FFFFFF">
                <a:alpha val="100000"/>
                <a:alpha val="0"/>
              </a:srgbClr>
            </a:clrTo>
          </a:clrChange>
        </a:blip>
        <a:srcRect l="2580" t="9250" r="2402" b="26900"/>
        <a:stretch>
          <a:fillRect/>
        </a:stretch>
      </xdr:blipFill>
      <xdr:spPr>
        <a:xfrm>
          <a:off x="6976110" y="43352720"/>
          <a:ext cx="940435" cy="794385"/>
        </a:xfrm>
        <a:prstGeom prst="rect">
          <a:avLst/>
        </a:prstGeom>
        <a:noFill/>
        <a:ln w="9525">
          <a:noFill/>
        </a:ln>
      </xdr:spPr>
    </xdr:pic>
    <xdr:clientData/>
  </xdr:twoCellAnchor>
  <xdr:twoCellAnchor editAs="oneCell">
    <xdr:from>
      <xdr:col>5</xdr:col>
      <xdr:colOff>788035</xdr:colOff>
      <xdr:row>248</xdr:row>
      <xdr:rowOff>69850</xdr:rowOff>
    </xdr:from>
    <xdr:to>
      <xdr:col>5</xdr:col>
      <xdr:colOff>1112520</xdr:colOff>
      <xdr:row>248</xdr:row>
      <xdr:rowOff>437515</xdr:rowOff>
    </xdr:to>
    <xdr:pic>
      <xdr:nvPicPr>
        <xdr:cNvPr id="38" name="Picture 37"/>
        <xdr:cNvPicPr>
          <a:picLocks noChangeAspect="1"/>
        </xdr:cNvPicPr>
      </xdr:nvPicPr>
      <xdr:blipFill>
        <a:blip r:embed="rId46">
          <a:clrChange>
            <a:clrFrom>
              <a:srgbClr val="FFFFFF">
                <a:alpha val="100000"/>
              </a:srgbClr>
            </a:clrFrom>
            <a:clrTo>
              <a:srgbClr val="FFFFFF">
                <a:alpha val="100000"/>
                <a:alpha val="0"/>
              </a:srgbClr>
            </a:clrTo>
          </a:clrChange>
        </a:blip>
        <a:srcRect l="12984" t="16735" r="9319" b="33942"/>
        <a:stretch>
          <a:fillRect/>
        </a:stretch>
      </xdr:blipFill>
      <xdr:spPr>
        <a:xfrm>
          <a:off x="7312660" y="44363005"/>
          <a:ext cx="324485" cy="367665"/>
        </a:xfrm>
        <a:prstGeom prst="rect">
          <a:avLst/>
        </a:prstGeom>
        <a:noFill/>
        <a:ln w="9525">
          <a:noFill/>
        </a:ln>
      </xdr:spPr>
    </xdr:pic>
    <xdr:clientData/>
  </xdr:twoCellAnchor>
  <xdr:twoCellAnchor editAs="oneCell">
    <xdr:from>
      <xdr:col>5</xdr:col>
      <xdr:colOff>485140</xdr:colOff>
      <xdr:row>223</xdr:row>
      <xdr:rowOff>128270</xdr:rowOff>
    </xdr:from>
    <xdr:to>
      <xdr:col>5</xdr:col>
      <xdr:colOff>1561465</xdr:colOff>
      <xdr:row>230</xdr:row>
      <xdr:rowOff>142240</xdr:rowOff>
    </xdr:to>
    <xdr:pic>
      <xdr:nvPicPr>
        <xdr:cNvPr id="39" name="Picture 38" descr="Thermostatic Valves | Copeland IN"/>
        <xdr:cNvPicPr>
          <a:picLocks noChangeAspect="1"/>
        </xdr:cNvPicPr>
      </xdr:nvPicPr>
      <xdr:blipFill>
        <a:blip r:embed="rId47" r:link="rId35"/>
        <a:srcRect l="23736" r="23217"/>
        <a:stretch>
          <a:fillRect/>
        </a:stretch>
      </xdr:blipFill>
      <xdr:spPr>
        <a:xfrm>
          <a:off x="7009765" y="40522525"/>
          <a:ext cx="1076325" cy="1014095"/>
        </a:xfrm>
        <a:prstGeom prst="rect">
          <a:avLst/>
        </a:prstGeom>
        <a:noFill/>
        <a:ln>
          <a:noFill/>
        </a:ln>
      </xdr:spPr>
    </xdr:pic>
    <xdr:clientData/>
  </xdr:twoCellAnchor>
</xdr:wsDr>
</file>

<file path=xl/drawings/drawing17.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248060</xdr:colOff>
      <xdr:row>18</xdr:row>
      <xdr:rowOff>109798</xdr:rowOff>
    </xdr:from>
    <xdr:to>
      <xdr:col>6</xdr:col>
      <xdr:colOff>1613536</xdr:colOff>
      <xdr:row>23</xdr:row>
      <xdr:rowOff>57151</xdr:rowOff>
    </xdr:to>
    <xdr:pic>
      <xdr:nvPicPr>
        <xdr:cNvPr id="2" name="Picture 1"/>
        <xdr:cNvPicPr>
          <a:picLocks noChangeAspect="1" noChangeArrowheads="1"/>
        </xdr:cNvPicPr>
      </xdr:nvPicPr>
      <xdr:blipFill>
        <a:blip r:embed="rId1"/>
        <a:srcRect/>
        <a:stretch>
          <a:fillRect/>
        </a:stretch>
      </xdr:blipFill>
      <xdr:spPr>
        <a:xfrm>
          <a:off x="8124825" y="2804795"/>
          <a:ext cx="1365885" cy="709930"/>
        </a:xfrm>
        <a:prstGeom prst="rect">
          <a:avLst/>
        </a:prstGeom>
        <a:noFill/>
      </xdr:spPr>
    </xdr:pic>
    <xdr:clientData/>
  </xdr:twoCellAnchor>
  <xdr:twoCellAnchor editAs="oneCell">
    <xdr:from>
      <xdr:col>6</xdr:col>
      <xdr:colOff>472439</xdr:colOff>
      <xdr:row>8</xdr:row>
      <xdr:rowOff>83820</xdr:rowOff>
    </xdr:from>
    <xdr:to>
      <xdr:col>6</xdr:col>
      <xdr:colOff>1303238</xdr:colOff>
      <xdr:row>12</xdr:row>
      <xdr:rowOff>104775</xdr:rowOff>
    </xdr:to>
    <xdr:pic>
      <xdr:nvPicPr>
        <xdr:cNvPr id="3" name="Picture 2"/>
        <xdr:cNvPicPr>
          <a:picLocks noChangeAspect="1" noChangeArrowheads="1"/>
        </xdr:cNvPicPr>
      </xdr:nvPicPr>
      <xdr:blipFill>
        <a:blip r:embed="rId2"/>
        <a:srcRect/>
        <a:stretch>
          <a:fillRect/>
        </a:stretch>
      </xdr:blipFill>
      <xdr:spPr>
        <a:xfrm>
          <a:off x="8348980" y="779145"/>
          <a:ext cx="831215" cy="630555"/>
        </a:xfrm>
        <a:prstGeom prst="rect">
          <a:avLst/>
        </a:prstGeom>
        <a:noFill/>
      </xdr:spPr>
    </xdr:pic>
    <xdr:clientData/>
  </xdr:twoCellAnchor>
  <xdr:twoCellAnchor editAs="oneCell">
    <xdr:from>
      <xdr:col>6</xdr:col>
      <xdr:colOff>466724</xdr:colOff>
      <xdr:row>17</xdr:row>
      <xdr:rowOff>83820</xdr:rowOff>
    </xdr:from>
    <xdr:to>
      <xdr:col>6</xdr:col>
      <xdr:colOff>1265933</xdr:colOff>
      <xdr:row>17</xdr:row>
      <xdr:rowOff>495300</xdr:rowOff>
    </xdr:to>
    <xdr:pic>
      <xdr:nvPicPr>
        <xdr:cNvPr id="4" name="Picture 2"/>
        <xdr:cNvPicPr>
          <a:picLocks noChangeAspect="1" noChangeArrowheads="1"/>
        </xdr:cNvPicPr>
      </xdr:nvPicPr>
      <xdr:blipFill>
        <a:blip r:embed="rId3" cstate="print"/>
        <a:srcRect/>
        <a:stretch>
          <a:fillRect/>
        </a:stretch>
      </xdr:blipFill>
      <xdr:spPr>
        <a:xfrm>
          <a:off x="8343265" y="2150745"/>
          <a:ext cx="799465" cy="411480"/>
        </a:xfrm>
        <a:prstGeom prst="rect">
          <a:avLst/>
        </a:prstGeom>
        <a:noFill/>
      </xdr:spPr>
    </xdr:pic>
    <xdr:clientData/>
  </xdr:twoCellAnchor>
  <xdr:twoCellAnchor editAs="oneCell">
    <xdr:from>
      <xdr:col>6</xdr:col>
      <xdr:colOff>344805</xdr:colOff>
      <xdr:row>38</xdr:row>
      <xdr:rowOff>49530</xdr:rowOff>
    </xdr:from>
    <xdr:to>
      <xdr:col>6</xdr:col>
      <xdr:colOff>1583054</xdr:colOff>
      <xdr:row>43</xdr:row>
      <xdr:rowOff>152399</xdr:rowOff>
    </xdr:to>
    <xdr:pic>
      <xdr:nvPicPr>
        <xdr:cNvPr id="7" name="Picture 6"/>
        <xdr:cNvPicPr>
          <a:picLocks noChangeAspect="1" noChangeArrowheads="1"/>
        </xdr:cNvPicPr>
      </xdr:nvPicPr>
      <xdr:blipFill>
        <a:blip r:embed="rId4"/>
        <a:srcRect t="7468"/>
        <a:stretch>
          <a:fillRect/>
        </a:stretch>
      </xdr:blipFill>
      <xdr:spPr>
        <a:xfrm>
          <a:off x="8221980" y="5859780"/>
          <a:ext cx="1237615" cy="864235"/>
        </a:xfrm>
        <a:prstGeom prst="rect">
          <a:avLst/>
        </a:prstGeom>
        <a:noFill/>
      </xdr:spPr>
    </xdr:pic>
    <xdr:clientData/>
  </xdr:twoCellAnchor>
  <xdr:twoCellAnchor editAs="oneCell">
    <xdr:from>
      <xdr:col>6</xdr:col>
      <xdr:colOff>409575</xdr:colOff>
      <xdr:row>65</xdr:row>
      <xdr:rowOff>0</xdr:rowOff>
    </xdr:from>
    <xdr:to>
      <xdr:col>6</xdr:col>
      <xdr:colOff>609599</xdr:colOff>
      <xdr:row>65</xdr:row>
      <xdr:rowOff>0</xdr:rowOff>
    </xdr:to>
    <xdr:pic>
      <xdr:nvPicPr>
        <xdr:cNvPr id="21" name="Picture 11" descr="C:\Documents and Settings\Administrator\Application Data\Tencent\Users\244591571\QQ\WinTemp\RichOle\_SBJD9LG0KS~$80@Y)K5U1V.png"/>
        <xdr:cNvPicPr>
          <a:picLocks noChangeAspect="1" noChangeArrowheads="1"/>
        </xdr:cNvPicPr>
      </xdr:nvPicPr>
      <xdr:blipFill>
        <a:blip r:embed="rId5" cstate="print"/>
        <a:srcRect/>
        <a:stretch>
          <a:fillRect/>
        </a:stretch>
      </xdr:blipFill>
      <xdr:spPr>
        <a:xfrm>
          <a:off x="8286750" y="11058525"/>
          <a:ext cx="199390" cy="0"/>
        </a:xfrm>
        <a:prstGeom prst="rect">
          <a:avLst/>
        </a:prstGeom>
        <a:noFill/>
        <a:ln w="9525">
          <a:noFill/>
          <a:miter lim="800000"/>
          <a:headEnd/>
          <a:tailEnd/>
        </a:ln>
      </xdr:spPr>
    </xdr:pic>
    <xdr:clientData/>
  </xdr:twoCellAnchor>
  <xdr:twoCellAnchor editAs="oneCell">
    <xdr:from>
      <xdr:col>6</xdr:col>
      <xdr:colOff>285759</xdr:colOff>
      <xdr:row>65</xdr:row>
      <xdr:rowOff>0</xdr:rowOff>
    </xdr:from>
    <xdr:to>
      <xdr:col>6</xdr:col>
      <xdr:colOff>609605</xdr:colOff>
      <xdr:row>65</xdr:row>
      <xdr:rowOff>0</xdr:rowOff>
    </xdr:to>
    <xdr:pic>
      <xdr:nvPicPr>
        <xdr:cNvPr id="22" name="Picture 8" descr="C:\Documents and Settings\Administrator\Application Data\Tencent\Users\244591571\QQ\WinTemp\RichOle\BE[%1G9[AVTL%WT`KTQZ~2I.png"/>
        <xdr:cNvPicPr>
          <a:picLocks noChangeAspect="1" noChangeArrowheads="1"/>
        </xdr:cNvPicPr>
      </xdr:nvPicPr>
      <xdr:blipFill>
        <a:blip r:embed="rId6" cstate="print"/>
        <a:srcRect/>
        <a:stretch>
          <a:fillRect/>
        </a:stretch>
      </xdr:blipFill>
      <xdr:spPr>
        <a:xfrm rot="-5400000">
          <a:off x="8324850" y="10896600"/>
          <a:ext cx="0" cy="323215"/>
        </a:xfrm>
        <a:prstGeom prst="rect">
          <a:avLst/>
        </a:prstGeom>
        <a:noFill/>
        <a:ln w="9525">
          <a:noFill/>
          <a:miter lim="800000"/>
          <a:headEnd/>
          <a:tailEnd/>
        </a:ln>
      </xdr:spPr>
    </xdr:pic>
    <xdr:clientData/>
  </xdr:twoCellAnchor>
  <xdr:twoCellAnchor editAs="oneCell">
    <xdr:from>
      <xdr:col>6</xdr:col>
      <xdr:colOff>438150</xdr:colOff>
      <xdr:row>13</xdr:row>
      <xdr:rowOff>238125</xdr:rowOff>
    </xdr:from>
    <xdr:to>
      <xdr:col>6</xdr:col>
      <xdr:colOff>1194120</xdr:colOff>
      <xdr:row>16</xdr:row>
      <xdr:rowOff>48799</xdr:rowOff>
    </xdr:to>
    <xdr:pic>
      <xdr:nvPicPr>
        <xdr:cNvPr id="9" name="Picture 8"/>
        <xdr:cNvPicPr>
          <a:picLocks noChangeAspect="1"/>
        </xdr:cNvPicPr>
      </xdr:nvPicPr>
      <xdr:blipFill>
        <a:blip r:embed="rId7"/>
        <a:stretch>
          <a:fillRect/>
        </a:stretch>
      </xdr:blipFill>
      <xdr:spPr>
        <a:xfrm>
          <a:off x="8315325" y="1609725"/>
          <a:ext cx="755650" cy="353060"/>
        </a:xfrm>
        <a:prstGeom prst="rect">
          <a:avLst/>
        </a:prstGeom>
      </xdr:spPr>
    </xdr:pic>
    <xdr:clientData/>
  </xdr:twoCellAnchor>
  <xdr:twoCellAnchor editAs="oneCell">
    <xdr:from>
      <xdr:col>6</xdr:col>
      <xdr:colOff>219075</xdr:colOff>
      <xdr:row>59</xdr:row>
      <xdr:rowOff>133350</xdr:rowOff>
    </xdr:from>
    <xdr:to>
      <xdr:col>6</xdr:col>
      <xdr:colOff>1322547</xdr:colOff>
      <xdr:row>61</xdr:row>
      <xdr:rowOff>133350</xdr:rowOff>
    </xdr:to>
    <xdr:pic>
      <xdr:nvPicPr>
        <xdr:cNvPr id="11" name="Picture 10"/>
        <xdr:cNvPicPr>
          <a:picLocks noChangeAspect="1"/>
        </xdr:cNvPicPr>
      </xdr:nvPicPr>
      <xdr:blipFill>
        <a:blip r:embed="rId8"/>
        <a:stretch>
          <a:fillRect/>
        </a:stretch>
      </xdr:blipFill>
      <xdr:spPr>
        <a:xfrm>
          <a:off x="8096250" y="9372600"/>
          <a:ext cx="1102995" cy="304800"/>
        </a:xfrm>
        <a:prstGeom prst="rect">
          <a:avLst/>
        </a:prstGeom>
      </xdr:spPr>
    </xdr:pic>
    <xdr:clientData/>
  </xdr:twoCellAnchor>
  <xdr:twoCellAnchor editAs="oneCell">
    <xdr:from>
      <xdr:col>6</xdr:col>
      <xdr:colOff>200025</xdr:colOff>
      <xdr:row>63</xdr:row>
      <xdr:rowOff>95250</xdr:rowOff>
    </xdr:from>
    <xdr:to>
      <xdr:col>6</xdr:col>
      <xdr:colOff>1334892</xdr:colOff>
      <xdr:row>63</xdr:row>
      <xdr:rowOff>773458</xdr:rowOff>
    </xdr:to>
    <xdr:pic>
      <xdr:nvPicPr>
        <xdr:cNvPr id="16" name="Picture 2" descr="F:\样品PDF及照片\样本的产品图片\28.jpg"/>
        <xdr:cNvPicPr>
          <a:picLocks noChangeAspect="1" noChangeArrowheads="1"/>
        </xdr:cNvPicPr>
      </xdr:nvPicPr>
      <xdr:blipFill>
        <a:blip r:embed="rId9" cstate="print"/>
        <a:srcRect/>
        <a:stretch>
          <a:fillRect/>
        </a:stretch>
      </xdr:blipFill>
      <xdr:spPr>
        <a:xfrm>
          <a:off x="8077200" y="9944100"/>
          <a:ext cx="1134745" cy="678180"/>
        </a:xfrm>
        <a:prstGeom prst="rect">
          <a:avLst/>
        </a:prstGeom>
        <a:noFill/>
        <a:ln w="9525">
          <a:noFill/>
          <a:miter lim="800000"/>
          <a:headEnd/>
          <a:tailEnd/>
        </a:ln>
      </xdr:spPr>
    </xdr:pic>
    <xdr:clientData/>
  </xdr:twoCellAnchor>
  <xdr:twoCellAnchor editAs="oneCell">
    <xdr:from>
      <xdr:col>6</xdr:col>
      <xdr:colOff>171450</xdr:colOff>
      <xdr:row>64</xdr:row>
      <xdr:rowOff>0</xdr:rowOff>
    </xdr:from>
    <xdr:to>
      <xdr:col>6</xdr:col>
      <xdr:colOff>1676400</xdr:colOff>
      <xdr:row>64</xdr:row>
      <xdr:rowOff>363943</xdr:rowOff>
    </xdr:to>
    <xdr:pic>
      <xdr:nvPicPr>
        <xdr:cNvPr id="17" name="Picture 16"/>
        <xdr:cNvPicPr>
          <a:picLocks noChangeAspect="1" noChangeArrowheads="1"/>
        </xdr:cNvPicPr>
      </xdr:nvPicPr>
      <xdr:blipFill>
        <a:blip r:embed="rId10">
          <a:extLst>
            <a:ext uri="{28A0092B-C50C-407E-A947-70E740481C1C}">
              <a14:useLocalDpi xmlns:a14="http://schemas.microsoft.com/office/drawing/2010/main" val="0"/>
            </a:ext>
          </a:extLst>
        </a:blip>
        <a:srcRect/>
        <a:stretch>
          <a:fillRect/>
        </a:stretch>
      </xdr:blipFill>
      <xdr:spPr>
        <a:xfrm>
          <a:off x="8048625" y="10677525"/>
          <a:ext cx="1504950" cy="3638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466726</xdr:colOff>
      <xdr:row>65</xdr:row>
      <xdr:rowOff>209550</xdr:rowOff>
    </xdr:from>
    <xdr:to>
      <xdr:col>6</xdr:col>
      <xdr:colOff>1219233</xdr:colOff>
      <xdr:row>68</xdr:row>
      <xdr:rowOff>276225</xdr:rowOff>
    </xdr:to>
    <xdr:pic>
      <xdr:nvPicPr>
        <xdr:cNvPr id="12" name="Picture 11"/>
        <xdr:cNvPicPr>
          <a:picLocks noChangeAspect="1"/>
        </xdr:cNvPicPr>
      </xdr:nvPicPr>
      <xdr:blipFill>
        <a:blip r:embed="rId11"/>
        <a:stretch>
          <a:fillRect/>
        </a:stretch>
      </xdr:blipFill>
      <xdr:spPr>
        <a:xfrm>
          <a:off x="8343900" y="11268075"/>
          <a:ext cx="752475" cy="981075"/>
        </a:xfrm>
        <a:prstGeom prst="rect">
          <a:avLst/>
        </a:prstGeom>
      </xdr:spPr>
    </xdr:pic>
    <xdr:clientData/>
  </xdr:twoCellAnchor>
  <xdr:twoCellAnchor editAs="oneCell">
    <xdr:from>
      <xdr:col>6</xdr:col>
      <xdr:colOff>284233</xdr:colOff>
      <xdr:row>75</xdr:row>
      <xdr:rowOff>247650</xdr:rowOff>
    </xdr:from>
    <xdr:to>
      <xdr:col>6</xdr:col>
      <xdr:colOff>1393097</xdr:colOff>
      <xdr:row>76</xdr:row>
      <xdr:rowOff>352425</xdr:rowOff>
    </xdr:to>
    <xdr:pic>
      <xdr:nvPicPr>
        <xdr:cNvPr id="27" name="Picture 26"/>
        <xdr:cNvPicPr>
          <a:picLocks noChangeAspect="1"/>
        </xdr:cNvPicPr>
      </xdr:nvPicPr>
      <xdr:blipFill>
        <a:blip r:embed="rId12"/>
        <a:srcRect l="800" t="22703" b="14689"/>
        <a:stretch>
          <a:fillRect/>
        </a:stretch>
      </xdr:blipFill>
      <xdr:spPr>
        <a:xfrm>
          <a:off x="8161020" y="14592300"/>
          <a:ext cx="1108710" cy="838200"/>
        </a:xfrm>
        <a:prstGeom prst="rect">
          <a:avLst/>
        </a:prstGeom>
      </xdr:spPr>
    </xdr:pic>
    <xdr:clientData/>
  </xdr:twoCellAnchor>
  <xdr:twoCellAnchor editAs="oneCell">
    <xdr:from>
      <xdr:col>6</xdr:col>
      <xdr:colOff>488222</xdr:colOff>
      <xdr:row>82</xdr:row>
      <xdr:rowOff>104775</xdr:rowOff>
    </xdr:from>
    <xdr:to>
      <xdr:col>6</xdr:col>
      <xdr:colOff>1268578</xdr:colOff>
      <xdr:row>82</xdr:row>
      <xdr:rowOff>683945</xdr:rowOff>
    </xdr:to>
    <xdr:pic>
      <xdr:nvPicPr>
        <xdr:cNvPr id="28" name="Picture 27"/>
        <xdr:cNvPicPr>
          <a:picLocks noChangeAspect="1"/>
        </xdr:cNvPicPr>
      </xdr:nvPicPr>
      <xdr:blipFill>
        <a:blip r:embed="rId13"/>
        <a:stretch>
          <a:fillRect/>
        </a:stretch>
      </xdr:blipFill>
      <xdr:spPr>
        <a:xfrm>
          <a:off x="8364855" y="19316700"/>
          <a:ext cx="780415" cy="579120"/>
        </a:xfrm>
        <a:prstGeom prst="rect">
          <a:avLst/>
        </a:prstGeom>
      </xdr:spPr>
    </xdr:pic>
    <xdr:clientData/>
  </xdr:twoCellAnchor>
  <xdr:twoCellAnchor editAs="oneCell">
    <xdr:from>
      <xdr:col>6</xdr:col>
      <xdr:colOff>202472</xdr:colOff>
      <xdr:row>77</xdr:row>
      <xdr:rowOff>590550</xdr:rowOff>
    </xdr:from>
    <xdr:to>
      <xdr:col>6</xdr:col>
      <xdr:colOff>1356378</xdr:colOff>
      <xdr:row>79</xdr:row>
      <xdr:rowOff>314325</xdr:rowOff>
    </xdr:to>
    <xdr:pic>
      <xdr:nvPicPr>
        <xdr:cNvPr id="29" name="Picture 28"/>
        <xdr:cNvPicPr>
          <a:picLocks noChangeAspect="1"/>
        </xdr:cNvPicPr>
      </xdr:nvPicPr>
      <xdr:blipFill>
        <a:blip r:embed="rId14"/>
        <a:stretch>
          <a:fillRect/>
        </a:stretch>
      </xdr:blipFill>
      <xdr:spPr>
        <a:xfrm>
          <a:off x="8079105" y="16221075"/>
          <a:ext cx="1154430" cy="1057275"/>
        </a:xfrm>
        <a:prstGeom prst="rect">
          <a:avLst/>
        </a:prstGeom>
      </xdr:spPr>
    </xdr:pic>
    <xdr:clientData/>
  </xdr:twoCellAnchor>
  <xdr:twoCellAnchor editAs="oneCell">
    <xdr:from>
      <xdr:col>6</xdr:col>
      <xdr:colOff>428624</xdr:colOff>
      <xdr:row>80</xdr:row>
      <xdr:rowOff>151795</xdr:rowOff>
    </xdr:from>
    <xdr:to>
      <xdr:col>6</xdr:col>
      <xdr:colOff>1326421</xdr:colOff>
      <xdr:row>80</xdr:row>
      <xdr:rowOff>704851</xdr:rowOff>
    </xdr:to>
    <xdr:pic>
      <xdr:nvPicPr>
        <xdr:cNvPr id="30" name="Picture 29"/>
        <xdr:cNvPicPr>
          <a:picLocks noChangeAspect="1"/>
        </xdr:cNvPicPr>
      </xdr:nvPicPr>
      <xdr:blipFill>
        <a:blip r:embed="rId15"/>
        <a:srcRect l="4572" t="22574" r="2845" b="5131"/>
        <a:stretch>
          <a:fillRect/>
        </a:stretch>
      </xdr:blipFill>
      <xdr:spPr>
        <a:xfrm>
          <a:off x="8305165" y="17801590"/>
          <a:ext cx="897890" cy="553085"/>
        </a:xfrm>
        <a:prstGeom prst="rect">
          <a:avLst/>
        </a:prstGeom>
      </xdr:spPr>
    </xdr:pic>
    <xdr:clientData/>
  </xdr:twoCellAnchor>
  <xdr:twoCellAnchor editAs="oneCell">
    <xdr:from>
      <xdr:col>6</xdr:col>
      <xdr:colOff>57151</xdr:colOff>
      <xdr:row>51</xdr:row>
      <xdr:rowOff>68562</xdr:rowOff>
    </xdr:from>
    <xdr:to>
      <xdr:col>6</xdr:col>
      <xdr:colOff>1457325</xdr:colOff>
      <xdr:row>55</xdr:row>
      <xdr:rowOff>96193</xdr:rowOff>
    </xdr:to>
    <xdr:pic>
      <xdr:nvPicPr>
        <xdr:cNvPr id="13" name="Picture 12"/>
        <xdr:cNvPicPr>
          <a:picLocks noChangeAspect="1"/>
        </xdr:cNvPicPr>
      </xdr:nvPicPr>
      <xdr:blipFill>
        <a:blip r:embed="rId16"/>
        <a:stretch>
          <a:fillRect/>
        </a:stretch>
      </xdr:blipFill>
      <xdr:spPr>
        <a:xfrm>
          <a:off x="7934325" y="8087995"/>
          <a:ext cx="1400175" cy="637540"/>
        </a:xfrm>
        <a:prstGeom prst="rect">
          <a:avLst/>
        </a:prstGeom>
      </xdr:spPr>
    </xdr:pic>
    <xdr:clientData/>
  </xdr:twoCellAnchor>
  <xdr:twoCellAnchor editAs="oneCell">
    <xdr:from>
      <xdr:col>6</xdr:col>
      <xdr:colOff>438150</xdr:colOff>
      <xdr:row>83</xdr:row>
      <xdr:rowOff>19050</xdr:rowOff>
    </xdr:from>
    <xdr:to>
      <xdr:col>6</xdr:col>
      <xdr:colOff>1242892</xdr:colOff>
      <xdr:row>83</xdr:row>
      <xdr:rowOff>775020</xdr:rowOff>
    </xdr:to>
    <xdr:pic>
      <xdr:nvPicPr>
        <xdr:cNvPr id="14" name="Picture 13"/>
        <xdr:cNvPicPr>
          <a:picLocks noChangeAspect="1"/>
        </xdr:cNvPicPr>
      </xdr:nvPicPr>
      <xdr:blipFill>
        <a:blip r:embed="rId17"/>
        <a:stretch>
          <a:fillRect/>
        </a:stretch>
      </xdr:blipFill>
      <xdr:spPr>
        <a:xfrm>
          <a:off x="8315325" y="20097750"/>
          <a:ext cx="804545" cy="755650"/>
        </a:xfrm>
        <a:prstGeom prst="rect">
          <a:avLst/>
        </a:prstGeom>
      </xdr:spPr>
    </xdr:pic>
    <xdr:clientData/>
  </xdr:twoCellAnchor>
  <xdr:twoCellAnchor editAs="oneCell">
    <xdr:from>
      <xdr:col>6</xdr:col>
      <xdr:colOff>304800</xdr:colOff>
      <xdr:row>99</xdr:row>
      <xdr:rowOff>19050</xdr:rowOff>
    </xdr:from>
    <xdr:to>
      <xdr:col>6</xdr:col>
      <xdr:colOff>1347306</xdr:colOff>
      <xdr:row>103</xdr:row>
      <xdr:rowOff>116647</xdr:rowOff>
    </xdr:to>
    <xdr:pic>
      <xdr:nvPicPr>
        <xdr:cNvPr id="15" name="Picture 14"/>
        <xdr:cNvPicPr>
          <a:picLocks noChangeAspect="1"/>
        </xdr:cNvPicPr>
      </xdr:nvPicPr>
      <xdr:blipFill>
        <a:blip r:embed="rId18"/>
        <a:stretch>
          <a:fillRect/>
        </a:stretch>
      </xdr:blipFill>
      <xdr:spPr>
        <a:xfrm>
          <a:off x="8181975" y="23936325"/>
          <a:ext cx="1042035" cy="706755"/>
        </a:xfrm>
        <a:prstGeom prst="rect">
          <a:avLst/>
        </a:prstGeom>
      </xdr:spPr>
    </xdr:pic>
    <xdr:clientData/>
  </xdr:twoCellAnchor>
  <xdr:twoCellAnchor editAs="oneCell">
    <xdr:from>
      <xdr:col>6</xdr:col>
      <xdr:colOff>342900</xdr:colOff>
      <xdr:row>85</xdr:row>
      <xdr:rowOff>9525</xdr:rowOff>
    </xdr:from>
    <xdr:to>
      <xdr:col>6</xdr:col>
      <xdr:colOff>1371600</xdr:colOff>
      <xdr:row>90</xdr:row>
      <xdr:rowOff>66675</xdr:rowOff>
    </xdr:to>
    <xdr:pic>
      <xdr:nvPicPr>
        <xdr:cNvPr id="32" name="Picture 31"/>
        <xdr:cNvPicPr>
          <a:picLocks noChangeAspect="1"/>
        </xdr:cNvPicPr>
      </xdr:nvPicPr>
      <xdr:blipFill>
        <a:blip r:embed="rId19"/>
        <a:stretch>
          <a:fillRect/>
        </a:stretch>
      </xdr:blipFill>
      <xdr:spPr>
        <a:xfrm>
          <a:off x="8220075" y="21078825"/>
          <a:ext cx="1028700" cy="971550"/>
        </a:xfrm>
        <a:prstGeom prst="rect">
          <a:avLst/>
        </a:prstGeom>
      </xdr:spPr>
    </xdr:pic>
    <xdr:clientData/>
  </xdr:twoCellAnchor>
  <xdr:twoCellAnchor editAs="oneCell">
    <xdr:from>
      <xdr:col>6</xdr:col>
      <xdr:colOff>521940</xdr:colOff>
      <xdr:row>95</xdr:row>
      <xdr:rowOff>104169</xdr:rowOff>
    </xdr:from>
    <xdr:to>
      <xdr:col>6</xdr:col>
      <xdr:colOff>1238201</xdr:colOff>
      <xdr:row>98</xdr:row>
      <xdr:rowOff>123776</xdr:rowOff>
    </xdr:to>
    <xdr:pic>
      <xdr:nvPicPr>
        <xdr:cNvPr id="33" name="Picture 32"/>
        <xdr:cNvPicPr>
          <a:picLocks noChangeAspect="1"/>
        </xdr:cNvPicPr>
      </xdr:nvPicPr>
      <xdr:blipFill>
        <a:blip r:embed="rId20"/>
        <a:srcRect l="20885" t="9399" r="24108" b="6756"/>
        <a:stretch>
          <a:fillRect/>
        </a:stretch>
      </xdr:blipFill>
      <xdr:spPr>
        <a:xfrm rot="16200000">
          <a:off x="8456295" y="23229570"/>
          <a:ext cx="600710" cy="716280"/>
        </a:xfrm>
        <a:prstGeom prst="rect">
          <a:avLst/>
        </a:prstGeom>
      </xdr:spPr>
    </xdr:pic>
    <xdr:clientData/>
  </xdr:twoCellAnchor>
  <xdr:twoCellAnchor editAs="oneCell">
    <xdr:from>
      <xdr:col>6</xdr:col>
      <xdr:colOff>285045</xdr:colOff>
      <xdr:row>69</xdr:row>
      <xdr:rowOff>200025</xdr:rowOff>
    </xdr:from>
    <xdr:to>
      <xdr:col>6</xdr:col>
      <xdr:colOff>1656810</xdr:colOff>
      <xdr:row>72</xdr:row>
      <xdr:rowOff>285750</xdr:rowOff>
    </xdr:to>
    <xdr:pic>
      <xdr:nvPicPr>
        <xdr:cNvPr id="19" name="Picture 18"/>
        <xdr:cNvPicPr>
          <a:picLocks noChangeAspect="1"/>
        </xdr:cNvPicPr>
      </xdr:nvPicPr>
      <xdr:blipFill>
        <a:blip r:embed="rId21"/>
        <a:srcRect t="21715" b="18285"/>
        <a:stretch>
          <a:fillRect/>
        </a:stretch>
      </xdr:blipFill>
      <xdr:spPr>
        <a:xfrm>
          <a:off x="8161655" y="12477750"/>
          <a:ext cx="1372235" cy="1000125"/>
        </a:xfrm>
        <a:prstGeom prst="rect">
          <a:avLst/>
        </a:prstGeom>
      </xdr:spPr>
    </xdr:pic>
    <xdr:clientData/>
  </xdr:twoCellAnchor>
  <xdr:twoCellAnchor editAs="oneCell">
    <xdr:from>
      <xdr:col>6</xdr:col>
      <xdr:colOff>409575</xdr:colOff>
      <xdr:row>105</xdr:row>
      <xdr:rowOff>132715</xdr:rowOff>
    </xdr:from>
    <xdr:to>
      <xdr:col>6</xdr:col>
      <xdr:colOff>1640205</xdr:colOff>
      <xdr:row>109</xdr:row>
      <xdr:rowOff>38100</xdr:rowOff>
    </xdr:to>
    <xdr:pic>
      <xdr:nvPicPr>
        <xdr:cNvPr id="18" name="Picture 17"/>
        <xdr:cNvPicPr>
          <a:picLocks noChangeAspect="1"/>
        </xdr:cNvPicPr>
      </xdr:nvPicPr>
      <xdr:blipFill>
        <a:blip r:embed="rId22"/>
        <a:stretch>
          <a:fillRect/>
        </a:stretch>
      </xdr:blipFill>
      <xdr:spPr>
        <a:xfrm>
          <a:off x="8286750" y="25116790"/>
          <a:ext cx="1230630" cy="1124585"/>
        </a:xfrm>
        <a:prstGeom prst="rect">
          <a:avLst/>
        </a:prstGeom>
      </xdr:spPr>
    </xdr:pic>
    <xdr:clientData/>
  </xdr:twoCellAnchor>
  <xdr:twoCellAnchor editAs="oneCell">
    <xdr:from>
      <xdr:col>6</xdr:col>
      <xdr:colOff>371475</xdr:colOff>
      <xdr:row>25</xdr:row>
      <xdr:rowOff>51230</xdr:rowOff>
    </xdr:from>
    <xdr:to>
      <xdr:col>6</xdr:col>
      <xdr:colOff>1028700</xdr:colOff>
      <xdr:row>28</xdr:row>
      <xdr:rowOff>28576</xdr:rowOff>
    </xdr:to>
    <xdr:pic>
      <xdr:nvPicPr>
        <xdr:cNvPr id="35" name="Picture 34"/>
        <xdr:cNvPicPr>
          <a:picLocks noChangeAspect="1"/>
        </xdr:cNvPicPr>
      </xdr:nvPicPr>
      <xdr:blipFill>
        <a:blip r:embed="rId23"/>
        <a:stretch>
          <a:fillRect/>
        </a:stretch>
      </xdr:blipFill>
      <xdr:spPr>
        <a:xfrm>
          <a:off x="8248650" y="3813175"/>
          <a:ext cx="657225" cy="444500"/>
        </a:xfrm>
        <a:prstGeom prst="rect">
          <a:avLst/>
        </a:prstGeom>
      </xdr:spPr>
    </xdr:pic>
    <xdr:clientData/>
  </xdr:twoCellAnchor>
  <xdr:twoCellAnchor editAs="oneCell">
    <xdr:from>
      <xdr:col>6</xdr:col>
      <xdr:colOff>466726</xdr:colOff>
      <xdr:row>32</xdr:row>
      <xdr:rowOff>8754</xdr:rowOff>
    </xdr:from>
    <xdr:to>
      <xdr:col>6</xdr:col>
      <xdr:colOff>1057275</xdr:colOff>
      <xdr:row>34</xdr:row>
      <xdr:rowOff>83924</xdr:rowOff>
    </xdr:to>
    <xdr:pic>
      <xdr:nvPicPr>
        <xdr:cNvPr id="36" name="Picture 35"/>
        <xdr:cNvPicPr>
          <a:picLocks noChangeAspect="1"/>
        </xdr:cNvPicPr>
      </xdr:nvPicPr>
      <xdr:blipFill>
        <a:blip r:embed="rId24"/>
        <a:stretch>
          <a:fillRect/>
        </a:stretch>
      </xdr:blipFill>
      <xdr:spPr>
        <a:xfrm>
          <a:off x="8343900" y="4885055"/>
          <a:ext cx="590550" cy="399415"/>
        </a:xfrm>
        <a:prstGeom prst="rect">
          <a:avLst/>
        </a:prstGeom>
      </xdr:spPr>
    </xdr:pic>
    <xdr:clientData/>
  </xdr:twoCellAnchor>
  <xdr:twoCellAnchor editAs="oneCell">
    <xdr:from>
      <xdr:col>7</xdr:col>
      <xdr:colOff>457200</xdr:colOff>
      <xdr:row>67</xdr:row>
      <xdr:rowOff>111740</xdr:rowOff>
    </xdr:from>
    <xdr:to>
      <xdr:col>14</xdr:col>
      <xdr:colOff>135034</xdr:colOff>
      <xdr:row>74</xdr:row>
      <xdr:rowOff>209550</xdr:rowOff>
    </xdr:to>
    <xdr:pic>
      <xdr:nvPicPr>
        <xdr:cNvPr id="5" name="Picture 4"/>
        <xdr:cNvPicPr>
          <a:picLocks noChangeAspect="1"/>
        </xdr:cNvPicPr>
      </xdr:nvPicPr>
      <xdr:blipFill>
        <a:blip r:embed="rId25"/>
        <a:stretch>
          <a:fillRect/>
        </a:stretch>
      </xdr:blipFill>
      <xdr:spPr>
        <a:xfrm>
          <a:off x="10153650" y="11779250"/>
          <a:ext cx="3944620" cy="2232025"/>
        </a:xfrm>
        <a:prstGeom prst="rect">
          <a:avLst/>
        </a:prstGeom>
      </xdr:spPr>
    </xdr:pic>
    <xdr:clientData/>
  </xdr:twoCellAnchor>
  <xdr:twoCellAnchor editAs="oneCell">
    <xdr:from>
      <xdr:col>6</xdr:col>
      <xdr:colOff>295276</xdr:colOff>
      <xdr:row>28</xdr:row>
      <xdr:rowOff>123826</xdr:rowOff>
    </xdr:from>
    <xdr:to>
      <xdr:col>6</xdr:col>
      <xdr:colOff>1381126</xdr:colOff>
      <xdr:row>31</xdr:row>
      <xdr:rowOff>12777</xdr:rowOff>
    </xdr:to>
    <xdr:pic>
      <xdr:nvPicPr>
        <xdr:cNvPr id="31" name="Picture 30"/>
        <xdr:cNvPicPr>
          <a:picLocks noChangeAspect="1"/>
        </xdr:cNvPicPr>
      </xdr:nvPicPr>
      <xdr:blipFill>
        <a:blip r:embed="rId26"/>
        <a:srcRect t="30133" b="30263"/>
        <a:stretch>
          <a:fillRect/>
        </a:stretch>
      </xdr:blipFill>
      <xdr:spPr>
        <a:xfrm>
          <a:off x="8172450" y="4352925"/>
          <a:ext cx="1085850" cy="374650"/>
        </a:xfrm>
        <a:prstGeom prst="rect">
          <a:avLst/>
        </a:prstGeom>
      </xdr:spPr>
    </xdr:pic>
    <xdr:clientData/>
  </xdr:twoCellAnchor>
  <xdr:twoCellAnchor editAs="oneCell">
    <xdr:from>
      <xdr:col>6</xdr:col>
      <xdr:colOff>419100</xdr:colOff>
      <xdr:row>81</xdr:row>
      <xdr:rowOff>0</xdr:rowOff>
    </xdr:from>
    <xdr:to>
      <xdr:col>6</xdr:col>
      <xdr:colOff>1379884</xdr:colOff>
      <xdr:row>81</xdr:row>
      <xdr:rowOff>736744</xdr:rowOff>
    </xdr:to>
    <xdr:pic>
      <xdr:nvPicPr>
        <xdr:cNvPr id="34" name="Picture 33" descr="Air Conditioner Ntc Temperature Sensor For Midea Good Price - Buy Ntc  Temperature Sensor,Temperature Sensor For Midea,Air Conditioner Temperature  Sensor Product on Alibaba.com"/>
        <xdr:cNvPicPr>
          <a:picLocks noChangeAspect="1" noChangeArrowheads="1"/>
        </xdr:cNvPicPr>
      </xdr:nvPicPr>
      <xdr:blipFill>
        <a:blip r:embed="rId27">
          <a:extLst>
            <a:ext uri="{28A0092B-C50C-407E-A947-70E740481C1C}">
              <a14:useLocalDpi xmlns:a14="http://schemas.microsoft.com/office/drawing/2010/main" val="0"/>
            </a:ext>
          </a:extLst>
        </a:blip>
        <a:srcRect l="8489" t="16615" r="5460" b="17310"/>
        <a:stretch>
          <a:fillRect/>
        </a:stretch>
      </xdr:blipFill>
      <xdr:spPr>
        <a:xfrm>
          <a:off x="8296275" y="18430875"/>
          <a:ext cx="960755" cy="736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370522</xdr:colOff>
      <xdr:row>45</xdr:row>
      <xdr:rowOff>61277</xdr:rowOff>
    </xdr:from>
    <xdr:to>
      <xdr:col>6</xdr:col>
      <xdr:colOff>1225867</xdr:colOff>
      <xdr:row>47</xdr:row>
      <xdr:rowOff>91757</xdr:rowOff>
    </xdr:to>
    <xdr:pic>
      <xdr:nvPicPr>
        <xdr:cNvPr id="6" name="Picture 5"/>
        <xdr:cNvPicPr>
          <a:picLocks noChangeAspect="1"/>
        </xdr:cNvPicPr>
      </xdr:nvPicPr>
      <xdr:blipFill>
        <a:blip r:embed="rId28">
          <a:clrChange>
            <a:clrFrom>
              <a:srgbClr val="FFFFFF">
                <a:alpha val="100000"/>
              </a:srgbClr>
            </a:clrFrom>
            <a:clrTo>
              <a:srgbClr val="FFFFFF">
                <a:alpha val="100000"/>
                <a:alpha val="0"/>
              </a:srgbClr>
            </a:clrTo>
          </a:clrChange>
        </a:blip>
        <a:srcRect l="26035" t="22370" r="27236" b="9770"/>
        <a:stretch>
          <a:fillRect/>
        </a:stretch>
      </xdr:blipFill>
      <xdr:spPr>
        <a:xfrm rot="5400000">
          <a:off x="8507095" y="6677660"/>
          <a:ext cx="335280" cy="855345"/>
        </a:xfrm>
        <a:prstGeom prst="rect">
          <a:avLst/>
        </a:prstGeom>
        <a:noFill/>
        <a:ln w="9525">
          <a:noFill/>
        </a:ln>
      </xdr:spPr>
    </xdr:pic>
    <xdr:clientData/>
  </xdr:twoCellAnchor>
  <xdr:twoCellAnchor editAs="oneCell">
    <xdr:from>
      <xdr:col>6</xdr:col>
      <xdr:colOff>388620</xdr:colOff>
      <xdr:row>48</xdr:row>
      <xdr:rowOff>43180</xdr:rowOff>
    </xdr:from>
    <xdr:to>
      <xdr:col>6</xdr:col>
      <xdr:colOff>1282700</xdr:colOff>
      <xdr:row>49</xdr:row>
      <xdr:rowOff>299720</xdr:rowOff>
    </xdr:to>
    <xdr:pic>
      <xdr:nvPicPr>
        <xdr:cNvPr id="8" name="Picture 7"/>
        <xdr:cNvPicPr>
          <a:picLocks noChangeAspect="1"/>
        </xdr:cNvPicPr>
      </xdr:nvPicPr>
      <xdr:blipFill>
        <a:blip r:embed="rId29"/>
        <a:stretch>
          <a:fillRect/>
        </a:stretch>
      </xdr:blipFill>
      <xdr:spPr>
        <a:xfrm>
          <a:off x="8265795" y="7377430"/>
          <a:ext cx="894080" cy="485140"/>
        </a:xfrm>
        <a:prstGeom prst="rect">
          <a:avLst/>
        </a:prstGeom>
        <a:noFill/>
        <a:ln w="9525">
          <a:noFill/>
        </a:ln>
      </xdr:spPr>
    </xdr:pic>
    <xdr:clientData/>
  </xdr:twoCellAnchor>
</xdr:wsDr>
</file>

<file path=xl/drawings/drawing18.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83820</xdr:colOff>
      <xdr:row>24</xdr:row>
      <xdr:rowOff>234315</xdr:rowOff>
    </xdr:from>
    <xdr:to>
      <xdr:col>6</xdr:col>
      <xdr:colOff>1967542</xdr:colOff>
      <xdr:row>29</xdr:row>
      <xdr:rowOff>236220</xdr:rowOff>
    </xdr:to>
    <xdr:pic>
      <xdr:nvPicPr>
        <xdr:cNvPr id="2" name="Picture 1036" descr="http://www.airmender.com.tw/upload/product/photo_l_127528990020.jpg"/>
        <xdr:cNvPicPr>
          <a:picLocks noChangeAspect="1" noChangeArrowheads="1"/>
        </xdr:cNvPicPr>
      </xdr:nvPicPr>
      <xdr:blipFill>
        <a:blip r:embed="rId1" cstate="print"/>
        <a:srcRect/>
        <a:stretch>
          <a:fillRect/>
        </a:stretch>
      </xdr:blipFill>
      <xdr:spPr>
        <a:xfrm>
          <a:off x="8075295" y="5180330"/>
          <a:ext cx="1883410" cy="1300480"/>
        </a:xfrm>
        <a:prstGeom prst="rect">
          <a:avLst/>
        </a:prstGeom>
        <a:noFill/>
        <a:ln w="9525">
          <a:noFill/>
          <a:miter lim="800000"/>
          <a:headEnd/>
          <a:tailEnd/>
        </a:ln>
      </xdr:spPr>
    </xdr:pic>
    <xdr:clientData/>
  </xdr:twoCellAnchor>
  <xdr:twoCellAnchor editAs="oneCell">
    <xdr:from>
      <xdr:col>6</xdr:col>
      <xdr:colOff>487680</xdr:colOff>
      <xdr:row>9</xdr:row>
      <xdr:rowOff>7620</xdr:rowOff>
    </xdr:from>
    <xdr:to>
      <xdr:col>6</xdr:col>
      <xdr:colOff>1435585</xdr:colOff>
      <xdr:row>11</xdr:row>
      <xdr:rowOff>169545</xdr:rowOff>
    </xdr:to>
    <xdr:pic>
      <xdr:nvPicPr>
        <xdr:cNvPr id="4" name="Picture 1" descr="http://www.airmender.com.tw/upload/product/photo_l_127529023394.jpg"/>
        <xdr:cNvPicPr>
          <a:picLocks noChangeAspect="1" noChangeArrowheads="1"/>
        </xdr:cNvPicPr>
      </xdr:nvPicPr>
      <xdr:blipFill>
        <a:blip r:embed="rId2" cstate="print"/>
        <a:srcRect/>
        <a:stretch>
          <a:fillRect/>
        </a:stretch>
      </xdr:blipFill>
      <xdr:spPr>
        <a:xfrm>
          <a:off x="8479155" y="1057910"/>
          <a:ext cx="947420" cy="681355"/>
        </a:xfrm>
        <a:prstGeom prst="rect">
          <a:avLst/>
        </a:prstGeom>
        <a:noFill/>
        <a:ln w="9525">
          <a:noFill/>
          <a:miter lim="800000"/>
          <a:headEnd/>
          <a:tailEnd/>
        </a:ln>
      </xdr:spPr>
    </xdr:pic>
    <xdr:clientData/>
  </xdr:twoCellAnchor>
  <xdr:twoCellAnchor editAs="oneCell">
    <xdr:from>
      <xdr:col>6</xdr:col>
      <xdr:colOff>695325</xdr:colOff>
      <xdr:row>38</xdr:row>
      <xdr:rowOff>28575</xdr:rowOff>
    </xdr:from>
    <xdr:to>
      <xdr:col>6</xdr:col>
      <xdr:colOff>695325</xdr:colOff>
      <xdr:row>41</xdr:row>
      <xdr:rowOff>251460</xdr:rowOff>
    </xdr:to>
    <xdr:pic>
      <xdr:nvPicPr>
        <xdr:cNvPr id="7" name="Picture 71" descr="http://www.airmender.com.tw/upload/product/photo_l_37_127503513966.jpg"/>
        <xdr:cNvPicPr>
          <a:picLocks noChangeAspect="1" noChangeArrowheads="1"/>
        </xdr:cNvPicPr>
      </xdr:nvPicPr>
      <xdr:blipFill>
        <a:blip r:embed="rId3" cstate="print"/>
        <a:srcRect/>
        <a:stretch>
          <a:fillRect/>
        </a:stretch>
      </xdr:blipFill>
      <xdr:spPr>
        <a:xfrm>
          <a:off x="8686800" y="8610600"/>
          <a:ext cx="0" cy="1002030"/>
        </a:xfrm>
        <a:prstGeom prst="rect">
          <a:avLst/>
        </a:prstGeom>
        <a:noFill/>
        <a:ln w="9525">
          <a:noFill/>
          <a:miter lim="800000"/>
          <a:headEnd/>
          <a:tailEnd/>
        </a:ln>
      </xdr:spPr>
    </xdr:pic>
    <xdr:clientData/>
  </xdr:twoCellAnchor>
  <xdr:twoCellAnchor editAs="oneCell">
    <xdr:from>
      <xdr:col>6</xdr:col>
      <xdr:colOff>695325</xdr:colOff>
      <xdr:row>47</xdr:row>
      <xdr:rowOff>0</xdr:rowOff>
    </xdr:from>
    <xdr:to>
      <xdr:col>6</xdr:col>
      <xdr:colOff>695325</xdr:colOff>
      <xdr:row>48</xdr:row>
      <xdr:rowOff>251460</xdr:rowOff>
    </xdr:to>
    <xdr:pic>
      <xdr:nvPicPr>
        <xdr:cNvPr id="8" name="Picture 58" descr="http://www.airmender.com.tw/upload/product/photo_l_127529044453.jpg"/>
        <xdr:cNvPicPr>
          <a:picLocks noChangeAspect="1" noChangeArrowheads="1"/>
        </xdr:cNvPicPr>
      </xdr:nvPicPr>
      <xdr:blipFill>
        <a:blip r:embed="rId4" cstate="print"/>
        <a:srcRect/>
        <a:stretch>
          <a:fillRect/>
        </a:stretch>
      </xdr:blipFill>
      <xdr:spPr>
        <a:xfrm>
          <a:off x="8686800" y="10919460"/>
          <a:ext cx="0" cy="511175"/>
        </a:xfrm>
        <a:prstGeom prst="rect">
          <a:avLst/>
        </a:prstGeom>
        <a:noFill/>
        <a:ln w="9525">
          <a:noFill/>
          <a:miter lim="800000"/>
          <a:headEnd/>
          <a:tailEnd/>
        </a:ln>
      </xdr:spPr>
    </xdr:pic>
    <xdr:clientData/>
  </xdr:twoCellAnchor>
  <xdr:twoCellAnchor editAs="oneCell">
    <xdr:from>
      <xdr:col>6</xdr:col>
      <xdr:colOff>200660</xdr:colOff>
      <xdr:row>33</xdr:row>
      <xdr:rowOff>31115</xdr:rowOff>
    </xdr:from>
    <xdr:to>
      <xdr:col>6</xdr:col>
      <xdr:colOff>1792605</xdr:colOff>
      <xdr:row>36</xdr:row>
      <xdr:rowOff>10795</xdr:rowOff>
    </xdr:to>
    <xdr:pic>
      <xdr:nvPicPr>
        <xdr:cNvPr id="9" name="Picture 50" descr="http://www.airmender.com.tw/upload/product/photo_l_127529038516.jpg"/>
        <xdr:cNvPicPr>
          <a:picLocks noChangeAspect="1" noChangeArrowheads="1"/>
        </xdr:cNvPicPr>
      </xdr:nvPicPr>
      <xdr:blipFill>
        <a:blip r:embed="rId5" cstate="print"/>
        <a:srcRect/>
        <a:stretch>
          <a:fillRect/>
        </a:stretch>
      </xdr:blipFill>
      <xdr:spPr>
        <a:xfrm>
          <a:off x="8192135" y="7314565"/>
          <a:ext cx="1591945" cy="758825"/>
        </a:xfrm>
        <a:prstGeom prst="rect">
          <a:avLst/>
        </a:prstGeom>
        <a:noFill/>
        <a:ln w="9525">
          <a:noFill/>
          <a:miter lim="800000"/>
          <a:headEnd/>
          <a:tailEnd/>
        </a:ln>
      </xdr:spPr>
    </xdr:pic>
    <xdr:clientData/>
  </xdr:twoCellAnchor>
  <xdr:twoCellAnchor editAs="oneCell">
    <xdr:from>
      <xdr:col>6</xdr:col>
      <xdr:colOff>619125</xdr:colOff>
      <xdr:row>49</xdr:row>
      <xdr:rowOff>19051</xdr:rowOff>
    </xdr:from>
    <xdr:to>
      <xdr:col>6</xdr:col>
      <xdr:colOff>619125</xdr:colOff>
      <xdr:row>51</xdr:row>
      <xdr:rowOff>233225</xdr:rowOff>
    </xdr:to>
    <xdr:pic>
      <xdr:nvPicPr>
        <xdr:cNvPr id="10" name="Picture 1028" descr="http://www.airmender.com.tw/upload/product/photo_l_127503536236.jpg"/>
        <xdr:cNvPicPr>
          <a:picLocks noChangeAspect="1" noChangeArrowheads="1"/>
        </xdr:cNvPicPr>
      </xdr:nvPicPr>
      <xdr:blipFill>
        <a:blip r:embed="rId6" cstate="print"/>
        <a:srcRect/>
        <a:stretch>
          <a:fillRect/>
        </a:stretch>
      </xdr:blipFill>
      <xdr:spPr>
        <a:xfrm>
          <a:off x="8610600" y="11457940"/>
          <a:ext cx="0" cy="733425"/>
        </a:xfrm>
        <a:prstGeom prst="rect">
          <a:avLst/>
        </a:prstGeom>
        <a:noFill/>
        <a:ln w="9525">
          <a:noFill/>
          <a:miter lim="800000"/>
          <a:headEnd/>
          <a:tailEnd/>
        </a:ln>
      </xdr:spPr>
    </xdr:pic>
    <xdr:clientData/>
  </xdr:twoCellAnchor>
  <xdr:twoCellAnchor editAs="oneCell">
    <xdr:from>
      <xdr:col>6</xdr:col>
      <xdr:colOff>291465</xdr:colOff>
      <xdr:row>13</xdr:row>
      <xdr:rowOff>190500</xdr:rowOff>
    </xdr:from>
    <xdr:to>
      <xdr:col>6</xdr:col>
      <xdr:colOff>1748790</xdr:colOff>
      <xdr:row>18</xdr:row>
      <xdr:rowOff>13335</xdr:rowOff>
    </xdr:to>
    <xdr:pic>
      <xdr:nvPicPr>
        <xdr:cNvPr id="11" name="Picture 1048" descr="http://www.airmender.com.tw/upload/product/photo_l_127529021895.jpg"/>
        <xdr:cNvPicPr>
          <a:picLocks noChangeAspect="1" noChangeArrowheads="1"/>
        </xdr:cNvPicPr>
      </xdr:nvPicPr>
      <xdr:blipFill>
        <a:blip r:embed="rId7" cstate="print"/>
        <a:srcRect/>
        <a:stretch>
          <a:fillRect/>
        </a:stretch>
      </xdr:blipFill>
      <xdr:spPr>
        <a:xfrm>
          <a:off x="8282940" y="2279650"/>
          <a:ext cx="1457325" cy="1121410"/>
        </a:xfrm>
        <a:prstGeom prst="rect">
          <a:avLst/>
        </a:prstGeom>
        <a:noFill/>
        <a:ln w="9525">
          <a:noFill/>
          <a:miter lim="800000"/>
          <a:headEnd/>
          <a:tailEnd/>
        </a:ln>
      </xdr:spPr>
    </xdr:pic>
    <xdr:clientData/>
  </xdr:twoCellAnchor>
  <xdr:twoCellAnchor editAs="oneCell">
    <xdr:from>
      <xdr:col>6</xdr:col>
      <xdr:colOff>522605</xdr:colOff>
      <xdr:row>38</xdr:row>
      <xdr:rowOff>41910</xdr:rowOff>
    </xdr:from>
    <xdr:to>
      <xdr:col>6</xdr:col>
      <xdr:colOff>1410877</xdr:colOff>
      <xdr:row>41</xdr:row>
      <xdr:rowOff>139700</xdr:rowOff>
    </xdr:to>
    <xdr:pic>
      <xdr:nvPicPr>
        <xdr:cNvPr id="12" name="Picture 71" descr="http://www.airmender.com.tw/upload/product/photo_l_37_127503513966.jpg"/>
        <xdr:cNvPicPr>
          <a:picLocks noChangeAspect="1" noChangeArrowheads="1"/>
        </xdr:cNvPicPr>
      </xdr:nvPicPr>
      <xdr:blipFill>
        <a:blip r:embed="rId8" cstate="print"/>
        <a:srcRect/>
        <a:stretch>
          <a:fillRect/>
        </a:stretch>
      </xdr:blipFill>
      <xdr:spPr>
        <a:xfrm>
          <a:off x="8514080" y="8623935"/>
          <a:ext cx="887730" cy="876935"/>
        </a:xfrm>
        <a:prstGeom prst="rect">
          <a:avLst/>
        </a:prstGeom>
        <a:noFill/>
        <a:ln w="9525">
          <a:noFill/>
          <a:miter lim="800000"/>
          <a:headEnd/>
          <a:tailEnd/>
        </a:ln>
      </xdr:spPr>
    </xdr:pic>
    <xdr:clientData/>
  </xdr:twoCellAnchor>
  <xdr:twoCellAnchor editAs="oneCell">
    <xdr:from>
      <xdr:col>6</xdr:col>
      <xdr:colOff>360045</xdr:colOff>
      <xdr:row>48</xdr:row>
      <xdr:rowOff>36195</xdr:rowOff>
    </xdr:from>
    <xdr:to>
      <xdr:col>6</xdr:col>
      <xdr:colOff>1826895</xdr:colOff>
      <xdr:row>50</xdr:row>
      <xdr:rowOff>250369</xdr:rowOff>
    </xdr:to>
    <xdr:pic>
      <xdr:nvPicPr>
        <xdr:cNvPr id="14" name="Picture 1028" descr="http://www.airmender.com.tw/upload/product/photo_l_127503536236.jpg"/>
        <xdr:cNvPicPr>
          <a:picLocks noChangeAspect="1" noChangeArrowheads="1"/>
        </xdr:cNvPicPr>
      </xdr:nvPicPr>
      <xdr:blipFill>
        <a:blip r:embed="rId9" cstate="print"/>
        <a:srcRect/>
        <a:stretch>
          <a:fillRect/>
        </a:stretch>
      </xdr:blipFill>
      <xdr:spPr>
        <a:xfrm>
          <a:off x="8351520" y="11215370"/>
          <a:ext cx="1466850" cy="733425"/>
        </a:xfrm>
        <a:prstGeom prst="rect">
          <a:avLst/>
        </a:prstGeom>
        <a:noFill/>
        <a:ln w="9525">
          <a:noFill/>
          <a:miter lim="800000"/>
          <a:headEnd/>
          <a:tailEnd/>
        </a:ln>
      </xdr:spPr>
    </xdr:pic>
    <xdr:clientData/>
  </xdr:twoCellAnchor>
  <xdr:twoCellAnchor editAs="oneCell">
    <xdr:from>
      <xdr:col>6</xdr:col>
      <xdr:colOff>360045</xdr:colOff>
      <xdr:row>101</xdr:row>
      <xdr:rowOff>552450</xdr:rowOff>
    </xdr:from>
    <xdr:to>
      <xdr:col>6</xdr:col>
      <xdr:colOff>1257300</xdr:colOff>
      <xdr:row>104</xdr:row>
      <xdr:rowOff>47625</xdr:rowOff>
    </xdr:to>
    <xdr:pic>
      <xdr:nvPicPr>
        <xdr:cNvPr id="15" name="Picture 1" descr="http://www.fasike.com/uploadfile/Products/20140418165332073207.jpg"/>
        <xdr:cNvPicPr>
          <a:picLocks noChangeAspect="1" noChangeArrowheads="1"/>
        </xdr:cNvPicPr>
      </xdr:nvPicPr>
      <xdr:blipFill>
        <a:blip r:embed="rId10"/>
        <a:srcRect l="28095" r="31429"/>
        <a:stretch>
          <a:fillRect/>
        </a:stretch>
      </xdr:blipFill>
      <xdr:spPr>
        <a:xfrm>
          <a:off x="8351520" y="27545030"/>
          <a:ext cx="897255" cy="1476375"/>
        </a:xfrm>
        <a:prstGeom prst="rect">
          <a:avLst/>
        </a:prstGeom>
        <a:noFill/>
      </xdr:spPr>
    </xdr:pic>
    <xdr:clientData/>
  </xdr:twoCellAnchor>
  <xdr:twoCellAnchor editAs="oneCell">
    <xdr:from>
      <xdr:col>6</xdr:col>
      <xdr:colOff>990601</xdr:colOff>
      <xdr:row>82</xdr:row>
      <xdr:rowOff>209550</xdr:rowOff>
    </xdr:from>
    <xdr:to>
      <xdr:col>6</xdr:col>
      <xdr:colOff>1463457</xdr:colOff>
      <xdr:row>86</xdr:row>
      <xdr:rowOff>19500</xdr:rowOff>
    </xdr:to>
    <xdr:pic>
      <xdr:nvPicPr>
        <xdr:cNvPr id="16" name="Picture 2" descr="http://www.fasike.com/uploadfile/Products/20140419221523722372.jpg"/>
        <xdr:cNvPicPr>
          <a:picLocks noChangeAspect="1" noChangeArrowheads="1"/>
        </xdr:cNvPicPr>
      </xdr:nvPicPr>
      <xdr:blipFill>
        <a:blip r:embed="rId11"/>
        <a:srcRect l="29437" r="32035"/>
        <a:stretch>
          <a:fillRect/>
        </a:stretch>
      </xdr:blipFill>
      <xdr:spPr>
        <a:xfrm>
          <a:off x="8982075" y="20219035"/>
          <a:ext cx="472440" cy="848360"/>
        </a:xfrm>
        <a:prstGeom prst="rect">
          <a:avLst/>
        </a:prstGeom>
        <a:noFill/>
      </xdr:spPr>
    </xdr:pic>
    <xdr:clientData/>
  </xdr:twoCellAnchor>
  <xdr:twoCellAnchor editAs="oneCell">
    <xdr:from>
      <xdr:col>6</xdr:col>
      <xdr:colOff>259081</xdr:colOff>
      <xdr:row>83</xdr:row>
      <xdr:rowOff>100965</xdr:rowOff>
    </xdr:from>
    <xdr:to>
      <xdr:col>6</xdr:col>
      <xdr:colOff>749921</xdr:colOff>
      <xdr:row>85</xdr:row>
      <xdr:rowOff>232411</xdr:rowOff>
    </xdr:to>
    <xdr:pic>
      <xdr:nvPicPr>
        <xdr:cNvPr id="17" name="Picture 3" descr="http://www.fasike.com/uploadfile/Products/20140420110171537153.jpg"/>
        <xdr:cNvPicPr>
          <a:picLocks noChangeAspect="1" noChangeArrowheads="1"/>
        </xdr:cNvPicPr>
      </xdr:nvPicPr>
      <xdr:blipFill>
        <a:blip r:embed="rId12"/>
        <a:srcRect l="32000" r="40364"/>
        <a:stretch>
          <a:fillRect/>
        </a:stretch>
      </xdr:blipFill>
      <xdr:spPr>
        <a:xfrm>
          <a:off x="8250555" y="20370165"/>
          <a:ext cx="490220" cy="650875"/>
        </a:xfrm>
        <a:prstGeom prst="rect">
          <a:avLst/>
        </a:prstGeom>
        <a:noFill/>
      </xdr:spPr>
    </xdr:pic>
    <xdr:clientData/>
  </xdr:twoCellAnchor>
  <xdr:twoCellAnchor editAs="oneCell">
    <xdr:from>
      <xdr:col>6</xdr:col>
      <xdr:colOff>573405</xdr:colOff>
      <xdr:row>112</xdr:row>
      <xdr:rowOff>12383</xdr:rowOff>
    </xdr:from>
    <xdr:to>
      <xdr:col>6</xdr:col>
      <xdr:colOff>1573530</xdr:colOff>
      <xdr:row>114</xdr:row>
      <xdr:rowOff>85726</xdr:rowOff>
    </xdr:to>
    <xdr:pic>
      <xdr:nvPicPr>
        <xdr:cNvPr id="18" name="Picture 4" descr="http://www.fasike.com/uploadfile/Products/20140424175384858485.jpg"/>
        <xdr:cNvPicPr>
          <a:picLocks noChangeAspect="1" noChangeArrowheads="1"/>
        </xdr:cNvPicPr>
      </xdr:nvPicPr>
      <xdr:blipFill>
        <a:blip r:embed="rId13"/>
        <a:srcRect t="12500" b="20625"/>
        <a:stretch>
          <a:fillRect/>
        </a:stretch>
      </xdr:blipFill>
      <xdr:spPr>
        <a:xfrm>
          <a:off x="8564880" y="31985585"/>
          <a:ext cx="1000125" cy="485775"/>
        </a:xfrm>
        <a:prstGeom prst="rect">
          <a:avLst/>
        </a:prstGeom>
        <a:noFill/>
      </xdr:spPr>
    </xdr:pic>
    <xdr:clientData/>
  </xdr:twoCellAnchor>
  <xdr:twoCellAnchor editAs="oneCell">
    <xdr:from>
      <xdr:col>6</xdr:col>
      <xdr:colOff>367666</xdr:colOff>
      <xdr:row>106</xdr:row>
      <xdr:rowOff>561975</xdr:rowOff>
    </xdr:from>
    <xdr:to>
      <xdr:col>6</xdr:col>
      <xdr:colOff>1679814</xdr:colOff>
      <xdr:row>108</xdr:row>
      <xdr:rowOff>238125</xdr:rowOff>
    </xdr:to>
    <xdr:pic>
      <xdr:nvPicPr>
        <xdr:cNvPr id="19" name="Picture 5" descr="http://www.fasike.com/uploadfile/Products/20140419222583108310.jpg"/>
        <xdr:cNvPicPr>
          <a:picLocks noChangeAspect="1" noChangeArrowheads="1"/>
        </xdr:cNvPicPr>
      </xdr:nvPicPr>
      <xdr:blipFill>
        <a:blip r:embed="rId14"/>
        <a:srcRect t="28125" b="27500"/>
        <a:stretch>
          <a:fillRect/>
        </a:stretch>
      </xdr:blipFill>
      <xdr:spPr>
        <a:xfrm>
          <a:off x="8359140" y="30488255"/>
          <a:ext cx="1311910" cy="523875"/>
        </a:xfrm>
        <a:prstGeom prst="rect">
          <a:avLst/>
        </a:prstGeom>
        <a:noFill/>
      </xdr:spPr>
    </xdr:pic>
    <xdr:clientData/>
  </xdr:twoCellAnchor>
  <xdr:twoCellAnchor editAs="oneCell">
    <xdr:from>
      <xdr:col>6</xdr:col>
      <xdr:colOff>106681</xdr:colOff>
      <xdr:row>105</xdr:row>
      <xdr:rowOff>66675</xdr:rowOff>
    </xdr:from>
    <xdr:to>
      <xdr:col>6</xdr:col>
      <xdr:colOff>792481</xdr:colOff>
      <xdr:row>105</xdr:row>
      <xdr:rowOff>601980</xdr:rowOff>
    </xdr:to>
    <xdr:pic>
      <xdr:nvPicPr>
        <xdr:cNvPr id="20" name="Picture 6" descr="http://www.fasike.com/uploadfile/Products/20140418162139763976.jpg"/>
        <xdr:cNvPicPr>
          <a:picLocks noChangeAspect="1" noChangeArrowheads="1"/>
        </xdr:cNvPicPr>
      </xdr:nvPicPr>
      <xdr:blipFill>
        <a:blip r:embed="rId15" cstate="print"/>
        <a:srcRect/>
        <a:stretch>
          <a:fillRect/>
        </a:stretch>
      </xdr:blipFill>
      <xdr:spPr>
        <a:xfrm>
          <a:off x="8098155" y="29716730"/>
          <a:ext cx="685800" cy="535305"/>
        </a:xfrm>
        <a:prstGeom prst="rect">
          <a:avLst/>
        </a:prstGeom>
        <a:noFill/>
      </xdr:spPr>
    </xdr:pic>
    <xdr:clientData/>
  </xdr:twoCellAnchor>
  <xdr:twoCellAnchor editAs="oneCell">
    <xdr:from>
      <xdr:col>6</xdr:col>
      <xdr:colOff>819150</xdr:colOff>
      <xdr:row>105</xdr:row>
      <xdr:rowOff>30481</xdr:rowOff>
    </xdr:from>
    <xdr:to>
      <xdr:col>6</xdr:col>
      <xdr:colOff>1737360</xdr:colOff>
      <xdr:row>105</xdr:row>
      <xdr:rowOff>657225</xdr:rowOff>
    </xdr:to>
    <xdr:pic>
      <xdr:nvPicPr>
        <xdr:cNvPr id="21" name="Picture 7" descr="http://www.fasike.com/uploadfile/Products/20140418181193099309.jpg"/>
        <xdr:cNvPicPr>
          <a:picLocks noChangeAspect="1" noChangeArrowheads="1"/>
        </xdr:cNvPicPr>
      </xdr:nvPicPr>
      <xdr:blipFill>
        <a:blip r:embed="rId16" cstate="print"/>
        <a:srcRect l="8381" r="10857"/>
        <a:stretch>
          <a:fillRect/>
        </a:stretch>
      </xdr:blipFill>
      <xdr:spPr>
        <a:xfrm>
          <a:off x="8810625" y="29680535"/>
          <a:ext cx="918210" cy="626745"/>
        </a:xfrm>
        <a:prstGeom prst="rect">
          <a:avLst/>
        </a:prstGeom>
        <a:noFill/>
      </xdr:spPr>
    </xdr:pic>
    <xdr:clientData/>
  </xdr:twoCellAnchor>
  <xdr:twoCellAnchor editAs="oneCell">
    <xdr:from>
      <xdr:col>6</xdr:col>
      <xdr:colOff>775335</xdr:colOff>
      <xdr:row>55</xdr:row>
      <xdr:rowOff>51435</xdr:rowOff>
    </xdr:from>
    <xdr:to>
      <xdr:col>6</xdr:col>
      <xdr:colOff>1851660</xdr:colOff>
      <xdr:row>59</xdr:row>
      <xdr:rowOff>180976</xdr:rowOff>
    </xdr:to>
    <xdr:pic>
      <xdr:nvPicPr>
        <xdr:cNvPr id="22" name="Picture 6"/>
        <xdr:cNvPicPr>
          <a:picLocks noChangeAspect="1" noChangeArrowheads="1"/>
        </xdr:cNvPicPr>
      </xdr:nvPicPr>
      <xdr:blipFill>
        <a:blip r:embed="rId17" cstate="print"/>
        <a:srcRect/>
        <a:stretch>
          <a:fillRect/>
        </a:stretch>
      </xdr:blipFill>
      <xdr:spPr>
        <a:xfrm>
          <a:off x="8766810" y="13048615"/>
          <a:ext cx="1076325" cy="1168400"/>
        </a:xfrm>
        <a:prstGeom prst="rect">
          <a:avLst/>
        </a:prstGeom>
        <a:noFill/>
      </xdr:spPr>
    </xdr:pic>
    <xdr:clientData/>
  </xdr:twoCellAnchor>
  <xdr:twoCellAnchor editAs="oneCell">
    <xdr:from>
      <xdr:col>6</xdr:col>
      <xdr:colOff>347345</xdr:colOff>
      <xdr:row>66</xdr:row>
      <xdr:rowOff>176530</xdr:rowOff>
    </xdr:from>
    <xdr:to>
      <xdr:col>6</xdr:col>
      <xdr:colOff>728345</xdr:colOff>
      <xdr:row>70</xdr:row>
      <xdr:rowOff>30796</xdr:rowOff>
    </xdr:to>
    <xdr:pic>
      <xdr:nvPicPr>
        <xdr:cNvPr id="23" name="Picture 9"/>
        <xdr:cNvPicPr>
          <a:picLocks noChangeAspect="1" noChangeArrowheads="1"/>
        </xdr:cNvPicPr>
      </xdr:nvPicPr>
      <xdr:blipFill>
        <a:blip r:embed="rId18" cstate="print"/>
        <a:srcRect/>
        <a:stretch>
          <a:fillRect/>
        </a:stretch>
      </xdr:blipFill>
      <xdr:spPr>
        <a:xfrm>
          <a:off x="8338820" y="16030575"/>
          <a:ext cx="381000" cy="892810"/>
        </a:xfrm>
        <a:prstGeom prst="rect">
          <a:avLst/>
        </a:prstGeom>
        <a:noFill/>
      </xdr:spPr>
    </xdr:pic>
    <xdr:clientData/>
  </xdr:twoCellAnchor>
  <xdr:twoCellAnchor editAs="oneCell">
    <xdr:from>
      <xdr:col>6</xdr:col>
      <xdr:colOff>636270</xdr:colOff>
      <xdr:row>110</xdr:row>
      <xdr:rowOff>0</xdr:rowOff>
    </xdr:from>
    <xdr:to>
      <xdr:col>6</xdr:col>
      <xdr:colOff>1436370</xdr:colOff>
      <xdr:row>110</xdr:row>
      <xdr:rowOff>307340</xdr:rowOff>
    </xdr:to>
    <xdr:pic>
      <xdr:nvPicPr>
        <xdr:cNvPr id="24" name="Picture 1" descr="http://www.fasike.com/uploadfile/Products/20140420110363316331.jpg"/>
        <xdr:cNvPicPr>
          <a:picLocks noChangeAspect="1" noChangeArrowheads="1"/>
        </xdr:cNvPicPr>
      </xdr:nvPicPr>
      <xdr:blipFill>
        <a:blip r:embed="rId19"/>
        <a:srcRect l="28572" r="33333"/>
        <a:stretch>
          <a:fillRect/>
        </a:stretch>
      </xdr:blipFill>
      <xdr:spPr>
        <a:xfrm rot="5400000">
          <a:off x="8874125" y="31137225"/>
          <a:ext cx="307340" cy="800100"/>
        </a:xfrm>
        <a:prstGeom prst="rect">
          <a:avLst/>
        </a:prstGeom>
        <a:noFill/>
      </xdr:spPr>
    </xdr:pic>
    <xdr:clientData/>
  </xdr:twoCellAnchor>
  <xdr:twoCellAnchor editAs="oneCell">
    <xdr:from>
      <xdr:col>6</xdr:col>
      <xdr:colOff>911860</xdr:colOff>
      <xdr:row>66</xdr:row>
      <xdr:rowOff>118110</xdr:rowOff>
    </xdr:from>
    <xdr:to>
      <xdr:col>7</xdr:col>
      <xdr:colOff>78808</xdr:colOff>
      <xdr:row>70</xdr:row>
      <xdr:rowOff>148590</xdr:rowOff>
    </xdr:to>
    <xdr:pic>
      <xdr:nvPicPr>
        <xdr:cNvPr id="25" name="Picture 24"/>
        <xdr:cNvPicPr>
          <a:picLocks noChangeAspect="1"/>
        </xdr:cNvPicPr>
      </xdr:nvPicPr>
      <xdr:blipFill>
        <a:blip r:embed="rId20"/>
        <a:stretch>
          <a:fillRect/>
        </a:stretch>
      </xdr:blipFill>
      <xdr:spPr>
        <a:xfrm>
          <a:off x="8903335" y="15972155"/>
          <a:ext cx="1224280" cy="1069340"/>
        </a:xfrm>
        <a:prstGeom prst="rect">
          <a:avLst/>
        </a:prstGeom>
      </xdr:spPr>
    </xdr:pic>
    <xdr:clientData/>
  </xdr:twoCellAnchor>
  <xdr:twoCellAnchor editAs="oneCell">
    <xdr:from>
      <xdr:col>6</xdr:col>
      <xdr:colOff>371476</xdr:colOff>
      <xdr:row>113</xdr:row>
      <xdr:rowOff>102871</xdr:rowOff>
    </xdr:from>
    <xdr:to>
      <xdr:col>6</xdr:col>
      <xdr:colOff>1552575</xdr:colOff>
      <xdr:row>116</xdr:row>
      <xdr:rowOff>50855</xdr:rowOff>
    </xdr:to>
    <xdr:pic>
      <xdr:nvPicPr>
        <xdr:cNvPr id="26" name="Picture 25"/>
        <xdr:cNvPicPr>
          <a:picLocks noChangeAspect="1"/>
        </xdr:cNvPicPr>
      </xdr:nvPicPr>
      <xdr:blipFill>
        <a:blip r:embed="rId21"/>
        <a:stretch>
          <a:fillRect/>
        </a:stretch>
      </xdr:blipFill>
      <xdr:spPr>
        <a:xfrm>
          <a:off x="8362950" y="32336105"/>
          <a:ext cx="1181100" cy="405130"/>
        </a:xfrm>
        <a:prstGeom prst="rect">
          <a:avLst/>
        </a:prstGeom>
      </xdr:spPr>
    </xdr:pic>
    <xdr:clientData/>
  </xdr:twoCellAnchor>
  <xdr:twoCellAnchor editAs="oneCell">
    <xdr:from>
      <xdr:col>6</xdr:col>
      <xdr:colOff>638175</xdr:colOff>
      <xdr:row>77</xdr:row>
      <xdr:rowOff>89535</xdr:rowOff>
    </xdr:from>
    <xdr:to>
      <xdr:col>6</xdr:col>
      <xdr:colOff>1038225</xdr:colOff>
      <xdr:row>80</xdr:row>
      <xdr:rowOff>182578</xdr:rowOff>
    </xdr:to>
    <xdr:pic>
      <xdr:nvPicPr>
        <xdr:cNvPr id="31" name="Picture 30"/>
        <xdr:cNvPicPr>
          <a:picLocks noChangeAspect="1"/>
        </xdr:cNvPicPr>
      </xdr:nvPicPr>
      <xdr:blipFill>
        <a:blip r:embed="rId22"/>
        <a:stretch>
          <a:fillRect/>
        </a:stretch>
      </xdr:blipFill>
      <xdr:spPr>
        <a:xfrm>
          <a:off x="8629650" y="18800445"/>
          <a:ext cx="400050" cy="871855"/>
        </a:xfrm>
        <a:prstGeom prst="rect">
          <a:avLst/>
        </a:prstGeom>
      </xdr:spPr>
    </xdr:pic>
    <xdr:clientData/>
  </xdr:twoCellAnchor>
  <xdr:twoCellAnchor editAs="oneCell">
    <xdr:from>
      <xdr:col>6</xdr:col>
      <xdr:colOff>1327785</xdr:colOff>
      <xdr:row>77</xdr:row>
      <xdr:rowOff>64770</xdr:rowOff>
    </xdr:from>
    <xdr:to>
      <xdr:col>6</xdr:col>
      <xdr:colOff>2042160</xdr:colOff>
      <xdr:row>80</xdr:row>
      <xdr:rowOff>240030</xdr:rowOff>
    </xdr:to>
    <xdr:pic>
      <xdr:nvPicPr>
        <xdr:cNvPr id="32" name="Picture 31"/>
        <xdr:cNvPicPr>
          <a:picLocks noChangeAspect="1"/>
        </xdr:cNvPicPr>
      </xdr:nvPicPr>
      <xdr:blipFill>
        <a:blip r:embed="rId23"/>
        <a:stretch>
          <a:fillRect/>
        </a:stretch>
      </xdr:blipFill>
      <xdr:spPr>
        <a:xfrm>
          <a:off x="9319260" y="18775680"/>
          <a:ext cx="714375" cy="954405"/>
        </a:xfrm>
        <a:prstGeom prst="rect">
          <a:avLst/>
        </a:prstGeom>
      </xdr:spPr>
    </xdr:pic>
    <xdr:clientData/>
  </xdr:twoCellAnchor>
  <xdr:twoCellAnchor editAs="oneCell">
    <xdr:from>
      <xdr:col>6</xdr:col>
      <xdr:colOff>198120</xdr:colOff>
      <xdr:row>71</xdr:row>
      <xdr:rowOff>201930</xdr:rowOff>
    </xdr:from>
    <xdr:to>
      <xdr:col>6</xdr:col>
      <xdr:colOff>1057275</xdr:colOff>
      <xdr:row>75</xdr:row>
      <xdr:rowOff>142875</xdr:rowOff>
    </xdr:to>
    <xdr:pic>
      <xdr:nvPicPr>
        <xdr:cNvPr id="13" name="Picture 12"/>
        <xdr:cNvPicPr>
          <a:picLocks noChangeAspect="1"/>
        </xdr:cNvPicPr>
      </xdr:nvPicPr>
      <xdr:blipFill>
        <a:blip r:embed="rId24"/>
        <a:stretch>
          <a:fillRect/>
        </a:stretch>
      </xdr:blipFill>
      <xdr:spPr>
        <a:xfrm>
          <a:off x="8189595" y="17354550"/>
          <a:ext cx="859155" cy="979805"/>
        </a:xfrm>
        <a:prstGeom prst="rect">
          <a:avLst/>
        </a:prstGeom>
      </xdr:spPr>
    </xdr:pic>
    <xdr:clientData/>
  </xdr:twoCellAnchor>
  <xdr:twoCellAnchor editAs="oneCell">
    <xdr:from>
      <xdr:col>6</xdr:col>
      <xdr:colOff>1297305</xdr:colOff>
      <xdr:row>71</xdr:row>
      <xdr:rowOff>207645</xdr:rowOff>
    </xdr:from>
    <xdr:to>
      <xdr:col>7</xdr:col>
      <xdr:colOff>111709</xdr:colOff>
      <xdr:row>75</xdr:row>
      <xdr:rowOff>169545</xdr:rowOff>
    </xdr:to>
    <xdr:pic>
      <xdr:nvPicPr>
        <xdr:cNvPr id="27" name="Picture 26"/>
        <xdr:cNvPicPr>
          <a:picLocks noChangeAspect="1"/>
        </xdr:cNvPicPr>
      </xdr:nvPicPr>
      <xdr:blipFill>
        <a:blip r:embed="rId25"/>
        <a:stretch>
          <a:fillRect/>
        </a:stretch>
      </xdr:blipFill>
      <xdr:spPr>
        <a:xfrm>
          <a:off x="9288780" y="17360265"/>
          <a:ext cx="871220" cy="1000760"/>
        </a:xfrm>
        <a:prstGeom prst="rect">
          <a:avLst/>
        </a:prstGeom>
      </xdr:spPr>
    </xdr:pic>
    <xdr:clientData/>
  </xdr:twoCellAnchor>
  <xdr:twoCellAnchor editAs="oneCell">
    <xdr:from>
      <xdr:col>6</xdr:col>
      <xdr:colOff>104775</xdr:colOff>
      <xdr:row>123</xdr:row>
      <xdr:rowOff>47625</xdr:rowOff>
    </xdr:from>
    <xdr:to>
      <xdr:col>6</xdr:col>
      <xdr:colOff>1665486</xdr:colOff>
      <xdr:row>124</xdr:row>
      <xdr:rowOff>295328</xdr:rowOff>
    </xdr:to>
    <xdr:pic>
      <xdr:nvPicPr>
        <xdr:cNvPr id="34" name="Picture 33"/>
        <xdr:cNvPicPr>
          <a:picLocks noChangeAspect="1"/>
        </xdr:cNvPicPr>
      </xdr:nvPicPr>
      <xdr:blipFill>
        <a:blip r:embed="rId26"/>
        <a:stretch>
          <a:fillRect/>
        </a:stretch>
      </xdr:blipFill>
      <xdr:spPr>
        <a:xfrm>
          <a:off x="8096250" y="34528760"/>
          <a:ext cx="1560195" cy="609600"/>
        </a:xfrm>
        <a:prstGeom prst="rect">
          <a:avLst/>
        </a:prstGeom>
      </xdr:spPr>
    </xdr:pic>
    <xdr:clientData/>
  </xdr:twoCellAnchor>
  <xdr:twoCellAnchor editAs="oneCell">
    <xdr:from>
      <xdr:col>6</xdr:col>
      <xdr:colOff>171450</xdr:colOff>
      <xdr:row>132</xdr:row>
      <xdr:rowOff>28575</xdr:rowOff>
    </xdr:from>
    <xdr:to>
      <xdr:col>6</xdr:col>
      <xdr:colOff>1665099</xdr:colOff>
      <xdr:row>132</xdr:row>
      <xdr:rowOff>717483</xdr:rowOff>
    </xdr:to>
    <xdr:pic>
      <xdr:nvPicPr>
        <xdr:cNvPr id="35" name="Picture 34"/>
        <xdr:cNvPicPr>
          <a:picLocks noChangeAspect="1"/>
        </xdr:cNvPicPr>
      </xdr:nvPicPr>
      <xdr:blipFill>
        <a:blip r:embed="rId27"/>
        <a:stretch>
          <a:fillRect/>
        </a:stretch>
      </xdr:blipFill>
      <xdr:spPr>
        <a:xfrm>
          <a:off x="8162925" y="38262560"/>
          <a:ext cx="1493520" cy="688340"/>
        </a:xfrm>
        <a:prstGeom prst="rect">
          <a:avLst/>
        </a:prstGeom>
      </xdr:spPr>
    </xdr:pic>
    <xdr:clientData/>
  </xdr:twoCellAnchor>
  <xdr:twoCellAnchor editAs="oneCell">
    <xdr:from>
      <xdr:col>6</xdr:col>
      <xdr:colOff>363223</xdr:colOff>
      <xdr:row>128</xdr:row>
      <xdr:rowOff>95250</xdr:rowOff>
    </xdr:from>
    <xdr:to>
      <xdr:col>6</xdr:col>
      <xdr:colOff>1282539</xdr:colOff>
      <xdr:row>130</xdr:row>
      <xdr:rowOff>19050</xdr:rowOff>
    </xdr:to>
    <xdr:pic>
      <xdr:nvPicPr>
        <xdr:cNvPr id="36" name="Picture 35"/>
        <xdr:cNvPicPr>
          <a:picLocks noChangeAspect="1"/>
        </xdr:cNvPicPr>
      </xdr:nvPicPr>
      <xdr:blipFill>
        <a:blip r:embed="rId28"/>
        <a:stretch>
          <a:fillRect/>
        </a:stretch>
      </xdr:blipFill>
      <xdr:spPr>
        <a:xfrm>
          <a:off x="8354695" y="36709985"/>
          <a:ext cx="918845" cy="647700"/>
        </a:xfrm>
        <a:prstGeom prst="rect">
          <a:avLst/>
        </a:prstGeom>
      </xdr:spPr>
    </xdr:pic>
    <xdr:clientData/>
  </xdr:twoCellAnchor>
  <xdr:twoCellAnchor editAs="oneCell">
    <xdr:from>
      <xdr:col>6</xdr:col>
      <xdr:colOff>352426</xdr:colOff>
      <xdr:row>130</xdr:row>
      <xdr:rowOff>167770</xdr:rowOff>
    </xdr:from>
    <xdr:to>
      <xdr:col>6</xdr:col>
      <xdr:colOff>1343026</xdr:colOff>
      <xdr:row>131</xdr:row>
      <xdr:rowOff>454211</xdr:rowOff>
    </xdr:to>
    <xdr:pic>
      <xdr:nvPicPr>
        <xdr:cNvPr id="38" name="Picture 37"/>
        <xdr:cNvPicPr>
          <a:picLocks noChangeAspect="1"/>
        </xdr:cNvPicPr>
      </xdr:nvPicPr>
      <xdr:blipFill>
        <a:blip r:embed="rId29"/>
        <a:stretch>
          <a:fillRect/>
        </a:stretch>
      </xdr:blipFill>
      <xdr:spPr>
        <a:xfrm>
          <a:off x="8343900" y="37506275"/>
          <a:ext cx="990600" cy="619760"/>
        </a:xfrm>
        <a:prstGeom prst="rect">
          <a:avLst/>
        </a:prstGeom>
      </xdr:spPr>
    </xdr:pic>
    <xdr:clientData/>
  </xdr:twoCellAnchor>
  <xdr:twoCellAnchor editAs="oneCell">
    <xdr:from>
      <xdr:col>6</xdr:col>
      <xdr:colOff>485775</xdr:colOff>
      <xdr:row>125</xdr:row>
      <xdr:rowOff>28575</xdr:rowOff>
    </xdr:from>
    <xdr:to>
      <xdr:col>6</xdr:col>
      <xdr:colOff>1290517</xdr:colOff>
      <xdr:row>126</xdr:row>
      <xdr:rowOff>343340</xdr:rowOff>
    </xdr:to>
    <xdr:pic>
      <xdr:nvPicPr>
        <xdr:cNvPr id="39" name="Picture 38"/>
        <xdr:cNvPicPr>
          <a:picLocks noChangeAspect="1"/>
        </xdr:cNvPicPr>
      </xdr:nvPicPr>
      <xdr:blipFill>
        <a:blip r:embed="rId30"/>
        <a:stretch>
          <a:fillRect/>
        </a:stretch>
      </xdr:blipFill>
      <xdr:spPr>
        <a:xfrm>
          <a:off x="8477250" y="35224085"/>
          <a:ext cx="804545" cy="676275"/>
        </a:xfrm>
        <a:prstGeom prst="rect">
          <a:avLst/>
        </a:prstGeom>
      </xdr:spPr>
    </xdr:pic>
    <xdr:clientData/>
  </xdr:twoCellAnchor>
  <xdr:twoCellAnchor editAs="oneCell">
    <xdr:from>
      <xdr:col>6</xdr:col>
      <xdr:colOff>219075</xdr:colOff>
      <xdr:row>127</xdr:row>
      <xdr:rowOff>19050</xdr:rowOff>
    </xdr:from>
    <xdr:to>
      <xdr:col>6</xdr:col>
      <xdr:colOff>920176</xdr:colOff>
      <xdr:row>127</xdr:row>
      <xdr:rowOff>689668</xdr:rowOff>
    </xdr:to>
    <xdr:pic>
      <xdr:nvPicPr>
        <xdr:cNvPr id="40" name="Picture 39"/>
        <xdr:cNvPicPr>
          <a:picLocks noChangeAspect="1"/>
        </xdr:cNvPicPr>
      </xdr:nvPicPr>
      <xdr:blipFill>
        <a:blip r:embed="rId31"/>
        <a:stretch>
          <a:fillRect/>
        </a:stretch>
      </xdr:blipFill>
      <xdr:spPr>
        <a:xfrm>
          <a:off x="8210550" y="35938460"/>
          <a:ext cx="701040" cy="670560"/>
        </a:xfrm>
        <a:prstGeom prst="rect">
          <a:avLst/>
        </a:prstGeom>
      </xdr:spPr>
    </xdr:pic>
    <xdr:clientData/>
  </xdr:twoCellAnchor>
  <xdr:twoCellAnchor editAs="oneCell">
    <xdr:from>
      <xdr:col>6</xdr:col>
      <xdr:colOff>171449</xdr:colOff>
      <xdr:row>121</xdr:row>
      <xdr:rowOff>133350</xdr:rowOff>
    </xdr:from>
    <xdr:to>
      <xdr:col>6</xdr:col>
      <xdr:colOff>1734662</xdr:colOff>
      <xdr:row>122</xdr:row>
      <xdr:rowOff>310768</xdr:rowOff>
    </xdr:to>
    <xdr:pic>
      <xdr:nvPicPr>
        <xdr:cNvPr id="41" name="Picture 40"/>
        <xdr:cNvPicPr>
          <a:picLocks noChangeAspect="1"/>
        </xdr:cNvPicPr>
      </xdr:nvPicPr>
      <xdr:blipFill>
        <a:blip r:embed="rId32"/>
        <a:stretch>
          <a:fillRect/>
        </a:stretch>
      </xdr:blipFill>
      <xdr:spPr>
        <a:xfrm>
          <a:off x="8162290" y="33585785"/>
          <a:ext cx="1563370" cy="691515"/>
        </a:xfrm>
        <a:prstGeom prst="rect">
          <a:avLst/>
        </a:prstGeom>
      </xdr:spPr>
    </xdr:pic>
    <xdr:clientData/>
  </xdr:twoCellAnchor>
  <xdr:twoCellAnchor editAs="oneCell">
    <xdr:from>
      <xdr:col>6</xdr:col>
      <xdr:colOff>314325</xdr:colOff>
      <xdr:row>87</xdr:row>
      <xdr:rowOff>76200</xdr:rowOff>
    </xdr:from>
    <xdr:to>
      <xdr:col>6</xdr:col>
      <xdr:colOff>1697521</xdr:colOff>
      <xdr:row>89</xdr:row>
      <xdr:rowOff>183046</xdr:rowOff>
    </xdr:to>
    <xdr:pic>
      <xdr:nvPicPr>
        <xdr:cNvPr id="37" name="Picture 36" descr="Image result for FOK 03 FASIKE"/>
        <xdr:cNvPicPr>
          <a:picLocks noChangeAspect="1" noChangeArrowheads="1"/>
        </xdr:cNvPicPr>
      </xdr:nvPicPr>
      <xdr:blipFill>
        <a:blip r:embed="rId33">
          <a:extLst>
            <a:ext uri="{28A0092B-C50C-407E-A947-70E740481C1C}">
              <a14:useLocalDpi xmlns:a14="http://schemas.microsoft.com/office/drawing/2010/main" val="0"/>
            </a:ext>
          </a:extLst>
        </a:blip>
        <a:srcRect l="34783" t="17350" r="35573" b="16797"/>
        <a:stretch>
          <a:fillRect/>
        </a:stretch>
      </xdr:blipFill>
      <xdr:spPr>
        <a:xfrm rot="16200000">
          <a:off x="8684260" y="21005800"/>
          <a:ext cx="626110" cy="13830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413713</xdr:colOff>
      <xdr:row>89</xdr:row>
      <xdr:rowOff>200027</xdr:rowOff>
    </xdr:from>
    <xdr:to>
      <xdr:col>6</xdr:col>
      <xdr:colOff>1391060</xdr:colOff>
      <xdr:row>91</xdr:row>
      <xdr:rowOff>16240</xdr:rowOff>
    </xdr:to>
    <xdr:pic>
      <xdr:nvPicPr>
        <xdr:cNvPr id="42" name="Picture 41" descr="Image result for FRE48W FILTER"/>
        <xdr:cNvPicPr>
          <a:picLocks noChangeAspect="1" noChangeArrowheads="1"/>
        </xdr:cNvPicPr>
      </xdr:nvPicPr>
      <xdr:blipFill>
        <a:blip r:embed="rId34" cstate="print">
          <a:extLst>
            <a:ext uri="{28A0092B-C50C-407E-A947-70E740481C1C}">
              <a14:useLocalDpi xmlns:a14="http://schemas.microsoft.com/office/drawing/2010/main" val="0"/>
            </a:ext>
          </a:extLst>
        </a:blip>
        <a:srcRect l="9571" t="21153" r="8062" b="19734"/>
        <a:stretch>
          <a:fillRect/>
        </a:stretch>
      </xdr:blipFill>
      <xdr:spPr>
        <a:xfrm>
          <a:off x="8404860" y="22027515"/>
          <a:ext cx="977265" cy="7042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114301</xdr:colOff>
      <xdr:row>147</xdr:row>
      <xdr:rowOff>38100</xdr:rowOff>
    </xdr:from>
    <xdr:to>
      <xdr:col>6</xdr:col>
      <xdr:colOff>1885951</xdr:colOff>
      <xdr:row>150</xdr:row>
      <xdr:rowOff>90304</xdr:rowOff>
    </xdr:to>
    <xdr:pic>
      <xdr:nvPicPr>
        <xdr:cNvPr id="43" name="Picture 42"/>
        <xdr:cNvPicPr>
          <a:picLocks noChangeAspect="1" noChangeArrowheads="1"/>
        </xdr:cNvPicPr>
      </xdr:nvPicPr>
      <xdr:blipFill>
        <a:blip r:embed="rId35" cstate="print">
          <a:extLst>
            <a:ext uri="{28A0092B-C50C-407E-A947-70E740481C1C}">
              <a14:useLocalDpi xmlns:a14="http://schemas.microsoft.com/office/drawing/2010/main" val="0"/>
            </a:ext>
          </a:extLst>
        </a:blip>
        <a:srcRect/>
        <a:stretch>
          <a:fillRect/>
        </a:stretch>
      </xdr:blipFill>
      <xdr:spPr>
        <a:xfrm>
          <a:off x="8105775" y="45742860"/>
          <a:ext cx="1771650" cy="5092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114300</xdr:colOff>
      <xdr:row>91</xdr:row>
      <xdr:rowOff>333375</xdr:rowOff>
    </xdr:from>
    <xdr:to>
      <xdr:col>6</xdr:col>
      <xdr:colOff>1906679</xdr:colOff>
      <xdr:row>92</xdr:row>
      <xdr:rowOff>411922</xdr:rowOff>
    </xdr:to>
    <xdr:pic>
      <xdr:nvPicPr>
        <xdr:cNvPr id="3" name="Picture 2"/>
        <xdr:cNvPicPr>
          <a:picLocks noChangeAspect="1"/>
        </xdr:cNvPicPr>
      </xdr:nvPicPr>
      <xdr:blipFill>
        <a:blip r:embed="rId36"/>
        <a:stretch>
          <a:fillRect/>
        </a:stretch>
      </xdr:blipFill>
      <xdr:spPr>
        <a:xfrm>
          <a:off x="8105775" y="23049230"/>
          <a:ext cx="1791970" cy="706755"/>
        </a:xfrm>
        <a:prstGeom prst="rect">
          <a:avLst/>
        </a:prstGeom>
      </xdr:spPr>
    </xdr:pic>
    <xdr:clientData/>
  </xdr:twoCellAnchor>
  <xdr:twoCellAnchor editAs="oneCell">
    <xdr:from>
      <xdr:col>6</xdr:col>
      <xdr:colOff>1914525</xdr:colOff>
      <xdr:row>106</xdr:row>
      <xdr:rowOff>333375</xdr:rowOff>
    </xdr:from>
    <xdr:to>
      <xdr:col>12</xdr:col>
      <xdr:colOff>93246</xdr:colOff>
      <xdr:row>111</xdr:row>
      <xdr:rowOff>42528</xdr:rowOff>
    </xdr:to>
    <xdr:pic>
      <xdr:nvPicPr>
        <xdr:cNvPr id="5" name="Picture 4"/>
        <xdr:cNvPicPr>
          <a:picLocks noChangeAspect="1"/>
        </xdr:cNvPicPr>
      </xdr:nvPicPr>
      <xdr:blipFill>
        <a:blip r:embed="rId37"/>
        <a:stretch>
          <a:fillRect/>
        </a:stretch>
      </xdr:blipFill>
      <xdr:spPr>
        <a:xfrm>
          <a:off x="9906000" y="30488255"/>
          <a:ext cx="3255010" cy="1267460"/>
        </a:xfrm>
        <a:prstGeom prst="rect">
          <a:avLst/>
        </a:prstGeom>
      </xdr:spPr>
    </xdr:pic>
    <xdr:clientData/>
  </xdr:twoCellAnchor>
  <xdr:twoCellAnchor editAs="oneCell">
    <xdr:from>
      <xdr:col>6</xdr:col>
      <xdr:colOff>533400</xdr:colOff>
      <xdr:row>154</xdr:row>
      <xdr:rowOff>9525</xdr:rowOff>
    </xdr:from>
    <xdr:to>
      <xdr:col>6</xdr:col>
      <xdr:colOff>1307659</xdr:colOff>
      <xdr:row>154</xdr:row>
      <xdr:rowOff>576502</xdr:rowOff>
    </xdr:to>
    <xdr:pic>
      <xdr:nvPicPr>
        <xdr:cNvPr id="6" name="Picture 5"/>
        <xdr:cNvPicPr>
          <a:picLocks noChangeAspect="1"/>
        </xdr:cNvPicPr>
      </xdr:nvPicPr>
      <xdr:blipFill>
        <a:blip r:embed="rId38"/>
        <a:stretch>
          <a:fillRect/>
        </a:stretch>
      </xdr:blipFill>
      <xdr:spPr>
        <a:xfrm>
          <a:off x="8524875" y="46781085"/>
          <a:ext cx="774065" cy="566420"/>
        </a:xfrm>
        <a:prstGeom prst="rect">
          <a:avLst/>
        </a:prstGeom>
      </xdr:spPr>
    </xdr:pic>
    <xdr:clientData/>
  </xdr:twoCellAnchor>
  <xdr:twoCellAnchor editAs="oneCell">
    <xdr:from>
      <xdr:col>6</xdr:col>
      <xdr:colOff>66675</xdr:colOff>
      <xdr:row>117</xdr:row>
      <xdr:rowOff>66675</xdr:rowOff>
    </xdr:from>
    <xdr:to>
      <xdr:col>7</xdr:col>
      <xdr:colOff>136963</xdr:colOff>
      <xdr:row>120</xdr:row>
      <xdr:rowOff>78908</xdr:rowOff>
    </xdr:to>
    <xdr:pic>
      <xdr:nvPicPr>
        <xdr:cNvPr id="33" name="Picture 32"/>
        <xdr:cNvPicPr>
          <a:picLocks noChangeAspect="1"/>
        </xdr:cNvPicPr>
      </xdr:nvPicPr>
      <xdr:blipFill>
        <a:blip r:embed="rId39"/>
        <a:stretch>
          <a:fillRect/>
        </a:stretch>
      </xdr:blipFill>
      <xdr:spPr>
        <a:xfrm>
          <a:off x="8058150" y="32909510"/>
          <a:ext cx="2127250" cy="469265"/>
        </a:xfrm>
        <a:prstGeom prst="rect">
          <a:avLst/>
        </a:prstGeom>
      </xdr:spPr>
    </xdr:pic>
    <xdr:clientData/>
  </xdr:twoCellAnchor>
  <xdr:twoCellAnchor editAs="oneCell">
    <xdr:from>
      <xdr:col>6</xdr:col>
      <xdr:colOff>238125</xdr:colOff>
      <xdr:row>43</xdr:row>
      <xdr:rowOff>104775</xdr:rowOff>
    </xdr:from>
    <xdr:to>
      <xdr:col>6</xdr:col>
      <xdr:colOff>1780547</xdr:colOff>
      <xdr:row>46</xdr:row>
      <xdr:rowOff>89220</xdr:rowOff>
    </xdr:to>
    <xdr:pic>
      <xdr:nvPicPr>
        <xdr:cNvPr id="44" name="Picture 43"/>
        <xdr:cNvPicPr>
          <a:picLocks noChangeAspect="1"/>
        </xdr:cNvPicPr>
      </xdr:nvPicPr>
      <xdr:blipFill>
        <a:blip r:embed="rId40"/>
        <a:stretch>
          <a:fillRect/>
        </a:stretch>
      </xdr:blipFill>
      <xdr:spPr>
        <a:xfrm>
          <a:off x="8229600" y="9985375"/>
          <a:ext cx="1542415" cy="763270"/>
        </a:xfrm>
        <a:prstGeom prst="rect">
          <a:avLst/>
        </a:prstGeom>
      </xdr:spPr>
    </xdr:pic>
    <xdr:clientData/>
  </xdr:twoCellAnchor>
  <xdr:twoCellAnchor editAs="oneCell">
    <xdr:from>
      <xdr:col>6</xdr:col>
      <xdr:colOff>666750</xdr:colOff>
      <xdr:row>95</xdr:row>
      <xdr:rowOff>66675</xdr:rowOff>
    </xdr:from>
    <xdr:to>
      <xdr:col>6</xdr:col>
      <xdr:colOff>1326811</xdr:colOff>
      <xdr:row>95</xdr:row>
      <xdr:rowOff>961198</xdr:rowOff>
    </xdr:to>
    <xdr:pic>
      <xdr:nvPicPr>
        <xdr:cNvPr id="45" name="Picture 44"/>
        <xdr:cNvPicPr>
          <a:picLocks noChangeAspect="1"/>
        </xdr:cNvPicPr>
      </xdr:nvPicPr>
      <xdr:blipFill>
        <a:blip r:embed="rId41"/>
        <a:srcRect l="6301" t="6380" r="12098" b="10681"/>
        <a:stretch>
          <a:fillRect/>
        </a:stretch>
      </xdr:blipFill>
      <xdr:spPr>
        <a:xfrm>
          <a:off x="8658225" y="25297130"/>
          <a:ext cx="659765" cy="894080"/>
        </a:xfrm>
        <a:prstGeom prst="rect">
          <a:avLst/>
        </a:prstGeom>
      </xdr:spPr>
    </xdr:pic>
    <xdr:clientData/>
  </xdr:twoCellAnchor>
  <xdr:twoCellAnchor editAs="oneCell">
    <xdr:from>
      <xdr:col>6</xdr:col>
      <xdr:colOff>219075</xdr:colOff>
      <xdr:row>155</xdr:row>
      <xdr:rowOff>57150</xdr:rowOff>
    </xdr:from>
    <xdr:to>
      <xdr:col>6</xdr:col>
      <xdr:colOff>1085850</xdr:colOff>
      <xdr:row>161</xdr:row>
      <xdr:rowOff>139404</xdr:rowOff>
    </xdr:to>
    <xdr:pic>
      <xdr:nvPicPr>
        <xdr:cNvPr id="46" name="Picture 45"/>
        <xdr:cNvPicPr>
          <a:picLocks noChangeAspect="1" noChangeArrowheads="1"/>
        </xdr:cNvPicPr>
      </xdr:nvPicPr>
      <xdr:blipFill>
        <a:blip r:embed="rId42" cstate="print">
          <a:extLst>
            <a:ext uri="{28A0092B-C50C-407E-A947-70E740481C1C}">
              <a14:useLocalDpi xmlns:a14="http://schemas.microsoft.com/office/drawing/2010/main" val="0"/>
            </a:ext>
          </a:extLst>
        </a:blip>
        <a:srcRect/>
        <a:stretch>
          <a:fillRect/>
        </a:stretch>
      </xdr:blipFill>
      <xdr:spPr>
        <a:xfrm>
          <a:off x="8210550" y="47438310"/>
          <a:ext cx="866775" cy="9963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1308653</xdr:colOff>
      <xdr:row>155</xdr:row>
      <xdr:rowOff>117199</xdr:rowOff>
    </xdr:from>
    <xdr:to>
      <xdr:col>6</xdr:col>
      <xdr:colOff>1873130</xdr:colOff>
      <xdr:row>162</xdr:row>
      <xdr:rowOff>2898</xdr:rowOff>
    </xdr:to>
    <xdr:pic>
      <xdr:nvPicPr>
        <xdr:cNvPr id="47" name="Picture 46"/>
        <xdr:cNvPicPr>
          <a:picLocks noChangeAspect="1" noChangeArrowheads="1"/>
        </xdr:cNvPicPr>
      </xdr:nvPicPr>
      <xdr:blipFill>
        <a:blip r:embed="rId43" cstate="print">
          <a:extLst>
            <a:ext uri="{28A0092B-C50C-407E-A947-70E740481C1C}">
              <a14:useLocalDpi xmlns:a14="http://schemas.microsoft.com/office/drawing/2010/main" val="0"/>
            </a:ext>
          </a:extLst>
        </a:blip>
        <a:srcRect/>
        <a:stretch>
          <a:fillRect/>
        </a:stretch>
      </xdr:blipFill>
      <xdr:spPr>
        <a:xfrm>
          <a:off x="9299575" y="47498000"/>
          <a:ext cx="564515"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563361</xdr:colOff>
      <xdr:row>96</xdr:row>
      <xdr:rowOff>104775</xdr:rowOff>
    </xdr:from>
    <xdr:to>
      <xdr:col>6</xdr:col>
      <xdr:colOff>1481344</xdr:colOff>
      <xdr:row>100</xdr:row>
      <xdr:rowOff>85725</xdr:rowOff>
    </xdr:to>
    <xdr:pic>
      <xdr:nvPicPr>
        <xdr:cNvPr id="49" name="Picture 48"/>
        <xdr:cNvPicPr>
          <a:picLocks noChangeAspect="1"/>
        </xdr:cNvPicPr>
      </xdr:nvPicPr>
      <xdr:blipFill>
        <a:blip r:embed="rId44"/>
        <a:srcRect l="5096" t="13627" r="-5096" b="8098"/>
        <a:stretch>
          <a:fillRect/>
        </a:stretch>
      </xdr:blipFill>
      <xdr:spPr>
        <a:xfrm>
          <a:off x="8554720" y="26335355"/>
          <a:ext cx="917575" cy="590550"/>
        </a:xfrm>
        <a:prstGeom prst="rect">
          <a:avLst/>
        </a:prstGeom>
      </xdr:spPr>
    </xdr:pic>
    <xdr:clientData/>
  </xdr:twoCellAnchor>
  <xdr:twoCellAnchor editAs="oneCell">
    <xdr:from>
      <xdr:col>6</xdr:col>
      <xdr:colOff>491987</xdr:colOff>
      <xdr:row>139</xdr:row>
      <xdr:rowOff>78647</xdr:rowOff>
    </xdr:from>
    <xdr:to>
      <xdr:col>6</xdr:col>
      <xdr:colOff>1245703</xdr:colOff>
      <xdr:row>139</xdr:row>
      <xdr:rowOff>965751</xdr:rowOff>
    </xdr:to>
    <xdr:pic>
      <xdr:nvPicPr>
        <xdr:cNvPr id="53" name="Picture 52"/>
        <xdr:cNvPicPr>
          <a:picLocks noChangeAspect="1" noChangeArrowheads="1"/>
        </xdr:cNvPicPr>
      </xdr:nvPicPr>
      <xdr:blipFill>
        <a:blip r:embed="rId45" cstate="print">
          <a:extLst>
            <a:ext uri="{28A0092B-C50C-407E-A947-70E740481C1C}">
              <a14:useLocalDpi xmlns:a14="http://schemas.microsoft.com/office/drawing/2010/main" val="0"/>
            </a:ext>
          </a:extLst>
        </a:blip>
        <a:srcRect/>
        <a:stretch>
          <a:fillRect/>
        </a:stretch>
      </xdr:blipFill>
      <xdr:spPr>
        <a:xfrm>
          <a:off x="8482965" y="41887140"/>
          <a:ext cx="753745" cy="887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498199</xdr:colOff>
      <xdr:row>141</xdr:row>
      <xdr:rowOff>374907</xdr:rowOff>
    </xdr:from>
    <xdr:to>
      <xdr:col>6</xdr:col>
      <xdr:colOff>1600714</xdr:colOff>
      <xdr:row>142</xdr:row>
      <xdr:rowOff>541269</xdr:rowOff>
    </xdr:to>
    <xdr:pic>
      <xdr:nvPicPr>
        <xdr:cNvPr id="54" name="Picture 53"/>
        <xdr:cNvPicPr>
          <a:picLocks noChangeAspect="1" noChangeArrowheads="1"/>
        </xdr:cNvPicPr>
      </xdr:nvPicPr>
      <xdr:blipFill>
        <a:blip r:embed="rId46" cstate="print">
          <a:extLst>
            <a:ext uri="{28A0092B-C50C-407E-A947-70E740481C1C}">
              <a14:useLocalDpi xmlns:a14="http://schemas.microsoft.com/office/drawing/2010/main" val="0"/>
            </a:ext>
          </a:extLst>
        </a:blip>
        <a:srcRect/>
        <a:stretch>
          <a:fillRect/>
        </a:stretch>
      </xdr:blipFill>
      <xdr:spPr>
        <a:xfrm>
          <a:off x="8489315" y="43983910"/>
          <a:ext cx="1102360" cy="9093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426556</xdr:colOff>
      <xdr:row>139</xdr:row>
      <xdr:rowOff>1029864</xdr:rowOff>
    </xdr:from>
    <xdr:to>
      <xdr:col>6</xdr:col>
      <xdr:colOff>1312793</xdr:colOff>
      <xdr:row>141</xdr:row>
      <xdr:rowOff>7041</xdr:rowOff>
    </xdr:to>
    <xdr:pic>
      <xdr:nvPicPr>
        <xdr:cNvPr id="55" name="Picture 54"/>
        <xdr:cNvPicPr>
          <a:picLocks noChangeAspect="1" noChangeArrowheads="1"/>
        </xdr:cNvPicPr>
      </xdr:nvPicPr>
      <xdr:blipFill>
        <a:blip r:embed="rId47" cstate="print">
          <a:extLst>
            <a:ext uri="{28A0092B-C50C-407E-A947-70E740481C1C}">
              <a14:useLocalDpi xmlns:a14="http://schemas.microsoft.com/office/drawing/2010/main" val="0"/>
            </a:ext>
          </a:extLst>
        </a:blip>
        <a:srcRect/>
        <a:stretch>
          <a:fillRect/>
        </a:stretch>
      </xdr:blipFill>
      <xdr:spPr>
        <a:xfrm>
          <a:off x="8417560" y="42838370"/>
          <a:ext cx="886460" cy="777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257175</xdr:colOff>
      <xdr:row>137</xdr:row>
      <xdr:rowOff>104775</xdr:rowOff>
    </xdr:from>
    <xdr:to>
      <xdr:col>6</xdr:col>
      <xdr:colOff>1789163</xdr:colOff>
      <xdr:row>138</xdr:row>
      <xdr:rowOff>735079</xdr:rowOff>
    </xdr:to>
    <xdr:pic>
      <xdr:nvPicPr>
        <xdr:cNvPr id="56" name="Picture 55"/>
        <xdr:cNvPicPr>
          <a:picLocks noChangeAspect="1" noChangeArrowheads="1"/>
        </xdr:cNvPicPr>
      </xdr:nvPicPr>
      <xdr:blipFill>
        <a:blip r:embed="rId48" cstate="print">
          <a:extLst>
            <a:ext uri="{28A0092B-C50C-407E-A947-70E740481C1C}">
              <a14:useLocalDpi xmlns:a14="http://schemas.microsoft.com/office/drawing/2010/main" val="0"/>
            </a:ext>
          </a:extLst>
        </a:blip>
        <a:srcRect/>
        <a:stretch>
          <a:fillRect/>
        </a:stretch>
      </xdr:blipFill>
      <xdr:spPr>
        <a:xfrm>
          <a:off x="8248650" y="40427910"/>
          <a:ext cx="1531620" cy="13728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628650</xdr:colOff>
      <xdr:row>93</xdr:row>
      <xdr:rowOff>200025</xdr:rowOff>
    </xdr:from>
    <xdr:to>
      <xdr:col>6</xdr:col>
      <xdr:colOff>1185711</xdr:colOff>
      <xdr:row>94</xdr:row>
      <xdr:rowOff>358223</xdr:rowOff>
    </xdr:to>
    <xdr:pic>
      <xdr:nvPicPr>
        <xdr:cNvPr id="28" name="Picture 27" descr="China Refrigeration Parts Suction Line Filter Core Lx-48 - China Filter  Core, Refrigeration Parts"/>
        <xdr:cNvPicPr>
          <a:picLocks noChangeAspect="1" noChangeArrowheads="1"/>
        </xdr:cNvPicPr>
      </xdr:nvPicPr>
      <xdr:blipFill>
        <a:blip r:embed="rId49" cstate="print">
          <a:extLst>
            <a:ext uri="{28A0092B-C50C-407E-A947-70E740481C1C}">
              <a14:useLocalDpi xmlns:a14="http://schemas.microsoft.com/office/drawing/2010/main" val="0"/>
            </a:ext>
          </a:extLst>
        </a:blip>
        <a:srcRect l="19017" t="8944" r="18883" b="3170"/>
        <a:stretch>
          <a:fillRect/>
        </a:stretch>
      </xdr:blipFill>
      <xdr:spPr>
        <a:xfrm>
          <a:off x="8620125" y="24173180"/>
          <a:ext cx="556895" cy="7867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401955</xdr:colOff>
      <xdr:row>133</xdr:row>
      <xdr:rowOff>151130</xdr:rowOff>
    </xdr:from>
    <xdr:to>
      <xdr:col>6</xdr:col>
      <xdr:colOff>1466215</xdr:colOff>
      <xdr:row>135</xdr:row>
      <xdr:rowOff>333375</xdr:rowOff>
    </xdr:to>
    <xdr:pic>
      <xdr:nvPicPr>
        <xdr:cNvPr id="29" name="Picture 28"/>
        <xdr:cNvPicPr>
          <a:picLocks noChangeAspect="1"/>
        </xdr:cNvPicPr>
      </xdr:nvPicPr>
      <xdr:blipFill>
        <a:blip r:embed="rId50"/>
        <a:stretch>
          <a:fillRect/>
        </a:stretch>
      </xdr:blipFill>
      <xdr:spPr>
        <a:xfrm>
          <a:off x="8393430" y="39128065"/>
          <a:ext cx="1064260" cy="639445"/>
        </a:xfrm>
        <a:prstGeom prst="rect">
          <a:avLst/>
        </a:prstGeom>
        <a:noFill/>
        <a:ln w="9525">
          <a:noFill/>
        </a:ln>
      </xdr:spPr>
    </xdr:pic>
    <xdr:clientData/>
  </xdr:twoCellAnchor>
</xdr:wsDr>
</file>

<file path=xl/drawings/drawing19.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150495</xdr:colOff>
      <xdr:row>9</xdr:row>
      <xdr:rowOff>104775</xdr:rowOff>
    </xdr:from>
    <xdr:to>
      <xdr:col>6</xdr:col>
      <xdr:colOff>2097169</xdr:colOff>
      <xdr:row>11</xdr:row>
      <xdr:rowOff>255181</xdr:rowOff>
    </xdr:to>
    <xdr:pic>
      <xdr:nvPicPr>
        <xdr:cNvPr id="3" name="Picture 2"/>
        <xdr:cNvPicPr>
          <a:picLocks noChangeAspect="1"/>
        </xdr:cNvPicPr>
      </xdr:nvPicPr>
      <xdr:blipFill>
        <a:blip r:embed="rId1"/>
        <a:stretch>
          <a:fillRect/>
        </a:stretch>
      </xdr:blipFill>
      <xdr:spPr>
        <a:xfrm>
          <a:off x="8199120" y="1077595"/>
          <a:ext cx="1946275" cy="698500"/>
        </a:xfrm>
        <a:prstGeom prst="rect">
          <a:avLst/>
        </a:prstGeom>
      </xdr:spPr>
    </xdr:pic>
    <xdr:clientData/>
  </xdr:twoCellAnchor>
  <xdr:twoCellAnchor editAs="oneCell">
    <xdr:from>
      <xdr:col>6</xdr:col>
      <xdr:colOff>614045</xdr:colOff>
      <xdr:row>13</xdr:row>
      <xdr:rowOff>196850</xdr:rowOff>
    </xdr:from>
    <xdr:to>
      <xdr:col>6</xdr:col>
      <xdr:colOff>1874520</xdr:colOff>
      <xdr:row>21</xdr:row>
      <xdr:rowOff>238125</xdr:rowOff>
    </xdr:to>
    <xdr:pic>
      <xdr:nvPicPr>
        <xdr:cNvPr id="5" name="Picture 4"/>
        <xdr:cNvPicPr>
          <a:picLocks noChangeAspect="1"/>
        </xdr:cNvPicPr>
      </xdr:nvPicPr>
      <xdr:blipFill>
        <a:blip r:embed="rId2"/>
        <a:stretch>
          <a:fillRect/>
        </a:stretch>
      </xdr:blipFill>
      <xdr:spPr>
        <a:xfrm>
          <a:off x="8662670" y="2266950"/>
          <a:ext cx="1260475" cy="2235835"/>
        </a:xfrm>
        <a:prstGeom prst="rect">
          <a:avLst/>
        </a:prstGeom>
      </xdr:spPr>
    </xdr:pic>
    <xdr:clientData/>
  </xdr:twoCellAnchor>
  <xdr:twoCellAnchor editAs="oneCell">
    <xdr:from>
      <xdr:col>6</xdr:col>
      <xdr:colOff>236220</xdr:colOff>
      <xdr:row>24</xdr:row>
      <xdr:rowOff>0</xdr:rowOff>
    </xdr:from>
    <xdr:to>
      <xdr:col>6</xdr:col>
      <xdr:colOff>2036220</xdr:colOff>
      <xdr:row>30</xdr:row>
      <xdr:rowOff>221622</xdr:rowOff>
    </xdr:to>
    <xdr:pic>
      <xdr:nvPicPr>
        <xdr:cNvPr id="7" name="Picture 6"/>
        <xdr:cNvPicPr>
          <a:picLocks noChangeAspect="1"/>
        </xdr:cNvPicPr>
      </xdr:nvPicPr>
      <xdr:blipFill>
        <a:blip r:embed="rId3"/>
        <a:stretch>
          <a:fillRect/>
        </a:stretch>
      </xdr:blipFill>
      <xdr:spPr>
        <a:xfrm>
          <a:off x="8284845" y="5087620"/>
          <a:ext cx="1799590" cy="1867535"/>
        </a:xfrm>
        <a:prstGeom prst="rect">
          <a:avLst/>
        </a:prstGeom>
      </xdr:spPr>
    </xdr:pic>
    <xdr:clientData/>
  </xdr:twoCellAnchor>
  <xdr:twoCellAnchor editAs="oneCell">
    <xdr:from>
      <xdr:col>6</xdr:col>
      <xdr:colOff>641985</xdr:colOff>
      <xdr:row>33</xdr:row>
      <xdr:rowOff>186690</xdr:rowOff>
    </xdr:from>
    <xdr:to>
      <xdr:col>6</xdr:col>
      <xdr:colOff>1641985</xdr:colOff>
      <xdr:row>38</xdr:row>
      <xdr:rowOff>114132</xdr:rowOff>
    </xdr:to>
    <xdr:pic>
      <xdr:nvPicPr>
        <xdr:cNvPr id="8" name="Picture 7"/>
        <xdr:cNvPicPr>
          <a:picLocks noChangeAspect="1"/>
        </xdr:cNvPicPr>
      </xdr:nvPicPr>
      <xdr:blipFill>
        <a:blip r:embed="rId4"/>
        <a:stretch>
          <a:fillRect/>
        </a:stretch>
      </xdr:blipFill>
      <xdr:spPr>
        <a:xfrm>
          <a:off x="8690610" y="7743190"/>
          <a:ext cx="999490" cy="1298575"/>
        </a:xfrm>
        <a:prstGeom prst="rect">
          <a:avLst/>
        </a:prstGeom>
      </xdr:spPr>
    </xdr:pic>
    <xdr:clientData/>
  </xdr:twoCellAnchor>
  <xdr:twoCellAnchor editAs="oneCell">
    <xdr:from>
      <xdr:col>6</xdr:col>
      <xdr:colOff>360045</xdr:colOff>
      <xdr:row>44</xdr:row>
      <xdr:rowOff>108585</xdr:rowOff>
    </xdr:from>
    <xdr:to>
      <xdr:col>6</xdr:col>
      <xdr:colOff>1893378</xdr:colOff>
      <xdr:row>48</xdr:row>
      <xdr:rowOff>3681</xdr:rowOff>
    </xdr:to>
    <xdr:pic>
      <xdr:nvPicPr>
        <xdr:cNvPr id="11" name="Picture 10"/>
        <xdr:cNvPicPr>
          <a:picLocks noChangeAspect="1"/>
        </xdr:cNvPicPr>
      </xdr:nvPicPr>
      <xdr:blipFill>
        <a:blip r:embed="rId5"/>
        <a:stretch>
          <a:fillRect/>
        </a:stretch>
      </xdr:blipFill>
      <xdr:spPr>
        <a:xfrm>
          <a:off x="8408670" y="10682605"/>
          <a:ext cx="1532890" cy="991870"/>
        </a:xfrm>
        <a:prstGeom prst="rect">
          <a:avLst/>
        </a:prstGeom>
      </xdr:spPr>
    </xdr:pic>
    <xdr:clientData/>
  </xdr:twoCellAnchor>
  <xdr:twoCellAnchor editAs="oneCell">
    <xdr:from>
      <xdr:col>6</xdr:col>
      <xdr:colOff>381000</xdr:colOff>
      <xdr:row>54</xdr:row>
      <xdr:rowOff>180975</xdr:rowOff>
    </xdr:from>
    <xdr:to>
      <xdr:col>6</xdr:col>
      <xdr:colOff>1885762</xdr:colOff>
      <xdr:row>56</xdr:row>
      <xdr:rowOff>76105</xdr:rowOff>
    </xdr:to>
    <xdr:pic>
      <xdr:nvPicPr>
        <xdr:cNvPr id="12" name="Picture 11"/>
        <xdr:cNvPicPr>
          <a:picLocks noChangeAspect="1"/>
        </xdr:cNvPicPr>
      </xdr:nvPicPr>
      <xdr:blipFill>
        <a:blip r:embed="rId6"/>
        <a:stretch>
          <a:fillRect/>
        </a:stretch>
      </xdr:blipFill>
      <xdr:spPr>
        <a:xfrm>
          <a:off x="8429625" y="13498195"/>
          <a:ext cx="1504315" cy="443230"/>
        </a:xfrm>
        <a:prstGeom prst="rect">
          <a:avLst/>
        </a:prstGeom>
      </xdr:spPr>
    </xdr:pic>
    <xdr:clientData/>
  </xdr:twoCellAnchor>
  <xdr:twoCellAnchor editAs="oneCell">
    <xdr:from>
      <xdr:col>6</xdr:col>
      <xdr:colOff>533400</xdr:colOff>
      <xdr:row>63</xdr:row>
      <xdr:rowOff>179070</xdr:rowOff>
    </xdr:from>
    <xdr:to>
      <xdr:col>6</xdr:col>
      <xdr:colOff>1704829</xdr:colOff>
      <xdr:row>66</xdr:row>
      <xdr:rowOff>20869</xdr:rowOff>
    </xdr:to>
    <xdr:pic>
      <xdr:nvPicPr>
        <xdr:cNvPr id="13" name="Picture 12"/>
        <xdr:cNvPicPr>
          <a:picLocks noChangeAspect="1"/>
        </xdr:cNvPicPr>
      </xdr:nvPicPr>
      <xdr:blipFill>
        <a:blip r:embed="rId7"/>
        <a:stretch>
          <a:fillRect/>
        </a:stretch>
      </xdr:blipFill>
      <xdr:spPr>
        <a:xfrm>
          <a:off x="8582025" y="15965170"/>
          <a:ext cx="1170940" cy="664210"/>
        </a:xfrm>
        <a:prstGeom prst="rect">
          <a:avLst/>
        </a:prstGeom>
      </xdr:spPr>
    </xdr:pic>
    <xdr:clientData/>
  </xdr:twoCellAnchor>
  <xdr:twoCellAnchor editAs="oneCell">
    <xdr:from>
      <xdr:col>6</xdr:col>
      <xdr:colOff>647700</xdr:colOff>
      <xdr:row>74</xdr:row>
      <xdr:rowOff>220980</xdr:rowOff>
    </xdr:from>
    <xdr:to>
      <xdr:col>6</xdr:col>
      <xdr:colOff>1657224</xdr:colOff>
      <xdr:row>77</xdr:row>
      <xdr:rowOff>188493</xdr:rowOff>
    </xdr:to>
    <xdr:pic>
      <xdr:nvPicPr>
        <xdr:cNvPr id="14" name="Picture 13"/>
        <xdr:cNvPicPr>
          <a:picLocks noChangeAspect="1"/>
        </xdr:cNvPicPr>
      </xdr:nvPicPr>
      <xdr:blipFill>
        <a:blip r:embed="rId8"/>
        <a:stretch>
          <a:fillRect/>
        </a:stretch>
      </xdr:blipFill>
      <xdr:spPr>
        <a:xfrm>
          <a:off x="8696325" y="19024600"/>
          <a:ext cx="1009015" cy="789940"/>
        </a:xfrm>
        <a:prstGeom prst="rect">
          <a:avLst/>
        </a:prstGeom>
      </xdr:spPr>
    </xdr:pic>
    <xdr:clientData/>
  </xdr:twoCellAnchor>
  <xdr:twoCellAnchor editAs="oneCell">
    <xdr:from>
      <xdr:col>6</xdr:col>
      <xdr:colOff>716280</xdr:colOff>
      <xdr:row>85</xdr:row>
      <xdr:rowOff>100965</xdr:rowOff>
    </xdr:from>
    <xdr:to>
      <xdr:col>6</xdr:col>
      <xdr:colOff>1430655</xdr:colOff>
      <xdr:row>86</xdr:row>
      <xdr:rowOff>95250</xdr:rowOff>
    </xdr:to>
    <xdr:pic>
      <xdr:nvPicPr>
        <xdr:cNvPr id="15" name="Picture 14"/>
        <xdr:cNvPicPr>
          <a:picLocks noChangeAspect="1"/>
        </xdr:cNvPicPr>
      </xdr:nvPicPr>
      <xdr:blipFill>
        <a:blip r:embed="rId9"/>
        <a:stretch>
          <a:fillRect/>
        </a:stretch>
      </xdr:blipFill>
      <xdr:spPr>
        <a:xfrm>
          <a:off x="8764905" y="21922105"/>
          <a:ext cx="714375" cy="546735"/>
        </a:xfrm>
        <a:prstGeom prst="rect">
          <a:avLst/>
        </a:prstGeom>
      </xdr:spPr>
    </xdr:pic>
    <xdr:clientData/>
  </xdr:twoCellAnchor>
  <xdr:twoCellAnchor editAs="oneCell">
    <xdr:from>
      <xdr:col>6</xdr:col>
      <xdr:colOff>725805</xdr:colOff>
      <xdr:row>123</xdr:row>
      <xdr:rowOff>36195</xdr:rowOff>
    </xdr:from>
    <xdr:to>
      <xdr:col>6</xdr:col>
      <xdr:colOff>1449615</xdr:colOff>
      <xdr:row>123</xdr:row>
      <xdr:rowOff>356152</xdr:rowOff>
    </xdr:to>
    <xdr:pic>
      <xdr:nvPicPr>
        <xdr:cNvPr id="19" name="Picture 18"/>
        <xdr:cNvPicPr>
          <a:picLocks noChangeAspect="1"/>
        </xdr:cNvPicPr>
      </xdr:nvPicPr>
      <xdr:blipFill>
        <a:blip r:embed="rId10"/>
        <a:stretch>
          <a:fillRect/>
        </a:stretch>
      </xdr:blipFill>
      <xdr:spPr>
        <a:xfrm>
          <a:off x="8774430" y="33693100"/>
          <a:ext cx="723265" cy="319405"/>
        </a:xfrm>
        <a:prstGeom prst="rect">
          <a:avLst/>
        </a:prstGeom>
      </xdr:spPr>
    </xdr:pic>
    <xdr:clientData/>
  </xdr:twoCellAnchor>
  <xdr:twoCellAnchor editAs="oneCell">
    <xdr:from>
      <xdr:col>6</xdr:col>
      <xdr:colOff>828675</xdr:colOff>
      <xdr:row>124</xdr:row>
      <xdr:rowOff>30480</xdr:rowOff>
    </xdr:from>
    <xdr:to>
      <xdr:col>6</xdr:col>
      <xdr:colOff>1504865</xdr:colOff>
      <xdr:row>124</xdr:row>
      <xdr:rowOff>236220</xdr:rowOff>
    </xdr:to>
    <xdr:pic>
      <xdr:nvPicPr>
        <xdr:cNvPr id="20" name="Picture 19"/>
        <xdr:cNvPicPr>
          <a:picLocks noChangeAspect="1"/>
        </xdr:cNvPicPr>
      </xdr:nvPicPr>
      <xdr:blipFill>
        <a:blip r:embed="rId11"/>
        <a:stretch>
          <a:fillRect/>
        </a:stretch>
      </xdr:blipFill>
      <xdr:spPr>
        <a:xfrm>
          <a:off x="8877300" y="34135060"/>
          <a:ext cx="675640" cy="205740"/>
        </a:xfrm>
        <a:prstGeom prst="rect">
          <a:avLst/>
        </a:prstGeom>
      </xdr:spPr>
    </xdr:pic>
    <xdr:clientData/>
  </xdr:twoCellAnchor>
  <xdr:twoCellAnchor editAs="oneCell">
    <xdr:from>
      <xdr:col>6</xdr:col>
      <xdr:colOff>721995</xdr:colOff>
      <xdr:row>125</xdr:row>
      <xdr:rowOff>26671</xdr:rowOff>
    </xdr:from>
    <xdr:to>
      <xdr:col>6</xdr:col>
      <xdr:colOff>1499104</xdr:colOff>
      <xdr:row>125</xdr:row>
      <xdr:rowOff>236220</xdr:rowOff>
    </xdr:to>
    <xdr:pic>
      <xdr:nvPicPr>
        <xdr:cNvPr id="21" name="Picture 20"/>
        <xdr:cNvPicPr>
          <a:picLocks noChangeAspect="1"/>
        </xdr:cNvPicPr>
      </xdr:nvPicPr>
      <xdr:blipFill>
        <a:blip r:embed="rId12"/>
        <a:stretch>
          <a:fillRect/>
        </a:stretch>
      </xdr:blipFill>
      <xdr:spPr>
        <a:xfrm>
          <a:off x="8770620" y="34597975"/>
          <a:ext cx="776605" cy="209550"/>
        </a:xfrm>
        <a:prstGeom prst="rect">
          <a:avLst/>
        </a:prstGeom>
      </xdr:spPr>
    </xdr:pic>
    <xdr:clientData/>
  </xdr:twoCellAnchor>
  <xdr:twoCellAnchor editAs="oneCell">
    <xdr:from>
      <xdr:col>6</xdr:col>
      <xdr:colOff>784860</xdr:colOff>
      <xdr:row>126</xdr:row>
      <xdr:rowOff>40005</xdr:rowOff>
    </xdr:from>
    <xdr:to>
      <xdr:col>6</xdr:col>
      <xdr:colOff>1432479</xdr:colOff>
      <xdr:row>126</xdr:row>
      <xdr:rowOff>240005</xdr:rowOff>
    </xdr:to>
    <xdr:pic>
      <xdr:nvPicPr>
        <xdr:cNvPr id="22" name="Picture 21"/>
        <xdr:cNvPicPr>
          <a:picLocks noChangeAspect="1"/>
        </xdr:cNvPicPr>
      </xdr:nvPicPr>
      <xdr:blipFill>
        <a:blip r:embed="rId13"/>
        <a:stretch>
          <a:fillRect/>
        </a:stretch>
      </xdr:blipFill>
      <xdr:spPr>
        <a:xfrm>
          <a:off x="8833485" y="35097085"/>
          <a:ext cx="647065" cy="199390"/>
        </a:xfrm>
        <a:prstGeom prst="rect">
          <a:avLst/>
        </a:prstGeom>
      </xdr:spPr>
    </xdr:pic>
    <xdr:clientData/>
  </xdr:twoCellAnchor>
  <xdr:twoCellAnchor editAs="oneCell">
    <xdr:from>
      <xdr:col>6</xdr:col>
      <xdr:colOff>826770</xdr:colOff>
      <xdr:row>127</xdr:row>
      <xdr:rowOff>34290</xdr:rowOff>
    </xdr:from>
    <xdr:to>
      <xdr:col>6</xdr:col>
      <xdr:colOff>1398199</xdr:colOff>
      <xdr:row>127</xdr:row>
      <xdr:rowOff>243814</xdr:rowOff>
    </xdr:to>
    <xdr:pic>
      <xdr:nvPicPr>
        <xdr:cNvPr id="23" name="Picture 22"/>
        <xdr:cNvPicPr>
          <a:picLocks noChangeAspect="1"/>
        </xdr:cNvPicPr>
      </xdr:nvPicPr>
      <xdr:blipFill>
        <a:blip r:embed="rId14"/>
        <a:stretch>
          <a:fillRect/>
        </a:stretch>
      </xdr:blipFill>
      <xdr:spPr>
        <a:xfrm>
          <a:off x="8875395" y="35481895"/>
          <a:ext cx="570865" cy="208915"/>
        </a:xfrm>
        <a:prstGeom prst="rect">
          <a:avLst/>
        </a:prstGeom>
      </xdr:spPr>
    </xdr:pic>
    <xdr:clientData/>
  </xdr:twoCellAnchor>
  <xdr:twoCellAnchor editAs="oneCell">
    <xdr:from>
      <xdr:col>6</xdr:col>
      <xdr:colOff>798195</xdr:colOff>
      <xdr:row>128</xdr:row>
      <xdr:rowOff>45720</xdr:rowOff>
    </xdr:from>
    <xdr:to>
      <xdr:col>6</xdr:col>
      <xdr:colOff>1445814</xdr:colOff>
      <xdr:row>128</xdr:row>
      <xdr:rowOff>245720</xdr:rowOff>
    </xdr:to>
    <xdr:pic>
      <xdr:nvPicPr>
        <xdr:cNvPr id="24" name="Picture 23"/>
        <xdr:cNvPicPr>
          <a:picLocks noChangeAspect="1"/>
        </xdr:cNvPicPr>
      </xdr:nvPicPr>
      <xdr:blipFill>
        <a:blip r:embed="rId13"/>
        <a:stretch>
          <a:fillRect/>
        </a:stretch>
      </xdr:blipFill>
      <xdr:spPr>
        <a:xfrm>
          <a:off x="8846820" y="35767645"/>
          <a:ext cx="647065" cy="199390"/>
        </a:xfrm>
        <a:prstGeom prst="rect">
          <a:avLst/>
        </a:prstGeom>
      </xdr:spPr>
    </xdr:pic>
    <xdr:clientData/>
  </xdr:twoCellAnchor>
  <xdr:twoCellAnchor editAs="oneCell">
    <xdr:from>
      <xdr:col>6</xdr:col>
      <xdr:colOff>855345</xdr:colOff>
      <xdr:row>129</xdr:row>
      <xdr:rowOff>34290</xdr:rowOff>
    </xdr:from>
    <xdr:to>
      <xdr:col>6</xdr:col>
      <xdr:colOff>1426774</xdr:colOff>
      <xdr:row>129</xdr:row>
      <xdr:rowOff>243814</xdr:rowOff>
    </xdr:to>
    <xdr:pic>
      <xdr:nvPicPr>
        <xdr:cNvPr id="25" name="Picture 24"/>
        <xdr:cNvPicPr>
          <a:picLocks noChangeAspect="1"/>
        </xdr:cNvPicPr>
      </xdr:nvPicPr>
      <xdr:blipFill>
        <a:blip r:embed="rId14"/>
        <a:stretch>
          <a:fillRect/>
        </a:stretch>
      </xdr:blipFill>
      <xdr:spPr>
        <a:xfrm>
          <a:off x="8903970" y="36030535"/>
          <a:ext cx="570865" cy="208915"/>
        </a:xfrm>
        <a:prstGeom prst="rect">
          <a:avLst/>
        </a:prstGeom>
      </xdr:spPr>
    </xdr:pic>
    <xdr:clientData/>
  </xdr:twoCellAnchor>
  <xdr:twoCellAnchor editAs="oneCell">
    <xdr:from>
      <xdr:col>6</xdr:col>
      <xdr:colOff>503499</xdr:colOff>
      <xdr:row>140</xdr:row>
      <xdr:rowOff>141383</xdr:rowOff>
    </xdr:from>
    <xdr:to>
      <xdr:col>6</xdr:col>
      <xdr:colOff>1751118</xdr:colOff>
      <xdr:row>140</xdr:row>
      <xdr:rowOff>368078</xdr:rowOff>
    </xdr:to>
    <xdr:pic>
      <xdr:nvPicPr>
        <xdr:cNvPr id="30" name="Picture 29"/>
        <xdr:cNvPicPr>
          <a:picLocks noChangeAspect="1"/>
        </xdr:cNvPicPr>
      </xdr:nvPicPr>
      <xdr:blipFill>
        <a:blip r:embed="rId15"/>
        <a:stretch>
          <a:fillRect/>
        </a:stretch>
      </xdr:blipFill>
      <xdr:spPr>
        <a:xfrm>
          <a:off x="8551545" y="44707810"/>
          <a:ext cx="1247775" cy="226695"/>
        </a:xfrm>
        <a:prstGeom prst="rect">
          <a:avLst/>
        </a:prstGeom>
      </xdr:spPr>
    </xdr:pic>
    <xdr:clientData/>
  </xdr:twoCellAnchor>
  <xdr:twoCellAnchor editAs="oneCell">
    <xdr:from>
      <xdr:col>6</xdr:col>
      <xdr:colOff>636270</xdr:colOff>
      <xdr:row>141</xdr:row>
      <xdr:rowOff>40005</xdr:rowOff>
    </xdr:from>
    <xdr:to>
      <xdr:col>6</xdr:col>
      <xdr:colOff>1626746</xdr:colOff>
      <xdr:row>141</xdr:row>
      <xdr:rowOff>243840</xdr:rowOff>
    </xdr:to>
    <xdr:pic>
      <xdr:nvPicPr>
        <xdr:cNvPr id="31" name="Picture 30"/>
        <xdr:cNvPicPr>
          <a:picLocks noChangeAspect="1"/>
        </xdr:cNvPicPr>
      </xdr:nvPicPr>
      <xdr:blipFill>
        <a:blip r:embed="rId16"/>
        <a:stretch>
          <a:fillRect/>
        </a:stretch>
      </xdr:blipFill>
      <xdr:spPr>
        <a:xfrm>
          <a:off x="8684895" y="45111670"/>
          <a:ext cx="989965" cy="203835"/>
        </a:xfrm>
        <a:prstGeom prst="rect">
          <a:avLst/>
        </a:prstGeom>
      </xdr:spPr>
    </xdr:pic>
    <xdr:clientData/>
  </xdr:twoCellAnchor>
  <xdr:twoCellAnchor editAs="oneCell">
    <xdr:from>
      <xdr:col>6</xdr:col>
      <xdr:colOff>659765</xdr:colOff>
      <xdr:row>142</xdr:row>
      <xdr:rowOff>90805</xdr:rowOff>
    </xdr:from>
    <xdr:to>
      <xdr:col>6</xdr:col>
      <xdr:colOff>1538605</xdr:colOff>
      <xdr:row>146</xdr:row>
      <xdr:rowOff>17780</xdr:rowOff>
    </xdr:to>
    <xdr:pic>
      <xdr:nvPicPr>
        <xdr:cNvPr id="32" name="Picture 31"/>
        <xdr:cNvPicPr>
          <a:picLocks noChangeAspect="1"/>
        </xdr:cNvPicPr>
      </xdr:nvPicPr>
      <xdr:blipFill>
        <a:blip r:embed="rId17"/>
        <a:stretch>
          <a:fillRect/>
        </a:stretch>
      </xdr:blipFill>
      <xdr:spPr>
        <a:xfrm>
          <a:off x="8708390" y="45638720"/>
          <a:ext cx="878840" cy="536575"/>
        </a:xfrm>
        <a:prstGeom prst="rect">
          <a:avLst/>
        </a:prstGeom>
      </xdr:spPr>
    </xdr:pic>
    <xdr:clientData/>
  </xdr:twoCellAnchor>
  <xdr:twoCellAnchor editAs="oneCell">
    <xdr:from>
      <xdr:col>6</xdr:col>
      <xdr:colOff>765810</xdr:colOff>
      <xdr:row>147</xdr:row>
      <xdr:rowOff>34290</xdr:rowOff>
    </xdr:from>
    <xdr:to>
      <xdr:col>6</xdr:col>
      <xdr:colOff>1470572</xdr:colOff>
      <xdr:row>147</xdr:row>
      <xdr:rowOff>259079</xdr:rowOff>
    </xdr:to>
    <xdr:pic>
      <xdr:nvPicPr>
        <xdr:cNvPr id="33" name="Picture 32"/>
        <xdr:cNvPicPr>
          <a:picLocks noChangeAspect="1"/>
        </xdr:cNvPicPr>
      </xdr:nvPicPr>
      <xdr:blipFill>
        <a:blip r:embed="rId18"/>
        <a:stretch>
          <a:fillRect/>
        </a:stretch>
      </xdr:blipFill>
      <xdr:spPr>
        <a:xfrm>
          <a:off x="8814435" y="46344205"/>
          <a:ext cx="704215" cy="224155"/>
        </a:xfrm>
        <a:prstGeom prst="rect">
          <a:avLst/>
        </a:prstGeom>
      </xdr:spPr>
    </xdr:pic>
    <xdr:clientData/>
  </xdr:twoCellAnchor>
  <xdr:twoCellAnchor editAs="oneCell">
    <xdr:from>
      <xdr:col>6</xdr:col>
      <xdr:colOff>636270</xdr:colOff>
      <xdr:row>149</xdr:row>
      <xdr:rowOff>129540</xdr:rowOff>
    </xdr:from>
    <xdr:to>
      <xdr:col>6</xdr:col>
      <xdr:colOff>1588651</xdr:colOff>
      <xdr:row>152</xdr:row>
      <xdr:rowOff>57050</xdr:rowOff>
    </xdr:to>
    <xdr:pic>
      <xdr:nvPicPr>
        <xdr:cNvPr id="37" name="Picture 36"/>
        <xdr:cNvPicPr>
          <a:picLocks noChangeAspect="1"/>
        </xdr:cNvPicPr>
      </xdr:nvPicPr>
      <xdr:blipFill>
        <a:blip r:embed="rId19"/>
        <a:stretch>
          <a:fillRect/>
        </a:stretch>
      </xdr:blipFill>
      <xdr:spPr>
        <a:xfrm>
          <a:off x="8684895" y="46988095"/>
          <a:ext cx="951865" cy="749935"/>
        </a:xfrm>
        <a:prstGeom prst="rect">
          <a:avLst/>
        </a:prstGeom>
      </xdr:spPr>
    </xdr:pic>
    <xdr:clientData/>
  </xdr:twoCellAnchor>
  <xdr:twoCellAnchor editAs="oneCell">
    <xdr:from>
      <xdr:col>6</xdr:col>
      <xdr:colOff>769620</xdr:colOff>
      <xdr:row>155</xdr:row>
      <xdr:rowOff>156210</xdr:rowOff>
    </xdr:from>
    <xdr:to>
      <xdr:col>6</xdr:col>
      <xdr:colOff>1522001</xdr:colOff>
      <xdr:row>158</xdr:row>
      <xdr:rowOff>64676</xdr:rowOff>
    </xdr:to>
    <xdr:pic>
      <xdr:nvPicPr>
        <xdr:cNvPr id="38" name="Picture 37"/>
        <xdr:cNvPicPr>
          <a:picLocks noChangeAspect="1"/>
        </xdr:cNvPicPr>
      </xdr:nvPicPr>
      <xdr:blipFill>
        <a:blip r:embed="rId20"/>
        <a:stretch>
          <a:fillRect/>
        </a:stretch>
      </xdr:blipFill>
      <xdr:spPr>
        <a:xfrm>
          <a:off x="8818245" y="48660685"/>
          <a:ext cx="751840" cy="730885"/>
        </a:xfrm>
        <a:prstGeom prst="rect">
          <a:avLst/>
        </a:prstGeom>
      </xdr:spPr>
    </xdr:pic>
    <xdr:clientData/>
  </xdr:twoCellAnchor>
  <xdr:twoCellAnchor editAs="oneCell">
    <xdr:from>
      <xdr:col>6</xdr:col>
      <xdr:colOff>762000</xdr:colOff>
      <xdr:row>161</xdr:row>
      <xdr:rowOff>154305</xdr:rowOff>
    </xdr:from>
    <xdr:to>
      <xdr:col>6</xdr:col>
      <xdr:colOff>1514381</xdr:colOff>
      <xdr:row>164</xdr:row>
      <xdr:rowOff>62770</xdr:rowOff>
    </xdr:to>
    <xdr:pic>
      <xdr:nvPicPr>
        <xdr:cNvPr id="39" name="Picture 38"/>
        <xdr:cNvPicPr>
          <a:picLocks noChangeAspect="1"/>
        </xdr:cNvPicPr>
      </xdr:nvPicPr>
      <xdr:blipFill>
        <a:blip r:embed="rId21"/>
        <a:stretch>
          <a:fillRect/>
        </a:stretch>
      </xdr:blipFill>
      <xdr:spPr>
        <a:xfrm>
          <a:off x="8810625" y="50304700"/>
          <a:ext cx="751840" cy="730885"/>
        </a:xfrm>
        <a:prstGeom prst="rect">
          <a:avLst/>
        </a:prstGeom>
      </xdr:spPr>
    </xdr:pic>
    <xdr:clientData/>
  </xdr:twoCellAnchor>
  <xdr:twoCellAnchor editAs="oneCell">
    <xdr:from>
      <xdr:col>6</xdr:col>
      <xdr:colOff>754380</xdr:colOff>
      <xdr:row>166</xdr:row>
      <xdr:rowOff>22860</xdr:rowOff>
    </xdr:from>
    <xdr:to>
      <xdr:col>6</xdr:col>
      <xdr:colOff>1497237</xdr:colOff>
      <xdr:row>167</xdr:row>
      <xdr:rowOff>236219</xdr:rowOff>
    </xdr:to>
    <xdr:pic>
      <xdr:nvPicPr>
        <xdr:cNvPr id="40" name="Picture 39"/>
        <xdr:cNvPicPr>
          <a:picLocks noChangeAspect="1"/>
        </xdr:cNvPicPr>
      </xdr:nvPicPr>
      <xdr:blipFill>
        <a:blip r:embed="rId22"/>
        <a:stretch>
          <a:fillRect/>
        </a:stretch>
      </xdr:blipFill>
      <xdr:spPr>
        <a:xfrm>
          <a:off x="8803005" y="51544855"/>
          <a:ext cx="742315" cy="487045"/>
        </a:xfrm>
        <a:prstGeom prst="rect">
          <a:avLst/>
        </a:prstGeom>
      </xdr:spPr>
    </xdr:pic>
    <xdr:clientData/>
  </xdr:twoCellAnchor>
  <xdr:twoCellAnchor editAs="oneCell">
    <xdr:from>
      <xdr:col>6</xdr:col>
      <xdr:colOff>626745</xdr:colOff>
      <xdr:row>169</xdr:row>
      <xdr:rowOff>200025</xdr:rowOff>
    </xdr:from>
    <xdr:to>
      <xdr:col>6</xdr:col>
      <xdr:colOff>1645793</xdr:colOff>
      <xdr:row>172</xdr:row>
      <xdr:rowOff>108492</xdr:rowOff>
    </xdr:to>
    <xdr:pic>
      <xdr:nvPicPr>
        <xdr:cNvPr id="41" name="Picture 40"/>
        <xdr:cNvPicPr>
          <a:picLocks noChangeAspect="1"/>
        </xdr:cNvPicPr>
      </xdr:nvPicPr>
      <xdr:blipFill>
        <a:blip r:embed="rId23"/>
        <a:stretch>
          <a:fillRect/>
        </a:stretch>
      </xdr:blipFill>
      <xdr:spPr>
        <a:xfrm>
          <a:off x="8675370" y="52544980"/>
          <a:ext cx="1018540" cy="730885"/>
        </a:xfrm>
        <a:prstGeom prst="rect">
          <a:avLst/>
        </a:prstGeom>
      </xdr:spPr>
    </xdr:pic>
    <xdr:clientData/>
  </xdr:twoCellAnchor>
  <xdr:twoCellAnchor editAs="oneCell">
    <xdr:from>
      <xdr:col>6</xdr:col>
      <xdr:colOff>640080</xdr:colOff>
      <xdr:row>175</xdr:row>
      <xdr:rowOff>135255</xdr:rowOff>
    </xdr:from>
    <xdr:to>
      <xdr:col>6</xdr:col>
      <xdr:colOff>1611509</xdr:colOff>
      <xdr:row>178</xdr:row>
      <xdr:rowOff>81815</xdr:rowOff>
    </xdr:to>
    <xdr:pic>
      <xdr:nvPicPr>
        <xdr:cNvPr id="42" name="Picture 41"/>
        <xdr:cNvPicPr>
          <a:picLocks noChangeAspect="1"/>
        </xdr:cNvPicPr>
      </xdr:nvPicPr>
      <xdr:blipFill>
        <a:blip r:embed="rId24"/>
        <a:stretch>
          <a:fillRect/>
        </a:stretch>
      </xdr:blipFill>
      <xdr:spPr>
        <a:xfrm>
          <a:off x="8688705" y="54126130"/>
          <a:ext cx="970915" cy="768985"/>
        </a:xfrm>
        <a:prstGeom prst="rect">
          <a:avLst/>
        </a:prstGeom>
      </xdr:spPr>
    </xdr:pic>
    <xdr:clientData/>
  </xdr:twoCellAnchor>
  <xdr:twoCellAnchor editAs="oneCell">
    <xdr:from>
      <xdr:col>6</xdr:col>
      <xdr:colOff>431270</xdr:colOff>
      <xdr:row>181</xdr:row>
      <xdr:rowOff>40751</xdr:rowOff>
    </xdr:from>
    <xdr:to>
      <xdr:col>6</xdr:col>
      <xdr:colOff>1605084</xdr:colOff>
      <xdr:row>184</xdr:row>
      <xdr:rowOff>182219</xdr:rowOff>
    </xdr:to>
    <xdr:pic>
      <xdr:nvPicPr>
        <xdr:cNvPr id="43" name="Picture 42"/>
        <xdr:cNvPicPr>
          <a:picLocks noChangeAspect="1"/>
        </xdr:cNvPicPr>
      </xdr:nvPicPr>
      <xdr:blipFill>
        <a:blip r:embed="rId25"/>
        <a:stretch>
          <a:fillRect/>
        </a:stretch>
      </xdr:blipFill>
      <xdr:spPr>
        <a:xfrm>
          <a:off x="8479790" y="55677435"/>
          <a:ext cx="1173480" cy="963930"/>
        </a:xfrm>
        <a:prstGeom prst="rect">
          <a:avLst/>
        </a:prstGeom>
      </xdr:spPr>
    </xdr:pic>
    <xdr:clientData/>
  </xdr:twoCellAnchor>
  <xdr:twoCellAnchor editAs="oneCell">
    <xdr:from>
      <xdr:col>6</xdr:col>
      <xdr:colOff>802005</xdr:colOff>
      <xdr:row>186</xdr:row>
      <xdr:rowOff>24765</xdr:rowOff>
    </xdr:from>
    <xdr:to>
      <xdr:col>6</xdr:col>
      <xdr:colOff>1402005</xdr:colOff>
      <xdr:row>186</xdr:row>
      <xdr:rowOff>463827</xdr:rowOff>
    </xdr:to>
    <xdr:pic>
      <xdr:nvPicPr>
        <xdr:cNvPr id="44" name="Picture 43"/>
        <xdr:cNvPicPr>
          <a:picLocks noChangeAspect="1"/>
        </xdr:cNvPicPr>
      </xdr:nvPicPr>
      <xdr:blipFill>
        <a:blip r:embed="rId26"/>
        <a:stretch>
          <a:fillRect/>
        </a:stretch>
      </xdr:blipFill>
      <xdr:spPr>
        <a:xfrm>
          <a:off x="8850630" y="57033160"/>
          <a:ext cx="599440" cy="438785"/>
        </a:xfrm>
        <a:prstGeom prst="rect">
          <a:avLst/>
        </a:prstGeom>
      </xdr:spPr>
    </xdr:pic>
    <xdr:clientData/>
  </xdr:twoCellAnchor>
  <xdr:twoCellAnchor editAs="oneCell">
    <xdr:from>
      <xdr:col>6</xdr:col>
      <xdr:colOff>449580</xdr:colOff>
      <xdr:row>188</xdr:row>
      <xdr:rowOff>22860</xdr:rowOff>
    </xdr:from>
    <xdr:to>
      <xdr:col>6</xdr:col>
      <xdr:colOff>1754342</xdr:colOff>
      <xdr:row>188</xdr:row>
      <xdr:rowOff>538370</xdr:rowOff>
    </xdr:to>
    <xdr:pic>
      <xdr:nvPicPr>
        <xdr:cNvPr id="46" name="Picture 45"/>
        <xdr:cNvPicPr>
          <a:picLocks noChangeAspect="1"/>
        </xdr:cNvPicPr>
      </xdr:nvPicPr>
      <xdr:blipFill>
        <a:blip r:embed="rId27"/>
        <a:stretch>
          <a:fillRect/>
        </a:stretch>
      </xdr:blipFill>
      <xdr:spPr>
        <a:xfrm>
          <a:off x="8498205" y="58498105"/>
          <a:ext cx="1304290" cy="514985"/>
        </a:xfrm>
        <a:prstGeom prst="rect">
          <a:avLst/>
        </a:prstGeom>
      </xdr:spPr>
    </xdr:pic>
    <xdr:clientData/>
  </xdr:twoCellAnchor>
  <xdr:twoCellAnchor editAs="oneCell">
    <xdr:from>
      <xdr:col>6</xdr:col>
      <xdr:colOff>476250</xdr:colOff>
      <xdr:row>190</xdr:row>
      <xdr:rowOff>30479</xdr:rowOff>
    </xdr:from>
    <xdr:to>
      <xdr:col>6</xdr:col>
      <xdr:colOff>1685774</xdr:colOff>
      <xdr:row>190</xdr:row>
      <xdr:rowOff>521804</xdr:rowOff>
    </xdr:to>
    <xdr:pic>
      <xdr:nvPicPr>
        <xdr:cNvPr id="47" name="Picture 46"/>
        <xdr:cNvPicPr>
          <a:picLocks noChangeAspect="1"/>
        </xdr:cNvPicPr>
      </xdr:nvPicPr>
      <xdr:blipFill>
        <a:blip r:embed="rId28"/>
        <a:stretch>
          <a:fillRect/>
        </a:stretch>
      </xdr:blipFill>
      <xdr:spPr>
        <a:xfrm>
          <a:off x="8524875" y="59648090"/>
          <a:ext cx="1209040" cy="491490"/>
        </a:xfrm>
        <a:prstGeom prst="rect">
          <a:avLst/>
        </a:prstGeom>
      </xdr:spPr>
    </xdr:pic>
    <xdr:clientData/>
  </xdr:twoCellAnchor>
  <xdr:twoCellAnchor editAs="oneCell">
    <xdr:from>
      <xdr:col>6</xdr:col>
      <xdr:colOff>541020</xdr:colOff>
      <xdr:row>191</xdr:row>
      <xdr:rowOff>41910</xdr:rowOff>
    </xdr:from>
    <xdr:to>
      <xdr:col>6</xdr:col>
      <xdr:colOff>1598163</xdr:colOff>
      <xdr:row>191</xdr:row>
      <xdr:rowOff>480392</xdr:rowOff>
    </xdr:to>
    <xdr:pic>
      <xdr:nvPicPr>
        <xdr:cNvPr id="48" name="Picture 47"/>
        <xdr:cNvPicPr>
          <a:picLocks noChangeAspect="1"/>
        </xdr:cNvPicPr>
      </xdr:nvPicPr>
      <xdr:blipFill>
        <a:blip r:embed="rId29"/>
        <a:stretch>
          <a:fillRect/>
        </a:stretch>
      </xdr:blipFill>
      <xdr:spPr>
        <a:xfrm>
          <a:off x="8589645" y="60384055"/>
          <a:ext cx="1056640" cy="438150"/>
        </a:xfrm>
        <a:prstGeom prst="rect">
          <a:avLst/>
        </a:prstGeom>
      </xdr:spPr>
    </xdr:pic>
    <xdr:clientData/>
  </xdr:twoCellAnchor>
  <xdr:twoCellAnchor editAs="oneCell">
    <xdr:from>
      <xdr:col>6</xdr:col>
      <xdr:colOff>607695</xdr:colOff>
      <xdr:row>192</xdr:row>
      <xdr:rowOff>32385</xdr:rowOff>
    </xdr:from>
    <xdr:to>
      <xdr:col>6</xdr:col>
      <xdr:colOff>1579124</xdr:colOff>
      <xdr:row>192</xdr:row>
      <xdr:rowOff>455543</xdr:rowOff>
    </xdr:to>
    <xdr:pic>
      <xdr:nvPicPr>
        <xdr:cNvPr id="49" name="Picture 48"/>
        <xdr:cNvPicPr>
          <a:picLocks noChangeAspect="1"/>
        </xdr:cNvPicPr>
      </xdr:nvPicPr>
      <xdr:blipFill>
        <a:blip r:embed="rId30"/>
        <a:stretch>
          <a:fillRect/>
        </a:stretch>
      </xdr:blipFill>
      <xdr:spPr>
        <a:xfrm>
          <a:off x="8656320" y="60860305"/>
          <a:ext cx="970915" cy="422910"/>
        </a:xfrm>
        <a:prstGeom prst="rect">
          <a:avLst/>
        </a:prstGeom>
      </xdr:spPr>
    </xdr:pic>
    <xdr:clientData/>
  </xdr:twoCellAnchor>
  <xdr:twoCellAnchor editAs="oneCell">
    <xdr:from>
      <xdr:col>6</xdr:col>
      <xdr:colOff>487680</xdr:colOff>
      <xdr:row>193</xdr:row>
      <xdr:rowOff>30480</xdr:rowOff>
    </xdr:from>
    <xdr:to>
      <xdr:col>6</xdr:col>
      <xdr:colOff>1687680</xdr:colOff>
      <xdr:row>193</xdr:row>
      <xdr:rowOff>496956</xdr:rowOff>
    </xdr:to>
    <xdr:pic>
      <xdr:nvPicPr>
        <xdr:cNvPr id="50" name="Picture 49"/>
        <xdr:cNvPicPr>
          <a:picLocks noChangeAspect="1"/>
        </xdr:cNvPicPr>
      </xdr:nvPicPr>
      <xdr:blipFill>
        <a:blip r:embed="rId31"/>
        <a:stretch>
          <a:fillRect/>
        </a:stretch>
      </xdr:blipFill>
      <xdr:spPr>
        <a:xfrm>
          <a:off x="8536305" y="61515625"/>
          <a:ext cx="1199515" cy="466090"/>
        </a:xfrm>
        <a:prstGeom prst="rect">
          <a:avLst/>
        </a:prstGeom>
      </xdr:spPr>
    </xdr:pic>
    <xdr:clientData/>
  </xdr:twoCellAnchor>
  <xdr:twoCellAnchor editAs="oneCell">
    <xdr:from>
      <xdr:col>6</xdr:col>
      <xdr:colOff>377190</xdr:colOff>
      <xdr:row>195</xdr:row>
      <xdr:rowOff>36195</xdr:rowOff>
    </xdr:from>
    <xdr:to>
      <xdr:col>6</xdr:col>
      <xdr:colOff>1777190</xdr:colOff>
      <xdr:row>195</xdr:row>
      <xdr:rowOff>251460</xdr:rowOff>
    </xdr:to>
    <xdr:pic>
      <xdr:nvPicPr>
        <xdr:cNvPr id="51" name="Picture 50"/>
        <xdr:cNvPicPr>
          <a:picLocks noChangeAspect="1"/>
        </xdr:cNvPicPr>
      </xdr:nvPicPr>
      <xdr:blipFill>
        <a:blip r:embed="rId32"/>
        <a:stretch>
          <a:fillRect/>
        </a:stretch>
      </xdr:blipFill>
      <xdr:spPr>
        <a:xfrm>
          <a:off x="8425815" y="62702440"/>
          <a:ext cx="1399540" cy="215265"/>
        </a:xfrm>
        <a:prstGeom prst="rect">
          <a:avLst/>
        </a:prstGeom>
      </xdr:spPr>
    </xdr:pic>
    <xdr:clientData/>
  </xdr:twoCellAnchor>
  <xdr:twoCellAnchor editAs="oneCell">
    <xdr:from>
      <xdr:col>6</xdr:col>
      <xdr:colOff>308610</xdr:colOff>
      <xdr:row>196</xdr:row>
      <xdr:rowOff>20955</xdr:rowOff>
    </xdr:from>
    <xdr:to>
      <xdr:col>6</xdr:col>
      <xdr:colOff>1927658</xdr:colOff>
      <xdr:row>196</xdr:row>
      <xdr:rowOff>472109</xdr:rowOff>
    </xdr:to>
    <xdr:pic>
      <xdr:nvPicPr>
        <xdr:cNvPr id="52" name="Picture 51"/>
        <xdr:cNvPicPr>
          <a:picLocks noChangeAspect="1"/>
        </xdr:cNvPicPr>
      </xdr:nvPicPr>
      <xdr:blipFill>
        <a:blip r:embed="rId33"/>
        <a:stretch>
          <a:fillRect/>
        </a:stretch>
      </xdr:blipFill>
      <xdr:spPr>
        <a:xfrm>
          <a:off x="8357235" y="63277750"/>
          <a:ext cx="1618615" cy="450850"/>
        </a:xfrm>
        <a:prstGeom prst="rect">
          <a:avLst/>
        </a:prstGeom>
      </xdr:spPr>
    </xdr:pic>
    <xdr:clientData/>
  </xdr:twoCellAnchor>
  <xdr:twoCellAnchor editAs="oneCell">
    <xdr:from>
      <xdr:col>6</xdr:col>
      <xdr:colOff>539115</xdr:colOff>
      <xdr:row>202</xdr:row>
      <xdr:rowOff>160019</xdr:rowOff>
    </xdr:from>
    <xdr:to>
      <xdr:col>6</xdr:col>
      <xdr:colOff>1881972</xdr:colOff>
      <xdr:row>203</xdr:row>
      <xdr:rowOff>285751</xdr:rowOff>
    </xdr:to>
    <xdr:pic>
      <xdr:nvPicPr>
        <xdr:cNvPr id="53" name="Picture 52"/>
        <xdr:cNvPicPr>
          <a:picLocks noChangeAspect="1"/>
        </xdr:cNvPicPr>
      </xdr:nvPicPr>
      <xdr:blipFill>
        <a:blip r:embed="rId34"/>
        <a:stretch>
          <a:fillRect/>
        </a:stretch>
      </xdr:blipFill>
      <xdr:spPr>
        <a:xfrm>
          <a:off x="8587740" y="67492880"/>
          <a:ext cx="1342390" cy="716915"/>
        </a:xfrm>
        <a:prstGeom prst="rect">
          <a:avLst/>
        </a:prstGeom>
      </xdr:spPr>
    </xdr:pic>
    <xdr:clientData/>
  </xdr:twoCellAnchor>
  <xdr:twoCellAnchor editAs="oneCell">
    <xdr:from>
      <xdr:col>6</xdr:col>
      <xdr:colOff>587375</xdr:colOff>
      <xdr:row>207</xdr:row>
      <xdr:rowOff>231140</xdr:rowOff>
    </xdr:from>
    <xdr:to>
      <xdr:col>6</xdr:col>
      <xdr:colOff>1663565</xdr:colOff>
      <xdr:row>208</xdr:row>
      <xdr:rowOff>55880</xdr:rowOff>
    </xdr:to>
    <xdr:pic>
      <xdr:nvPicPr>
        <xdr:cNvPr id="54" name="Picture 53"/>
        <xdr:cNvPicPr>
          <a:picLocks noChangeAspect="1"/>
        </xdr:cNvPicPr>
      </xdr:nvPicPr>
      <xdr:blipFill>
        <a:blip r:embed="rId35"/>
        <a:stretch>
          <a:fillRect/>
        </a:stretch>
      </xdr:blipFill>
      <xdr:spPr>
        <a:xfrm>
          <a:off x="8636000" y="70517385"/>
          <a:ext cx="1075690" cy="415290"/>
        </a:xfrm>
        <a:prstGeom prst="rect">
          <a:avLst/>
        </a:prstGeom>
      </xdr:spPr>
    </xdr:pic>
    <xdr:clientData/>
  </xdr:twoCellAnchor>
  <xdr:twoCellAnchor editAs="oneCell">
    <xdr:from>
      <xdr:col>6</xdr:col>
      <xdr:colOff>510540</xdr:colOff>
      <xdr:row>210</xdr:row>
      <xdr:rowOff>22861</xdr:rowOff>
    </xdr:from>
    <xdr:to>
      <xdr:col>6</xdr:col>
      <xdr:colOff>1672445</xdr:colOff>
      <xdr:row>210</xdr:row>
      <xdr:rowOff>504825</xdr:rowOff>
    </xdr:to>
    <xdr:pic>
      <xdr:nvPicPr>
        <xdr:cNvPr id="56" name="Picture 55"/>
        <xdr:cNvPicPr>
          <a:picLocks noChangeAspect="1"/>
        </xdr:cNvPicPr>
      </xdr:nvPicPr>
      <xdr:blipFill>
        <a:blip r:embed="rId36"/>
        <a:stretch>
          <a:fillRect/>
        </a:stretch>
      </xdr:blipFill>
      <xdr:spPr>
        <a:xfrm>
          <a:off x="8559165" y="72080755"/>
          <a:ext cx="1161415" cy="481965"/>
        </a:xfrm>
        <a:prstGeom prst="rect">
          <a:avLst/>
        </a:prstGeom>
      </xdr:spPr>
    </xdr:pic>
    <xdr:clientData/>
  </xdr:twoCellAnchor>
  <xdr:twoCellAnchor editAs="oneCell">
    <xdr:from>
      <xdr:col>6</xdr:col>
      <xdr:colOff>542925</xdr:colOff>
      <xdr:row>211</xdr:row>
      <xdr:rowOff>24765</xdr:rowOff>
    </xdr:from>
    <xdr:to>
      <xdr:col>6</xdr:col>
      <xdr:colOff>1619115</xdr:colOff>
      <xdr:row>211</xdr:row>
      <xdr:rowOff>236220</xdr:rowOff>
    </xdr:to>
    <xdr:pic>
      <xdr:nvPicPr>
        <xdr:cNvPr id="57" name="Picture 56"/>
        <xdr:cNvPicPr>
          <a:picLocks noChangeAspect="1"/>
        </xdr:cNvPicPr>
      </xdr:nvPicPr>
      <xdr:blipFill>
        <a:blip r:embed="rId37"/>
        <a:stretch>
          <a:fillRect/>
        </a:stretch>
      </xdr:blipFill>
      <xdr:spPr>
        <a:xfrm>
          <a:off x="8591550" y="72673210"/>
          <a:ext cx="1075690" cy="211455"/>
        </a:xfrm>
        <a:prstGeom prst="rect">
          <a:avLst/>
        </a:prstGeom>
      </xdr:spPr>
    </xdr:pic>
    <xdr:clientData/>
  </xdr:twoCellAnchor>
  <xdr:twoCellAnchor editAs="oneCell">
    <xdr:from>
      <xdr:col>6</xdr:col>
      <xdr:colOff>445770</xdr:colOff>
      <xdr:row>212</xdr:row>
      <xdr:rowOff>15240</xdr:rowOff>
    </xdr:from>
    <xdr:to>
      <xdr:col>6</xdr:col>
      <xdr:colOff>1874341</xdr:colOff>
      <xdr:row>212</xdr:row>
      <xdr:rowOff>265044</xdr:rowOff>
    </xdr:to>
    <xdr:pic>
      <xdr:nvPicPr>
        <xdr:cNvPr id="58" name="Picture 57"/>
        <xdr:cNvPicPr>
          <a:picLocks noChangeAspect="1"/>
        </xdr:cNvPicPr>
      </xdr:nvPicPr>
      <xdr:blipFill>
        <a:blip r:embed="rId38"/>
        <a:stretch>
          <a:fillRect/>
        </a:stretch>
      </xdr:blipFill>
      <xdr:spPr>
        <a:xfrm>
          <a:off x="8494395" y="73254235"/>
          <a:ext cx="1428115" cy="249555"/>
        </a:xfrm>
        <a:prstGeom prst="rect">
          <a:avLst/>
        </a:prstGeom>
      </xdr:spPr>
    </xdr:pic>
    <xdr:clientData/>
  </xdr:twoCellAnchor>
  <xdr:twoCellAnchor editAs="oneCell">
    <xdr:from>
      <xdr:col>6</xdr:col>
      <xdr:colOff>594360</xdr:colOff>
      <xdr:row>217</xdr:row>
      <xdr:rowOff>11429</xdr:rowOff>
    </xdr:from>
    <xdr:to>
      <xdr:col>6</xdr:col>
      <xdr:colOff>1699122</xdr:colOff>
      <xdr:row>217</xdr:row>
      <xdr:rowOff>654326</xdr:rowOff>
    </xdr:to>
    <xdr:pic>
      <xdr:nvPicPr>
        <xdr:cNvPr id="59" name="Picture 58"/>
        <xdr:cNvPicPr>
          <a:picLocks noChangeAspect="1"/>
        </xdr:cNvPicPr>
      </xdr:nvPicPr>
      <xdr:blipFill>
        <a:blip r:embed="rId39"/>
        <a:stretch>
          <a:fillRect/>
        </a:stretch>
      </xdr:blipFill>
      <xdr:spPr>
        <a:xfrm>
          <a:off x="8642985" y="77021690"/>
          <a:ext cx="1104265" cy="643255"/>
        </a:xfrm>
        <a:prstGeom prst="rect">
          <a:avLst/>
        </a:prstGeom>
      </xdr:spPr>
    </xdr:pic>
    <xdr:clientData/>
  </xdr:twoCellAnchor>
  <xdr:twoCellAnchor editAs="oneCell">
    <xdr:from>
      <xdr:col>6</xdr:col>
      <xdr:colOff>579413</xdr:colOff>
      <xdr:row>218</xdr:row>
      <xdr:rowOff>140384</xdr:rowOff>
    </xdr:from>
    <xdr:to>
      <xdr:col>6</xdr:col>
      <xdr:colOff>1627032</xdr:colOff>
      <xdr:row>218</xdr:row>
      <xdr:rowOff>598578</xdr:rowOff>
    </xdr:to>
    <xdr:pic>
      <xdr:nvPicPr>
        <xdr:cNvPr id="60" name="Picture 59"/>
        <xdr:cNvPicPr>
          <a:picLocks noChangeAspect="1"/>
        </xdr:cNvPicPr>
      </xdr:nvPicPr>
      <xdr:blipFill>
        <a:blip r:embed="rId40"/>
        <a:stretch>
          <a:fillRect/>
        </a:stretch>
      </xdr:blipFill>
      <xdr:spPr>
        <a:xfrm>
          <a:off x="8627745" y="77856080"/>
          <a:ext cx="1047750" cy="457835"/>
        </a:xfrm>
        <a:prstGeom prst="rect">
          <a:avLst/>
        </a:prstGeom>
      </xdr:spPr>
    </xdr:pic>
    <xdr:clientData/>
  </xdr:twoCellAnchor>
  <xdr:twoCellAnchor editAs="oneCell">
    <xdr:from>
      <xdr:col>6</xdr:col>
      <xdr:colOff>443865</xdr:colOff>
      <xdr:row>220</xdr:row>
      <xdr:rowOff>224791</xdr:rowOff>
    </xdr:from>
    <xdr:to>
      <xdr:col>6</xdr:col>
      <xdr:colOff>1786722</xdr:colOff>
      <xdr:row>220</xdr:row>
      <xdr:rowOff>549137</xdr:rowOff>
    </xdr:to>
    <xdr:pic>
      <xdr:nvPicPr>
        <xdr:cNvPr id="61" name="Picture 60"/>
        <xdr:cNvPicPr>
          <a:picLocks noChangeAspect="1"/>
        </xdr:cNvPicPr>
      </xdr:nvPicPr>
      <xdr:blipFill>
        <a:blip r:embed="rId41"/>
        <a:stretch>
          <a:fillRect/>
        </a:stretch>
      </xdr:blipFill>
      <xdr:spPr>
        <a:xfrm>
          <a:off x="8492490" y="79950310"/>
          <a:ext cx="1342390" cy="323850"/>
        </a:xfrm>
        <a:prstGeom prst="rect">
          <a:avLst/>
        </a:prstGeom>
      </xdr:spPr>
    </xdr:pic>
    <xdr:clientData/>
  </xdr:twoCellAnchor>
  <xdr:twoCellAnchor editAs="oneCell">
    <xdr:from>
      <xdr:col>6</xdr:col>
      <xdr:colOff>314325</xdr:colOff>
      <xdr:row>221</xdr:row>
      <xdr:rowOff>521970</xdr:rowOff>
    </xdr:from>
    <xdr:to>
      <xdr:col>6</xdr:col>
      <xdr:colOff>1857182</xdr:colOff>
      <xdr:row>222</xdr:row>
      <xdr:rowOff>193284</xdr:rowOff>
    </xdr:to>
    <xdr:pic>
      <xdr:nvPicPr>
        <xdr:cNvPr id="62" name="Picture 61"/>
        <xdr:cNvPicPr>
          <a:picLocks noChangeAspect="1"/>
        </xdr:cNvPicPr>
      </xdr:nvPicPr>
      <xdr:blipFill>
        <a:blip r:embed="rId42"/>
        <a:stretch>
          <a:fillRect/>
        </a:stretch>
      </xdr:blipFill>
      <xdr:spPr>
        <a:xfrm>
          <a:off x="8362950" y="80961865"/>
          <a:ext cx="1542415" cy="480695"/>
        </a:xfrm>
        <a:prstGeom prst="rect">
          <a:avLst/>
        </a:prstGeom>
      </xdr:spPr>
    </xdr:pic>
    <xdr:clientData/>
  </xdr:twoCellAnchor>
  <xdr:twoCellAnchor editAs="oneCell">
    <xdr:from>
      <xdr:col>6</xdr:col>
      <xdr:colOff>390525</xdr:colOff>
      <xdr:row>223</xdr:row>
      <xdr:rowOff>32385</xdr:rowOff>
    </xdr:from>
    <xdr:to>
      <xdr:col>6</xdr:col>
      <xdr:colOff>1742906</xdr:colOff>
      <xdr:row>223</xdr:row>
      <xdr:rowOff>243840</xdr:rowOff>
    </xdr:to>
    <xdr:pic>
      <xdr:nvPicPr>
        <xdr:cNvPr id="63" name="Picture 62"/>
        <xdr:cNvPicPr>
          <a:picLocks noChangeAspect="1"/>
        </xdr:cNvPicPr>
      </xdr:nvPicPr>
      <xdr:blipFill>
        <a:blip r:embed="rId43"/>
        <a:stretch>
          <a:fillRect/>
        </a:stretch>
      </xdr:blipFill>
      <xdr:spPr>
        <a:xfrm>
          <a:off x="8439150" y="81910555"/>
          <a:ext cx="1351915" cy="211455"/>
        </a:xfrm>
        <a:prstGeom prst="rect">
          <a:avLst/>
        </a:prstGeom>
      </xdr:spPr>
    </xdr:pic>
    <xdr:clientData/>
  </xdr:twoCellAnchor>
  <xdr:twoCellAnchor editAs="oneCell">
    <xdr:from>
      <xdr:col>6</xdr:col>
      <xdr:colOff>588645</xdr:colOff>
      <xdr:row>226</xdr:row>
      <xdr:rowOff>19050</xdr:rowOff>
    </xdr:from>
    <xdr:to>
      <xdr:col>6</xdr:col>
      <xdr:colOff>1540510</xdr:colOff>
      <xdr:row>226</xdr:row>
      <xdr:rowOff>480060</xdr:rowOff>
    </xdr:to>
    <xdr:pic>
      <xdr:nvPicPr>
        <xdr:cNvPr id="64" name="Picture 63"/>
        <xdr:cNvPicPr>
          <a:picLocks noChangeAspect="1"/>
        </xdr:cNvPicPr>
      </xdr:nvPicPr>
      <xdr:blipFill>
        <a:blip r:embed="rId44"/>
        <a:stretch>
          <a:fillRect/>
        </a:stretch>
      </xdr:blipFill>
      <xdr:spPr>
        <a:xfrm>
          <a:off x="8637270" y="83621245"/>
          <a:ext cx="951865" cy="461010"/>
        </a:xfrm>
        <a:prstGeom prst="rect">
          <a:avLst/>
        </a:prstGeom>
      </xdr:spPr>
    </xdr:pic>
    <xdr:clientData/>
  </xdr:twoCellAnchor>
  <xdr:twoCellAnchor editAs="oneCell">
    <xdr:from>
      <xdr:col>6</xdr:col>
      <xdr:colOff>516401</xdr:colOff>
      <xdr:row>227</xdr:row>
      <xdr:rowOff>286043</xdr:rowOff>
    </xdr:from>
    <xdr:to>
      <xdr:col>6</xdr:col>
      <xdr:colOff>1573544</xdr:colOff>
      <xdr:row>227</xdr:row>
      <xdr:rowOff>514643</xdr:rowOff>
    </xdr:to>
    <xdr:pic>
      <xdr:nvPicPr>
        <xdr:cNvPr id="65" name="Picture 64"/>
        <xdr:cNvPicPr>
          <a:picLocks noChangeAspect="1"/>
        </xdr:cNvPicPr>
      </xdr:nvPicPr>
      <xdr:blipFill>
        <a:blip r:embed="rId45"/>
        <a:stretch>
          <a:fillRect/>
        </a:stretch>
      </xdr:blipFill>
      <xdr:spPr>
        <a:xfrm>
          <a:off x="8564880" y="84516595"/>
          <a:ext cx="1057275" cy="228600"/>
        </a:xfrm>
        <a:prstGeom prst="rect">
          <a:avLst/>
        </a:prstGeom>
      </xdr:spPr>
    </xdr:pic>
    <xdr:clientData/>
  </xdr:twoCellAnchor>
  <xdr:twoCellAnchor editAs="oneCell">
    <xdr:from>
      <xdr:col>6</xdr:col>
      <xdr:colOff>607695</xdr:colOff>
      <xdr:row>228</xdr:row>
      <xdr:rowOff>38101</xdr:rowOff>
    </xdr:from>
    <xdr:to>
      <xdr:col>6</xdr:col>
      <xdr:colOff>1636266</xdr:colOff>
      <xdr:row>228</xdr:row>
      <xdr:rowOff>259081</xdr:rowOff>
    </xdr:to>
    <xdr:pic>
      <xdr:nvPicPr>
        <xdr:cNvPr id="66" name="Picture 65"/>
        <xdr:cNvPicPr>
          <a:picLocks noChangeAspect="1"/>
        </xdr:cNvPicPr>
      </xdr:nvPicPr>
      <xdr:blipFill>
        <a:blip r:embed="rId46"/>
        <a:stretch>
          <a:fillRect/>
        </a:stretch>
      </xdr:blipFill>
      <xdr:spPr>
        <a:xfrm>
          <a:off x="8656320" y="85011895"/>
          <a:ext cx="1028065" cy="220980"/>
        </a:xfrm>
        <a:prstGeom prst="rect">
          <a:avLst/>
        </a:prstGeom>
      </xdr:spPr>
    </xdr:pic>
    <xdr:clientData/>
  </xdr:twoCellAnchor>
  <xdr:twoCellAnchor editAs="oneCell">
    <xdr:from>
      <xdr:col>6</xdr:col>
      <xdr:colOff>428625</xdr:colOff>
      <xdr:row>229</xdr:row>
      <xdr:rowOff>32385</xdr:rowOff>
    </xdr:from>
    <xdr:to>
      <xdr:col>6</xdr:col>
      <xdr:colOff>1838149</xdr:colOff>
      <xdr:row>229</xdr:row>
      <xdr:rowOff>236220</xdr:rowOff>
    </xdr:to>
    <xdr:pic>
      <xdr:nvPicPr>
        <xdr:cNvPr id="67" name="Picture 66"/>
        <xdr:cNvPicPr>
          <a:picLocks noChangeAspect="1"/>
        </xdr:cNvPicPr>
      </xdr:nvPicPr>
      <xdr:blipFill>
        <a:blip r:embed="rId47"/>
        <a:stretch>
          <a:fillRect/>
        </a:stretch>
      </xdr:blipFill>
      <xdr:spPr>
        <a:xfrm>
          <a:off x="8477250" y="85701505"/>
          <a:ext cx="1409065" cy="203835"/>
        </a:xfrm>
        <a:prstGeom prst="rect">
          <a:avLst/>
        </a:prstGeom>
      </xdr:spPr>
    </xdr:pic>
    <xdr:clientData/>
  </xdr:twoCellAnchor>
  <xdr:twoCellAnchor editAs="oneCell">
    <xdr:from>
      <xdr:col>6</xdr:col>
      <xdr:colOff>481965</xdr:colOff>
      <xdr:row>235</xdr:row>
      <xdr:rowOff>104775</xdr:rowOff>
    </xdr:from>
    <xdr:to>
      <xdr:col>6</xdr:col>
      <xdr:colOff>1453394</xdr:colOff>
      <xdr:row>235</xdr:row>
      <xdr:rowOff>593627</xdr:rowOff>
    </xdr:to>
    <xdr:pic>
      <xdr:nvPicPr>
        <xdr:cNvPr id="71" name="Picture 70"/>
        <xdr:cNvPicPr>
          <a:picLocks noChangeAspect="1"/>
        </xdr:cNvPicPr>
      </xdr:nvPicPr>
      <xdr:blipFill>
        <a:blip r:embed="rId48"/>
        <a:stretch>
          <a:fillRect/>
        </a:stretch>
      </xdr:blipFill>
      <xdr:spPr>
        <a:xfrm>
          <a:off x="8530590" y="89514045"/>
          <a:ext cx="970915" cy="488315"/>
        </a:xfrm>
        <a:prstGeom prst="rect">
          <a:avLst/>
        </a:prstGeom>
      </xdr:spPr>
    </xdr:pic>
    <xdr:clientData/>
  </xdr:twoCellAnchor>
  <xdr:twoCellAnchor editAs="oneCell">
    <xdr:from>
      <xdr:col>6</xdr:col>
      <xdr:colOff>504825</xdr:colOff>
      <xdr:row>236</xdr:row>
      <xdr:rowOff>104775</xdr:rowOff>
    </xdr:from>
    <xdr:to>
      <xdr:col>6</xdr:col>
      <xdr:colOff>1628635</xdr:colOff>
      <xdr:row>236</xdr:row>
      <xdr:rowOff>329564</xdr:rowOff>
    </xdr:to>
    <xdr:pic>
      <xdr:nvPicPr>
        <xdr:cNvPr id="72" name="Picture 71"/>
        <xdr:cNvPicPr>
          <a:picLocks noChangeAspect="1"/>
        </xdr:cNvPicPr>
      </xdr:nvPicPr>
      <xdr:blipFill>
        <a:blip r:embed="rId49"/>
        <a:stretch>
          <a:fillRect/>
        </a:stretch>
      </xdr:blipFill>
      <xdr:spPr>
        <a:xfrm>
          <a:off x="8553450" y="90199845"/>
          <a:ext cx="1123315" cy="224155"/>
        </a:xfrm>
        <a:prstGeom prst="rect">
          <a:avLst/>
        </a:prstGeom>
      </xdr:spPr>
    </xdr:pic>
    <xdr:clientData/>
  </xdr:twoCellAnchor>
  <xdr:twoCellAnchor editAs="oneCell">
    <xdr:from>
      <xdr:col>6</xdr:col>
      <xdr:colOff>407670</xdr:colOff>
      <xdr:row>237</xdr:row>
      <xdr:rowOff>43815</xdr:rowOff>
    </xdr:from>
    <xdr:to>
      <xdr:col>6</xdr:col>
      <xdr:colOff>1235710</xdr:colOff>
      <xdr:row>237</xdr:row>
      <xdr:rowOff>577215</xdr:rowOff>
    </xdr:to>
    <xdr:pic>
      <xdr:nvPicPr>
        <xdr:cNvPr id="73" name="Picture 72"/>
        <xdr:cNvPicPr>
          <a:picLocks noChangeAspect="1"/>
        </xdr:cNvPicPr>
      </xdr:nvPicPr>
      <xdr:blipFill>
        <a:blip r:embed="rId50"/>
        <a:stretch>
          <a:fillRect/>
        </a:stretch>
      </xdr:blipFill>
      <xdr:spPr>
        <a:xfrm>
          <a:off x="8456295" y="90577035"/>
          <a:ext cx="828040" cy="533400"/>
        </a:xfrm>
        <a:prstGeom prst="rect">
          <a:avLst/>
        </a:prstGeom>
      </xdr:spPr>
    </xdr:pic>
    <xdr:clientData/>
  </xdr:twoCellAnchor>
  <xdr:twoCellAnchor editAs="oneCell">
    <xdr:from>
      <xdr:col>6</xdr:col>
      <xdr:colOff>474345</xdr:colOff>
      <xdr:row>238</xdr:row>
      <xdr:rowOff>91440</xdr:rowOff>
    </xdr:from>
    <xdr:to>
      <xdr:col>6</xdr:col>
      <xdr:colOff>1302385</xdr:colOff>
      <xdr:row>238</xdr:row>
      <xdr:rowOff>470535</xdr:rowOff>
    </xdr:to>
    <xdr:pic>
      <xdr:nvPicPr>
        <xdr:cNvPr id="74" name="Picture 73"/>
        <xdr:cNvPicPr>
          <a:picLocks noChangeAspect="1"/>
        </xdr:cNvPicPr>
      </xdr:nvPicPr>
      <xdr:blipFill>
        <a:blip r:embed="rId50"/>
        <a:stretch>
          <a:fillRect/>
        </a:stretch>
      </xdr:blipFill>
      <xdr:spPr>
        <a:xfrm>
          <a:off x="8522970" y="91348560"/>
          <a:ext cx="828040" cy="379095"/>
        </a:xfrm>
        <a:prstGeom prst="rect">
          <a:avLst/>
        </a:prstGeom>
      </xdr:spPr>
    </xdr:pic>
    <xdr:clientData/>
  </xdr:twoCellAnchor>
  <xdr:twoCellAnchor editAs="oneCell">
    <xdr:from>
      <xdr:col>6</xdr:col>
      <xdr:colOff>683895</xdr:colOff>
      <xdr:row>239</xdr:row>
      <xdr:rowOff>72390</xdr:rowOff>
    </xdr:from>
    <xdr:to>
      <xdr:col>6</xdr:col>
      <xdr:colOff>1388657</xdr:colOff>
      <xdr:row>239</xdr:row>
      <xdr:rowOff>306705</xdr:rowOff>
    </xdr:to>
    <xdr:pic>
      <xdr:nvPicPr>
        <xdr:cNvPr id="75" name="Picture 74"/>
        <xdr:cNvPicPr>
          <a:picLocks noChangeAspect="1"/>
        </xdr:cNvPicPr>
      </xdr:nvPicPr>
      <xdr:blipFill>
        <a:blip r:embed="rId51"/>
        <a:stretch>
          <a:fillRect/>
        </a:stretch>
      </xdr:blipFill>
      <xdr:spPr>
        <a:xfrm>
          <a:off x="8732520" y="91834335"/>
          <a:ext cx="704215" cy="234315"/>
        </a:xfrm>
        <a:prstGeom prst="rect">
          <a:avLst/>
        </a:prstGeom>
      </xdr:spPr>
    </xdr:pic>
    <xdr:clientData/>
  </xdr:twoCellAnchor>
  <xdr:twoCellAnchor editAs="oneCell">
    <xdr:from>
      <xdr:col>6</xdr:col>
      <xdr:colOff>302895</xdr:colOff>
      <xdr:row>240</xdr:row>
      <xdr:rowOff>40005</xdr:rowOff>
    </xdr:from>
    <xdr:to>
      <xdr:col>6</xdr:col>
      <xdr:colOff>1607657</xdr:colOff>
      <xdr:row>240</xdr:row>
      <xdr:rowOff>391768</xdr:rowOff>
    </xdr:to>
    <xdr:pic>
      <xdr:nvPicPr>
        <xdr:cNvPr id="76" name="Picture 75"/>
        <xdr:cNvPicPr>
          <a:picLocks noChangeAspect="1"/>
        </xdr:cNvPicPr>
      </xdr:nvPicPr>
      <xdr:blipFill>
        <a:blip r:embed="rId52"/>
        <a:stretch>
          <a:fillRect/>
        </a:stretch>
      </xdr:blipFill>
      <xdr:spPr>
        <a:xfrm>
          <a:off x="8351520" y="92240100"/>
          <a:ext cx="1304290" cy="351155"/>
        </a:xfrm>
        <a:prstGeom prst="rect">
          <a:avLst/>
        </a:prstGeom>
      </xdr:spPr>
    </xdr:pic>
    <xdr:clientData/>
  </xdr:twoCellAnchor>
  <xdr:twoCellAnchor editAs="oneCell">
    <xdr:from>
      <xdr:col>6</xdr:col>
      <xdr:colOff>415290</xdr:colOff>
      <xdr:row>242</xdr:row>
      <xdr:rowOff>310515</xdr:rowOff>
    </xdr:from>
    <xdr:to>
      <xdr:col>6</xdr:col>
      <xdr:colOff>1605766</xdr:colOff>
      <xdr:row>242</xdr:row>
      <xdr:rowOff>535305</xdr:rowOff>
    </xdr:to>
    <xdr:pic>
      <xdr:nvPicPr>
        <xdr:cNvPr id="77" name="Picture 76"/>
        <xdr:cNvPicPr>
          <a:picLocks noChangeAspect="1"/>
        </xdr:cNvPicPr>
      </xdr:nvPicPr>
      <xdr:blipFill>
        <a:blip r:embed="rId53"/>
        <a:stretch>
          <a:fillRect/>
        </a:stretch>
      </xdr:blipFill>
      <xdr:spPr>
        <a:xfrm>
          <a:off x="8463915" y="93644085"/>
          <a:ext cx="1189990" cy="224790"/>
        </a:xfrm>
        <a:prstGeom prst="rect">
          <a:avLst/>
        </a:prstGeom>
      </xdr:spPr>
    </xdr:pic>
    <xdr:clientData/>
  </xdr:twoCellAnchor>
  <xdr:twoCellAnchor editAs="oneCell">
    <xdr:from>
      <xdr:col>6</xdr:col>
      <xdr:colOff>680085</xdr:colOff>
      <xdr:row>243</xdr:row>
      <xdr:rowOff>148590</xdr:rowOff>
    </xdr:from>
    <xdr:to>
      <xdr:col>6</xdr:col>
      <xdr:colOff>1489609</xdr:colOff>
      <xdr:row>243</xdr:row>
      <xdr:rowOff>369570</xdr:rowOff>
    </xdr:to>
    <xdr:pic>
      <xdr:nvPicPr>
        <xdr:cNvPr id="78" name="Picture 77"/>
        <xdr:cNvPicPr>
          <a:picLocks noChangeAspect="1"/>
        </xdr:cNvPicPr>
      </xdr:nvPicPr>
      <xdr:blipFill>
        <a:blip r:embed="rId54"/>
        <a:stretch>
          <a:fillRect/>
        </a:stretch>
      </xdr:blipFill>
      <xdr:spPr>
        <a:xfrm>
          <a:off x="8728710" y="94180660"/>
          <a:ext cx="808990" cy="220980"/>
        </a:xfrm>
        <a:prstGeom prst="rect">
          <a:avLst/>
        </a:prstGeom>
      </xdr:spPr>
    </xdr:pic>
    <xdr:clientData/>
  </xdr:twoCellAnchor>
  <xdr:twoCellAnchor editAs="oneCell">
    <xdr:from>
      <xdr:col>6</xdr:col>
      <xdr:colOff>624840</xdr:colOff>
      <xdr:row>244</xdr:row>
      <xdr:rowOff>38100</xdr:rowOff>
    </xdr:from>
    <xdr:to>
      <xdr:col>6</xdr:col>
      <xdr:colOff>1434364</xdr:colOff>
      <xdr:row>244</xdr:row>
      <xdr:rowOff>245745</xdr:rowOff>
    </xdr:to>
    <xdr:pic>
      <xdr:nvPicPr>
        <xdr:cNvPr id="79" name="Picture 78"/>
        <xdr:cNvPicPr>
          <a:picLocks noChangeAspect="1"/>
        </xdr:cNvPicPr>
      </xdr:nvPicPr>
      <xdr:blipFill>
        <a:blip r:embed="rId55"/>
        <a:stretch>
          <a:fillRect/>
        </a:stretch>
      </xdr:blipFill>
      <xdr:spPr>
        <a:xfrm>
          <a:off x="8673465" y="94628970"/>
          <a:ext cx="808990" cy="207645"/>
        </a:xfrm>
        <a:prstGeom prst="rect">
          <a:avLst/>
        </a:prstGeom>
      </xdr:spPr>
    </xdr:pic>
    <xdr:clientData/>
  </xdr:twoCellAnchor>
  <xdr:twoCellAnchor editAs="oneCell">
    <xdr:from>
      <xdr:col>6</xdr:col>
      <xdr:colOff>459105</xdr:colOff>
      <xdr:row>246</xdr:row>
      <xdr:rowOff>144780</xdr:rowOff>
    </xdr:from>
    <xdr:to>
      <xdr:col>6</xdr:col>
      <xdr:colOff>1655445</xdr:colOff>
      <xdr:row>249</xdr:row>
      <xdr:rowOff>86360</xdr:rowOff>
    </xdr:to>
    <xdr:pic>
      <xdr:nvPicPr>
        <xdr:cNvPr id="80" name="Picture 79"/>
        <xdr:cNvPicPr>
          <a:picLocks noChangeAspect="1"/>
        </xdr:cNvPicPr>
      </xdr:nvPicPr>
      <xdr:blipFill>
        <a:blip r:embed="rId56"/>
        <a:stretch>
          <a:fillRect/>
        </a:stretch>
      </xdr:blipFill>
      <xdr:spPr>
        <a:xfrm>
          <a:off x="8507730" y="95530670"/>
          <a:ext cx="1196340" cy="764540"/>
        </a:xfrm>
        <a:prstGeom prst="rect">
          <a:avLst/>
        </a:prstGeom>
      </xdr:spPr>
    </xdr:pic>
    <xdr:clientData/>
  </xdr:twoCellAnchor>
  <xdr:twoCellAnchor editAs="oneCell">
    <xdr:from>
      <xdr:col>6</xdr:col>
      <xdr:colOff>584835</xdr:colOff>
      <xdr:row>255</xdr:row>
      <xdr:rowOff>68580</xdr:rowOff>
    </xdr:from>
    <xdr:to>
      <xdr:col>6</xdr:col>
      <xdr:colOff>1327692</xdr:colOff>
      <xdr:row>256</xdr:row>
      <xdr:rowOff>0</xdr:rowOff>
    </xdr:to>
    <xdr:pic>
      <xdr:nvPicPr>
        <xdr:cNvPr id="81" name="Picture 80"/>
        <xdr:cNvPicPr>
          <a:picLocks noChangeAspect="1"/>
        </xdr:cNvPicPr>
      </xdr:nvPicPr>
      <xdr:blipFill>
        <a:blip r:embed="rId57"/>
        <a:stretch>
          <a:fillRect/>
        </a:stretch>
      </xdr:blipFill>
      <xdr:spPr>
        <a:xfrm>
          <a:off x="8633460" y="97923350"/>
          <a:ext cx="742315" cy="205740"/>
        </a:xfrm>
        <a:prstGeom prst="rect">
          <a:avLst/>
        </a:prstGeom>
      </xdr:spPr>
    </xdr:pic>
    <xdr:clientData/>
  </xdr:twoCellAnchor>
  <xdr:twoCellAnchor editAs="oneCell">
    <xdr:from>
      <xdr:col>6</xdr:col>
      <xdr:colOff>657225</xdr:colOff>
      <xdr:row>255</xdr:row>
      <xdr:rowOff>241935</xdr:rowOff>
    </xdr:from>
    <xdr:to>
      <xdr:col>6</xdr:col>
      <xdr:colOff>1352463</xdr:colOff>
      <xdr:row>257</xdr:row>
      <xdr:rowOff>198056</xdr:rowOff>
    </xdr:to>
    <xdr:pic>
      <xdr:nvPicPr>
        <xdr:cNvPr id="82" name="Picture 81"/>
        <xdr:cNvPicPr>
          <a:picLocks noChangeAspect="1"/>
        </xdr:cNvPicPr>
      </xdr:nvPicPr>
      <xdr:blipFill>
        <a:blip r:embed="rId58"/>
        <a:stretch>
          <a:fillRect/>
        </a:stretch>
      </xdr:blipFill>
      <xdr:spPr>
        <a:xfrm>
          <a:off x="8705850" y="98096705"/>
          <a:ext cx="694690" cy="504190"/>
        </a:xfrm>
        <a:prstGeom prst="rect">
          <a:avLst/>
        </a:prstGeom>
      </xdr:spPr>
    </xdr:pic>
    <xdr:clientData/>
  </xdr:twoCellAnchor>
  <xdr:twoCellAnchor editAs="oneCell">
    <xdr:from>
      <xdr:col>6</xdr:col>
      <xdr:colOff>615315</xdr:colOff>
      <xdr:row>258</xdr:row>
      <xdr:rowOff>182880</xdr:rowOff>
    </xdr:from>
    <xdr:to>
      <xdr:col>6</xdr:col>
      <xdr:colOff>1405791</xdr:colOff>
      <xdr:row>260</xdr:row>
      <xdr:rowOff>119952</xdr:rowOff>
    </xdr:to>
    <xdr:pic>
      <xdr:nvPicPr>
        <xdr:cNvPr id="83" name="Picture 82"/>
        <xdr:cNvPicPr>
          <a:picLocks noChangeAspect="1"/>
        </xdr:cNvPicPr>
      </xdr:nvPicPr>
      <xdr:blipFill>
        <a:blip r:embed="rId59"/>
        <a:stretch>
          <a:fillRect/>
        </a:stretch>
      </xdr:blipFill>
      <xdr:spPr>
        <a:xfrm>
          <a:off x="8663940" y="98860610"/>
          <a:ext cx="789940" cy="485140"/>
        </a:xfrm>
        <a:prstGeom prst="rect">
          <a:avLst/>
        </a:prstGeom>
      </xdr:spPr>
    </xdr:pic>
    <xdr:clientData/>
  </xdr:twoCellAnchor>
  <xdr:twoCellAnchor editAs="oneCell">
    <xdr:from>
      <xdr:col>6</xdr:col>
      <xdr:colOff>577215</xdr:colOff>
      <xdr:row>260</xdr:row>
      <xdr:rowOff>106680</xdr:rowOff>
    </xdr:from>
    <xdr:to>
      <xdr:col>6</xdr:col>
      <xdr:colOff>1396263</xdr:colOff>
      <xdr:row>262</xdr:row>
      <xdr:rowOff>49467</xdr:rowOff>
    </xdr:to>
    <xdr:pic>
      <xdr:nvPicPr>
        <xdr:cNvPr id="84" name="Picture 83"/>
        <xdr:cNvPicPr>
          <a:picLocks noChangeAspect="1"/>
        </xdr:cNvPicPr>
      </xdr:nvPicPr>
      <xdr:blipFill>
        <a:blip r:embed="rId60"/>
        <a:stretch>
          <a:fillRect/>
        </a:stretch>
      </xdr:blipFill>
      <xdr:spPr>
        <a:xfrm>
          <a:off x="8625840" y="99333050"/>
          <a:ext cx="818515" cy="490855"/>
        </a:xfrm>
        <a:prstGeom prst="rect">
          <a:avLst/>
        </a:prstGeom>
      </xdr:spPr>
    </xdr:pic>
    <xdr:clientData/>
  </xdr:twoCellAnchor>
  <xdr:twoCellAnchor editAs="oneCell">
    <xdr:from>
      <xdr:col>6</xdr:col>
      <xdr:colOff>592455</xdr:colOff>
      <xdr:row>262</xdr:row>
      <xdr:rowOff>192405</xdr:rowOff>
    </xdr:from>
    <xdr:to>
      <xdr:col>6</xdr:col>
      <xdr:colOff>1601979</xdr:colOff>
      <xdr:row>264</xdr:row>
      <xdr:rowOff>142810</xdr:rowOff>
    </xdr:to>
    <xdr:pic>
      <xdr:nvPicPr>
        <xdr:cNvPr id="85" name="Picture 84"/>
        <xdr:cNvPicPr>
          <a:picLocks noChangeAspect="1"/>
        </xdr:cNvPicPr>
      </xdr:nvPicPr>
      <xdr:blipFill>
        <a:blip r:embed="rId61"/>
        <a:stretch>
          <a:fillRect/>
        </a:stretch>
      </xdr:blipFill>
      <xdr:spPr>
        <a:xfrm>
          <a:off x="8641080" y="99967415"/>
          <a:ext cx="1009015" cy="498475"/>
        </a:xfrm>
        <a:prstGeom prst="rect">
          <a:avLst/>
        </a:prstGeom>
      </xdr:spPr>
    </xdr:pic>
    <xdr:clientData/>
  </xdr:twoCellAnchor>
  <xdr:twoCellAnchor editAs="oneCell">
    <xdr:from>
      <xdr:col>6</xdr:col>
      <xdr:colOff>369570</xdr:colOff>
      <xdr:row>270</xdr:row>
      <xdr:rowOff>30480</xdr:rowOff>
    </xdr:from>
    <xdr:to>
      <xdr:col>6</xdr:col>
      <xdr:colOff>1626713</xdr:colOff>
      <xdr:row>270</xdr:row>
      <xdr:rowOff>236220</xdr:rowOff>
    </xdr:to>
    <xdr:pic>
      <xdr:nvPicPr>
        <xdr:cNvPr id="87" name="Picture 86"/>
        <xdr:cNvPicPr>
          <a:picLocks noChangeAspect="1"/>
        </xdr:cNvPicPr>
      </xdr:nvPicPr>
      <xdr:blipFill>
        <a:blip r:embed="rId62"/>
        <a:stretch>
          <a:fillRect/>
        </a:stretch>
      </xdr:blipFill>
      <xdr:spPr>
        <a:xfrm>
          <a:off x="8418195" y="102000050"/>
          <a:ext cx="1256665" cy="205740"/>
        </a:xfrm>
        <a:prstGeom prst="rect">
          <a:avLst/>
        </a:prstGeom>
      </xdr:spPr>
    </xdr:pic>
    <xdr:clientData/>
  </xdr:twoCellAnchor>
  <xdr:twoCellAnchor editAs="oneCell">
    <xdr:from>
      <xdr:col>6</xdr:col>
      <xdr:colOff>657225</xdr:colOff>
      <xdr:row>271</xdr:row>
      <xdr:rowOff>20955</xdr:rowOff>
    </xdr:from>
    <xdr:to>
      <xdr:col>6</xdr:col>
      <xdr:colOff>1352463</xdr:colOff>
      <xdr:row>271</xdr:row>
      <xdr:rowOff>232410</xdr:rowOff>
    </xdr:to>
    <xdr:pic>
      <xdr:nvPicPr>
        <xdr:cNvPr id="88" name="Picture 87"/>
        <xdr:cNvPicPr>
          <a:picLocks noChangeAspect="1"/>
        </xdr:cNvPicPr>
      </xdr:nvPicPr>
      <xdr:blipFill>
        <a:blip r:embed="rId63"/>
        <a:stretch>
          <a:fillRect/>
        </a:stretch>
      </xdr:blipFill>
      <xdr:spPr>
        <a:xfrm>
          <a:off x="8705850" y="102264845"/>
          <a:ext cx="694690" cy="211455"/>
        </a:xfrm>
        <a:prstGeom prst="rect">
          <a:avLst/>
        </a:prstGeom>
      </xdr:spPr>
    </xdr:pic>
    <xdr:clientData/>
  </xdr:twoCellAnchor>
  <xdr:twoCellAnchor editAs="oneCell">
    <xdr:from>
      <xdr:col>6</xdr:col>
      <xdr:colOff>558165</xdr:colOff>
      <xdr:row>271</xdr:row>
      <xdr:rowOff>253365</xdr:rowOff>
    </xdr:from>
    <xdr:to>
      <xdr:col>6</xdr:col>
      <xdr:colOff>1301022</xdr:colOff>
      <xdr:row>272</xdr:row>
      <xdr:rowOff>203835</xdr:rowOff>
    </xdr:to>
    <xdr:pic>
      <xdr:nvPicPr>
        <xdr:cNvPr id="89" name="Picture 88"/>
        <xdr:cNvPicPr>
          <a:picLocks noChangeAspect="1"/>
        </xdr:cNvPicPr>
      </xdr:nvPicPr>
      <xdr:blipFill>
        <a:blip r:embed="rId64"/>
        <a:stretch>
          <a:fillRect/>
        </a:stretch>
      </xdr:blipFill>
      <xdr:spPr>
        <a:xfrm>
          <a:off x="8606790" y="102497255"/>
          <a:ext cx="742315" cy="224790"/>
        </a:xfrm>
        <a:prstGeom prst="rect">
          <a:avLst/>
        </a:prstGeom>
      </xdr:spPr>
    </xdr:pic>
    <xdr:clientData/>
  </xdr:twoCellAnchor>
  <xdr:twoCellAnchor editAs="oneCell">
    <xdr:from>
      <xdr:col>6</xdr:col>
      <xdr:colOff>565785</xdr:colOff>
      <xdr:row>273</xdr:row>
      <xdr:rowOff>30480</xdr:rowOff>
    </xdr:from>
    <xdr:to>
      <xdr:col>6</xdr:col>
      <xdr:colOff>1318166</xdr:colOff>
      <xdr:row>273</xdr:row>
      <xdr:rowOff>226695</xdr:rowOff>
    </xdr:to>
    <xdr:pic>
      <xdr:nvPicPr>
        <xdr:cNvPr id="90" name="Picture 89"/>
        <xdr:cNvPicPr>
          <a:picLocks noChangeAspect="1"/>
        </xdr:cNvPicPr>
      </xdr:nvPicPr>
      <xdr:blipFill>
        <a:blip r:embed="rId65"/>
        <a:stretch>
          <a:fillRect/>
        </a:stretch>
      </xdr:blipFill>
      <xdr:spPr>
        <a:xfrm>
          <a:off x="8614410" y="102823010"/>
          <a:ext cx="751840" cy="196215"/>
        </a:xfrm>
        <a:prstGeom prst="rect">
          <a:avLst/>
        </a:prstGeom>
      </xdr:spPr>
    </xdr:pic>
    <xdr:clientData/>
  </xdr:twoCellAnchor>
  <xdr:twoCellAnchor editAs="oneCell">
    <xdr:from>
      <xdr:col>6</xdr:col>
      <xdr:colOff>308610</xdr:colOff>
      <xdr:row>274</xdr:row>
      <xdr:rowOff>31115</xdr:rowOff>
    </xdr:from>
    <xdr:to>
      <xdr:col>6</xdr:col>
      <xdr:colOff>984250</xdr:colOff>
      <xdr:row>275</xdr:row>
      <xdr:rowOff>224790</xdr:rowOff>
    </xdr:to>
    <xdr:pic>
      <xdr:nvPicPr>
        <xdr:cNvPr id="91" name="Picture 90"/>
        <xdr:cNvPicPr>
          <a:picLocks noChangeAspect="1"/>
        </xdr:cNvPicPr>
      </xdr:nvPicPr>
      <xdr:blipFill>
        <a:blip r:embed="rId66"/>
        <a:stretch>
          <a:fillRect/>
        </a:stretch>
      </xdr:blipFill>
      <xdr:spPr>
        <a:xfrm>
          <a:off x="8357235" y="103097965"/>
          <a:ext cx="675640" cy="467995"/>
        </a:xfrm>
        <a:prstGeom prst="rect">
          <a:avLst/>
        </a:prstGeom>
      </xdr:spPr>
    </xdr:pic>
    <xdr:clientData/>
  </xdr:twoCellAnchor>
  <xdr:twoCellAnchor editAs="oneCell">
    <xdr:from>
      <xdr:col>6</xdr:col>
      <xdr:colOff>1291590</xdr:colOff>
      <xdr:row>274</xdr:row>
      <xdr:rowOff>26670</xdr:rowOff>
    </xdr:from>
    <xdr:to>
      <xdr:col>6</xdr:col>
      <xdr:colOff>2145665</xdr:colOff>
      <xdr:row>275</xdr:row>
      <xdr:rowOff>213360</xdr:rowOff>
    </xdr:to>
    <xdr:pic>
      <xdr:nvPicPr>
        <xdr:cNvPr id="45" name="Picture 44"/>
        <xdr:cNvPicPr>
          <a:picLocks noChangeAspect="1"/>
        </xdr:cNvPicPr>
      </xdr:nvPicPr>
      <xdr:blipFill>
        <a:blip r:embed="rId67"/>
        <a:stretch>
          <a:fillRect/>
        </a:stretch>
      </xdr:blipFill>
      <xdr:spPr>
        <a:xfrm>
          <a:off x="9340215" y="103093520"/>
          <a:ext cx="854075" cy="461010"/>
        </a:xfrm>
        <a:prstGeom prst="rect">
          <a:avLst/>
        </a:prstGeom>
      </xdr:spPr>
    </xdr:pic>
    <xdr:clientData/>
  </xdr:twoCellAnchor>
  <xdr:twoCellAnchor editAs="oneCell">
    <xdr:from>
      <xdr:col>6</xdr:col>
      <xdr:colOff>687705</xdr:colOff>
      <xdr:row>276</xdr:row>
      <xdr:rowOff>29845</xdr:rowOff>
    </xdr:from>
    <xdr:to>
      <xdr:col>6</xdr:col>
      <xdr:colOff>1296670</xdr:colOff>
      <xdr:row>276</xdr:row>
      <xdr:rowOff>586740</xdr:rowOff>
    </xdr:to>
    <xdr:pic>
      <xdr:nvPicPr>
        <xdr:cNvPr id="86" name="Picture 85"/>
        <xdr:cNvPicPr>
          <a:picLocks noChangeAspect="1"/>
        </xdr:cNvPicPr>
      </xdr:nvPicPr>
      <xdr:blipFill>
        <a:blip r:embed="rId68"/>
        <a:stretch>
          <a:fillRect/>
        </a:stretch>
      </xdr:blipFill>
      <xdr:spPr>
        <a:xfrm>
          <a:off x="8736330" y="103645335"/>
          <a:ext cx="608965" cy="556895"/>
        </a:xfrm>
        <a:prstGeom prst="rect">
          <a:avLst/>
        </a:prstGeom>
      </xdr:spPr>
    </xdr:pic>
    <xdr:clientData/>
  </xdr:twoCellAnchor>
  <xdr:twoCellAnchor editAs="oneCell">
    <xdr:from>
      <xdr:col>6</xdr:col>
      <xdr:colOff>647700</xdr:colOff>
      <xdr:row>277</xdr:row>
      <xdr:rowOff>110490</xdr:rowOff>
    </xdr:from>
    <xdr:to>
      <xdr:col>6</xdr:col>
      <xdr:colOff>1433195</xdr:colOff>
      <xdr:row>278</xdr:row>
      <xdr:rowOff>339090</xdr:rowOff>
    </xdr:to>
    <xdr:pic>
      <xdr:nvPicPr>
        <xdr:cNvPr id="92" name="Picture 91"/>
        <xdr:cNvPicPr>
          <a:picLocks noChangeAspect="1"/>
        </xdr:cNvPicPr>
      </xdr:nvPicPr>
      <xdr:blipFill>
        <a:blip r:embed="rId69"/>
        <a:stretch>
          <a:fillRect/>
        </a:stretch>
      </xdr:blipFill>
      <xdr:spPr>
        <a:xfrm>
          <a:off x="8696325" y="104449880"/>
          <a:ext cx="785495" cy="584200"/>
        </a:xfrm>
        <a:prstGeom prst="rect">
          <a:avLst/>
        </a:prstGeom>
      </xdr:spPr>
    </xdr:pic>
    <xdr:clientData/>
  </xdr:twoCellAnchor>
  <xdr:twoCellAnchor editAs="oneCell">
    <xdr:from>
      <xdr:col>6</xdr:col>
      <xdr:colOff>638175</xdr:colOff>
      <xdr:row>279</xdr:row>
      <xdr:rowOff>203835</xdr:rowOff>
    </xdr:from>
    <xdr:to>
      <xdr:col>6</xdr:col>
      <xdr:colOff>1304290</xdr:colOff>
      <xdr:row>280</xdr:row>
      <xdr:rowOff>334010</xdr:rowOff>
    </xdr:to>
    <xdr:pic>
      <xdr:nvPicPr>
        <xdr:cNvPr id="93" name="Picture 92"/>
        <xdr:cNvPicPr>
          <a:picLocks noChangeAspect="1"/>
        </xdr:cNvPicPr>
      </xdr:nvPicPr>
      <xdr:blipFill>
        <a:blip r:embed="rId70"/>
        <a:stretch>
          <a:fillRect/>
        </a:stretch>
      </xdr:blipFill>
      <xdr:spPr>
        <a:xfrm>
          <a:off x="8686800" y="105381425"/>
          <a:ext cx="666115" cy="473075"/>
        </a:xfrm>
        <a:prstGeom prst="rect">
          <a:avLst/>
        </a:prstGeom>
      </xdr:spPr>
    </xdr:pic>
    <xdr:clientData/>
  </xdr:twoCellAnchor>
  <xdr:twoCellAnchor editAs="oneCell">
    <xdr:from>
      <xdr:col>6</xdr:col>
      <xdr:colOff>1486535</xdr:colOff>
      <xdr:row>279</xdr:row>
      <xdr:rowOff>153035</xdr:rowOff>
    </xdr:from>
    <xdr:to>
      <xdr:col>6</xdr:col>
      <xdr:colOff>2207895</xdr:colOff>
      <xdr:row>280</xdr:row>
      <xdr:rowOff>335280</xdr:rowOff>
    </xdr:to>
    <xdr:pic>
      <xdr:nvPicPr>
        <xdr:cNvPr id="94" name="Picture 93"/>
        <xdr:cNvPicPr>
          <a:picLocks noChangeAspect="1"/>
        </xdr:cNvPicPr>
      </xdr:nvPicPr>
      <xdr:blipFill>
        <a:blip r:embed="rId71"/>
        <a:stretch>
          <a:fillRect/>
        </a:stretch>
      </xdr:blipFill>
      <xdr:spPr>
        <a:xfrm>
          <a:off x="9535160" y="105330625"/>
          <a:ext cx="721360" cy="525145"/>
        </a:xfrm>
        <a:prstGeom prst="rect">
          <a:avLst/>
        </a:prstGeom>
      </xdr:spPr>
    </xdr:pic>
    <xdr:clientData/>
  </xdr:twoCellAnchor>
  <xdr:twoCellAnchor editAs="oneCell">
    <xdr:from>
      <xdr:col>6</xdr:col>
      <xdr:colOff>526415</xdr:colOff>
      <xdr:row>282</xdr:row>
      <xdr:rowOff>118110</xdr:rowOff>
    </xdr:from>
    <xdr:to>
      <xdr:col>6</xdr:col>
      <xdr:colOff>1355725</xdr:colOff>
      <xdr:row>286</xdr:row>
      <xdr:rowOff>127635</xdr:rowOff>
    </xdr:to>
    <xdr:pic>
      <xdr:nvPicPr>
        <xdr:cNvPr id="95" name="Picture 94"/>
        <xdr:cNvPicPr>
          <a:picLocks noChangeAspect="1"/>
        </xdr:cNvPicPr>
      </xdr:nvPicPr>
      <xdr:blipFill>
        <a:blip r:embed="rId72"/>
        <a:stretch>
          <a:fillRect/>
        </a:stretch>
      </xdr:blipFill>
      <xdr:spPr>
        <a:xfrm>
          <a:off x="8575040" y="106248200"/>
          <a:ext cx="829310" cy="619125"/>
        </a:xfrm>
        <a:prstGeom prst="rect">
          <a:avLst/>
        </a:prstGeom>
      </xdr:spPr>
    </xdr:pic>
    <xdr:clientData/>
  </xdr:twoCellAnchor>
  <xdr:twoCellAnchor editAs="oneCell">
    <xdr:from>
      <xdr:col>6</xdr:col>
      <xdr:colOff>579120</xdr:colOff>
      <xdr:row>290</xdr:row>
      <xdr:rowOff>146685</xdr:rowOff>
    </xdr:from>
    <xdr:to>
      <xdr:col>6</xdr:col>
      <xdr:colOff>1379120</xdr:colOff>
      <xdr:row>291</xdr:row>
      <xdr:rowOff>31504</xdr:rowOff>
    </xdr:to>
    <xdr:pic>
      <xdr:nvPicPr>
        <xdr:cNvPr id="96" name="Picture 95"/>
        <xdr:cNvPicPr>
          <a:picLocks noChangeAspect="1"/>
        </xdr:cNvPicPr>
      </xdr:nvPicPr>
      <xdr:blipFill>
        <a:blip r:embed="rId73"/>
        <a:stretch>
          <a:fillRect/>
        </a:stretch>
      </xdr:blipFill>
      <xdr:spPr>
        <a:xfrm>
          <a:off x="8627745" y="107978575"/>
          <a:ext cx="799465" cy="646430"/>
        </a:xfrm>
        <a:prstGeom prst="rect">
          <a:avLst/>
        </a:prstGeom>
      </xdr:spPr>
    </xdr:pic>
    <xdr:clientData/>
  </xdr:twoCellAnchor>
  <xdr:twoCellAnchor editAs="oneCell">
    <xdr:from>
      <xdr:col>6</xdr:col>
      <xdr:colOff>771525</xdr:colOff>
      <xdr:row>291</xdr:row>
      <xdr:rowOff>86360</xdr:rowOff>
    </xdr:from>
    <xdr:to>
      <xdr:col>6</xdr:col>
      <xdr:colOff>1368425</xdr:colOff>
      <xdr:row>295</xdr:row>
      <xdr:rowOff>106680</xdr:rowOff>
    </xdr:to>
    <xdr:pic>
      <xdr:nvPicPr>
        <xdr:cNvPr id="97" name="Picture 96"/>
        <xdr:cNvPicPr>
          <a:picLocks noChangeAspect="1"/>
        </xdr:cNvPicPr>
      </xdr:nvPicPr>
      <xdr:blipFill>
        <a:blip r:embed="rId74"/>
        <a:stretch>
          <a:fillRect/>
        </a:stretch>
      </xdr:blipFill>
      <xdr:spPr>
        <a:xfrm>
          <a:off x="8820150" y="108680250"/>
          <a:ext cx="596900" cy="629920"/>
        </a:xfrm>
        <a:prstGeom prst="rect">
          <a:avLst/>
        </a:prstGeom>
      </xdr:spPr>
    </xdr:pic>
    <xdr:clientData/>
  </xdr:twoCellAnchor>
  <xdr:twoCellAnchor editAs="oneCell">
    <xdr:from>
      <xdr:col>6</xdr:col>
      <xdr:colOff>503555</xdr:colOff>
      <xdr:row>298</xdr:row>
      <xdr:rowOff>19050</xdr:rowOff>
    </xdr:from>
    <xdr:to>
      <xdr:col>6</xdr:col>
      <xdr:colOff>1579245</xdr:colOff>
      <xdr:row>300</xdr:row>
      <xdr:rowOff>41910</xdr:rowOff>
    </xdr:to>
    <xdr:pic>
      <xdr:nvPicPr>
        <xdr:cNvPr id="98" name="Picture 97"/>
        <xdr:cNvPicPr>
          <a:picLocks noChangeAspect="1"/>
        </xdr:cNvPicPr>
      </xdr:nvPicPr>
      <xdr:blipFill>
        <a:blip r:embed="rId75"/>
        <a:stretch>
          <a:fillRect/>
        </a:stretch>
      </xdr:blipFill>
      <xdr:spPr>
        <a:xfrm>
          <a:off x="8552180" y="110340140"/>
          <a:ext cx="1075690" cy="449580"/>
        </a:xfrm>
        <a:prstGeom prst="rect">
          <a:avLst/>
        </a:prstGeom>
      </xdr:spPr>
    </xdr:pic>
    <xdr:clientData/>
  </xdr:twoCellAnchor>
  <xdr:twoCellAnchor editAs="oneCell">
    <xdr:from>
      <xdr:col>6</xdr:col>
      <xdr:colOff>539115</xdr:colOff>
      <xdr:row>300</xdr:row>
      <xdr:rowOff>47625</xdr:rowOff>
    </xdr:from>
    <xdr:to>
      <xdr:col>6</xdr:col>
      <xdr:colOff>1224829</xdr:colOff>
      <xdr:row>300</xdr:row>
      <xdr:rowOff>253364</xdr:rowOff>
    </xdr:to>
    <xdr:pic>
      <xdr:nvPicPr>
        <xdr:cNvPr id="99" name="Picture 98"/>
        <xdr:cNvPicPr>
          <a:picLocks noChangeAspect="1"/>
        </xdr:cNvPicPr>
      </xdr:nvPicPr>
      <xdr:blipFill>
        <a:blip r:embed="rId76"/>
        <a:stretch>
          <a:fillRect/>
        </a:stretch>
      </xdr:blipFill>
      <xdr:spPr>
        <a:xfrm>
          <a:off x="8587740" y="110795435"/>
          <a:ext cx="685165" cy="205105"/>
        </a:xfrm>
        <a:prstGeom prst="rect">
          <a:avLst/>
        </a:prstGeom>
      </xdr:spPr>
    </xdr:pic>
    <xdr:clientData/>
  </xdr:twoCellAnchor>
  <xdr:twoCellAnchor editAs="oneCell">
    <xdr:from>
      <xdr:col>6</xdr:col>
      <xdr:colOff>664845</xdr:colOff>
      <xdr:row>301</xdr:row>
      <xdr:rowOff>49530</xdr:rowOff>
    </xdr:from>
    <xdr:to>
      <xdr:col>6</xdr:col>
      <xdr:colOff>1188655</xdr:colOff>
      <xdr:row>301</xdr:row>
      <xdr:rowOff>268578</xdr:rowOff>
    </xdr:to>
    <xdr:pic>
      <xdr:nvPicPr>
        <xdr:cNvPr id="100" name="Picture 99"/>
        <xdr:cNvPicPr>
          <a:picLocks noChangeAspect="1"/>
        </xdr:cNvPicPr>
      </xdr:nvPicPr>
      <xdr:blipFill>
        <a:blip r:embed="rId77"/>
        <a:stretch>
          <a:fillRect/>
        </a:stretch>
      </xdr:blipFill>
      <xdr:spPr>
        <a:xfrm>
          <a:off x="8713470" y="111071660"/>
          <a:ext cx="523240" cy="218440"/>
        </a:xfrm>
        <a:prstGeom prst="rect">
          <a:avLst/>
        </a:prstGeom>
      </xdr:spPr>
    </xdr:pic>
    <xdr:clientData/>
  </xdr:twoCellAnchor>
  <xdr:twoCellAnchor editAs="oneCell">
    <xdr:from>
      <xdr:col>6</xdr:col>
      <xdr:colOff>809625</xdr:colOff>
      <xdr:row>302</xdr:row>
      <xdr:rowOff>247015</xdr:rowOff>
    </xdr:from>
    <xdr:to>
      <xdr:col>6</xdr:col>
      <xdr:colOff>1295339</xdr:colOff>
      <xdr:row>302</xdr:row>
      <xdr:rowOff>445136</xdr:rowOff>
    </xdr:to>
    <xdr:pic>
      <xdr:nvPicPr>
        <xdr:cNvPr id="101" name="Picture 100"/>
        <xdr:cNvPicPr>
          <a:picLocks noChangeAspect="1"/>
        </xdr:cNvPicPr>
      </xdr:nvPicPr>
      <xdr:blipFill>
        <a:blip r:embed="rId78"/>
        <a:stretch>
          <a:fillRect/>
        </a:stretch>
      </xdr:blipFill>
      <xdr:spPr>
        <a:xfrm>
          <a:off x="8858250" y="111543465"/>
          <a:ext cx="485140" cy="198120"/>
        </a:xfrm>
        <a:prstGeom prst="rect">
          <a:avLst/>
        </a:prstGeom>
      </xdr:spPr>
    </xdr:pic>
    <xdr:clientData/>
  </xdr:twoCellAnchor>
  <xdr:twoCellAnchor editAs="oneCell">
    <xdr:from>
      <xdr:col>6</xdr:col>
      <xdr:colOff>693420</xdr:colOff>
      <xdr:row>303</xdr:row>
      <xdr:rowOff>186690</xdr:rowOff>
    </xdr:from>
    <xdr:to>
      <xdr:col>6</xdr:col>
      <xdr:colOff>1436277</xdr:colOff>
      <xdr:row>303</xdr:row>
      <xdr:rowOff>407670</xdr:rowOff>
    </xdr:to>
    <xdr:pic>
      <xdr:nvPicPr>
        <xdr:cNvPr id="102" name="Picture 101"/>
        <xdr:cNvPicPr>
          <a:picLocks noChangeAspect="1"/>
        </xdr:cNvPicPr>
      </xdr:nvPicPr>
      <xdr:blipFill>
        <a:blip r:embed="rId79"/>
        <a:stretch>
          <a:fillRect/>
        </a:stretch>
      </xdr:blipFill>
      <xdr:spPr>
        <a:xfrm>
          <a:off x="8742045" y="112003840"/>
          <a:ext cx="742315" cy="220980"/>
        </a:xfrm>
        <a:prstGeom prst="rect">
          <a:avLst/>
        </a:prstGeom>
      </xdr:spPr>
    </xdr:pic>
    <xdr:clientData/>
  </xdr:twoCellAnchor>
  <xdr:twoCellAnchor editAs="oneCell">
    <xdr:from>
      <xdr:col>6</xdr:col>
      <xdr:colOff>720090</xdr:colOff>
      <xdr:row>304</xdr:row>
      <xdr:rowOff>228600</xdr:rowOff>
    </xdr:from>
    <xdr:to>
      <xdr:col>6</xdr:col>
      <xdr:colOff>1396280</xdr:colOff>
      <xdr:row>304</xdr:row>
      <xdr:rowOff>428625</xdr:rowOff>
    </xdr:to>
    <xdr:pic>
      <xdr:nvPicPr>
        <xdr:cNvPr id="103" name="Picture 102"/>
        <xdr:cNvPicPr>
          <a:picLocks noChangeAspect="1"/>
        </xdr:cNvPicPr>
      </xdr:nvPicPr>
      <xdr:blipFill>
        <a:blip r:embed="rId80"/>
        <a:stretch>
          <a:fillRect/>
        </a:stretch>
      </xdr:blipFill>
      <xdr:spPr>
        <a:xfrm>
          <a:off x="8768715" y="112566450"/>
          <a:ext cx="675640" cy="200025"/>
        </a:xfrm>
        <a:prstGeom prst="rect">
          <a:avLst/>
        </a:prstGeom>
      </xdr:spPr>
    </xdr:pic>
    <xdr:clientData/>
  </xdr:twoCellAnchor>
  <xdr:twoCellAnchor editAs="oneCell">
    <xdr:from>
      <xdr:col>6</xdr:col>
      <xdr:colOff>681990</xdr:colOff>
      <xdr:row>305</xdr:row>
      <xdr:rowOff>121920</xdr:rowOff>
    </xdr:from>
    <xdr:to>
      <xdr:col>6</xdr:col>
      <xdr:colOff>1567704</xdr:colOff>
      <xdr:row>305</xdr:row>
      <xdr:rowOff>346710</xdr:rowOff>
    </xdr:to>
    <xdr:pic>
      <xdr:nvPicPr>
        <xdr:cNvPr id="104" name="Picture 103"/>
        <xdr:cNvPicPr>
          <a:picLocks noChangeAspect="1"/>
        </xdr:cNvPicPr>
      </xdr:nvPicPr>
      <xdr:blipFill>
        <a:blip r:embed="rId81"/>
        <a:stretch>
          <a:fillRect/>
        </a:stretch>
      </xdr:blipFill>
      <xdr:spPr>
        <a:xfrm>
          <a:off x="8730615" y="112980470"/>
          <a:ext cx="885190" cy="224790"/>
        </a:xfrm>
        <a:prstGeom prst="rect">
          <a:avLst/>
        </a:prstGeom>
      </xdr:spPr>
    </xdr:pic>
    <xdr:clientData/>
  </xdr:twoCellAnchor>
  <xdr:twoCellAnchor editAs="oneCell">
    <xdr:from>
      <xdr:col>6</xdr:col>
      <xdr:colOff>643890</xdr:colOff>
      <xdr:row>306</xdr:row>
      <xdr:rowOff>102235</xdr:rowOff>
    </xdr:from>
    <xdr:to>
      <xdr:col>6</xdr:col>
      <xdr:colOff>1386840</xdr:colOff>
      <xdr:row>306</xdr:row>
      <xdr:rowOff>336551</xdr:rowOff>
    </xdr:to>
    <xdr:pic>
      <xdr:nvPicPr>
        <xdr:cNvPr id="105" name="Picture 104"/>
        <xdr:cNvPicPr>
          <a:picLocks noChangeAspect="1"/>
        </xdr:cNvPicPr>
      </xdr:nvPicPr>
      <xdr:blipFill>
        <a:blip r:embed="rId82"/>
        <a:stretch>
          <a:fillRect/>
        </a:stretch>
      </xdr:blipFill>
      <xdr:spPr>
        <a:xfrm>
          <a:off x="8692515" y="113481485"/>
          <a:ext cx="742950" cy="234315"/>
        </a:xfrm>
        <a:prstGeom prst="rect">
          <a:avLst/>
        </a:prstGeom>
      </xdr:spPr>
    </xdr:pic>
    <xdr:clientData/>
  </xdr:twoCellAnchor>
  <xdr:twoCellAnchor editAs="oneCell">
    <xdr:from>
      <xdr:col>6</xdr:col>
      <xdr:colOff>634365</xdr:colOff>
      <xdr:row>307</xdr:row>
      <xdr:rowOff>163830</xdr:rowOff>
    </xdr:from>
    <xdr:to>
      <xdr:col>6</xdr:col>
      <xdr:colOff>1262936</xdr:colOff>
      <xdr:row>307</xdr:row>
      <xdr:rowOff>394335</xdr:rowOff>
    </xdr:to>
    <xdr:pic>
      <xdr:nvPicPr>
        <xdr:cNvPr id="106" name="Picture 105"/>
        <xdr:cNvPicPr>
          <a:picLocks noChangeAspect="1"/>
        </xdr:cNvPicPr>
      </xdr:nvPicPr>
      <xdr:blipFill>
        <a:blip r:embed="rId83"/>
        <a:stretch>
          <a:fillRect/>
        </a:stretch>
      </xdr:blipFill>
      <xdr:spPr>
        <a:xfrm>
          <a:off x="8682990" y="114063780"/>
          <a:ext cx="628015" cy="230505"/>
        </a:xfrm>
        <a:prstGeom prst="rect">
          <a:avLst/>
        </a:prstGeom>
      </xdr:spPr>
    </xdr:pic>
    <xdr:clientData/>
  </xdr:twoCellAnchor>
  <xdr:twoCellAnchor editAs="oneCell">
    <xdr:from>
      <xdr:col>6</xdr:col>
      <xdr:colOff>678180</xdr:colOff>
      <xdr:row>308</xdr:row>
      <xdr:rowOff>87630</xdr:rowOff>
    </xdr:from>
    <xdr:to>
      <xdr:col>6</xdr:col>
      <xdr:colOff>1421037</xdr:colOff>
      <xdr:row>308</xdr:row>
      <xdr:rowOff>300990</xdr:rowOff>
    </xdr:to>
    <xdr:pic>
      <xdr:nvPicPr>
        <xdr:cNvPr id="107" name="Picture 106"/>
        <xdr:cNvPicPr>
          <a:picLocks noChangeAspect="1"/>
        </xdr:cNvPicPr>
      </xdr:nvPicPr>
      <xdr:blipFill>
        <a:blip r:embed="rId84"/>
        <a:stretch>
          <a:fillRect/>
        </a:stretch>
      </xdr:blipFill>
      <xdr:spPr>
        <a:xfrm>
          <a:off x="8726805" y="114508280"/>
          <a:ext cx="742315" cy="213360"/>
        </a:xfrm>
        <a:prstGeom prst="rect">
          <a:avLst/>
        </a:prstGeom>
      </xdr:spPr>
    </xdr:pic>
    <xdr:clientData/>
  </xdr:twoCellAnchor>
  <xdr:twoCellAnchor editAs="oneCell">
    <xdr:from>
      <xdr:col>6</xdr:col>
      <xdr:colOff>577215</xdr:colOff>
      <xdr:row>309</xdr:row>
      <xdr:rowOff>139065</xdr:rowOff>
    </xdr:from>
    <xdr:to>
      <xdr:col>6</xdr:col>
      <xdr:colOff>1310548</xdr:colOff>
      <xdr:row>309</xdr:row>
      <xdr:rowOff>367664</xdr:rowOff>
    </xdr:to>
    <xdr:pic>
      <xdr:nvPicPr>
        <xdr:cNvPr id="108" name="Picture 107"/>
        <xdr:cNvPicPr>
          <a:picLocks noChangeAspect="1"/>
        </xdr:cNvPicPr>
      </xdr:nvPicPr>
      <xdr:blipFill>
        <a:blip r:embed="rId85"/>
        <a:stretch>
          <a:fillRect/>
        </a:stretch>
      </xdr:blipFill>
      <xdr:spPr>
        <a:xfrm>
          <a:off x="8625840" y="115080415"/>
          <a:ext cx="732790" cy="227965"/>
        </a:xfrm>
        <a:prstGeom prst="rect">
          <a:avLst/>
        </a:prstGeom>
      </xdr:spPr>
    </xdr:pic>
    <xdr:clientData/>
  </xdr:twoCellAnchor>
  <xdr:twoCellAnchor editAs="oneCell">
    <xdr:from>
      <xdr:col>6</xdr:col>
      <xdr:colOff>832485</xdr:colOff>
      <xdr:row>310</xdr:row>
      <xdr:rowOff>200025</xdr:rowOff>
    </xdr:from>
    <xdr:to>
      <xdr:col>6</xdr:col>
      <xdr:colOff>1470580</xdr:colOff>
      <xdr:row>310</xdr:row>
      <xdr:rowOff>422910</xdr:rowOff>
    </xdr:to>
    <xdr:pic>
      <xdr:nvPicPr>
        <xdr:cNvPr id="109" name="Picture 108"/>
        <xdr:cNvPicPr>
          <a:picLocks noChangeAspect="1"/>
        </xdr:cNvPicPr>
      </xdr:nvPicPr>
      <xdr:blipFill>
        <a:blip r:embed="rId86"/>
        <a:stretch>
          <a:fillRect/>
        </a:stretch>
      </xdr:blipFill>
      <xdr:spPr>
        <a:xfrm>
          <a:off x="8881110" y="115662075"/>
          <a:ext cx="637540" cy="222885"/>
        </a:xfrm>
        <a:prstGeom prst="rect">
          <a:avLst/>
        </a:prstGeom>
      </xdr:spPr>
    </xdr:pic>
    <xdr:clientData/>
  </xdr:twoCellAnchor>
  <xdr:twoCellAnchor editAs="oneCell">
    <xdr:from>
      <xdr:col>6</xdr:col>
      <xdr:colOff>680085</xdr:colOff>
      <xdr:row>311</xdr:row>
      <xdr:rowOff>17145</xdr:rowOff>
    </xdr:from>
    <xdr:to>
      <xdr:col>6</xdr:col>
      <xdr:colOff>1422942</xdr:colOff>
      <xdr:row>311</xdr:row>
      <xdr:rowOff>243840</xdr:rowOff>
    </xdr:to>
    <xdr:pic>
      <xdr:nvPicPr>
        <xdr:cNvPr id="110" name="Picture 109"/>
        <xdr:cNvPicPr>
          <a:picLocks noChangeAspect="1"/>
        </xdr:cNvPicPr>
      </xdr:nvPicPr>
      <xdr:blipFill>
        <a:blip r:embed="rId87"/>
        <a:stretch>
          <a:fillRect/>
        </a:stretch>
      </xdr:blipFill>
      <xdr:spPr>
        <a:xfrm>
          <a:off x="8728710" y="116063395"/>
          <a:ext cx="742315" cy="226695"/>
        </a:xfrm>
        <a:prstGeom prst="rect">
          <a:avLst/>
        </a:prstGeom>
      </xdr:spPr>
    </xdr:pic>
    <xdr:clientData/>
  </xdr:twoCellAnchor>
  <xdr:twoCellAnchor editAs="oneCell">
    <xdr:from>
      <xdr:col>6</xdr:col>
      <xdr:colOff>594360</xdr:colOff>
      <xdr:row>311</xdr:row>
      <xdr:rowOff>247650</xdr:rowOff>
    </xdr:from>
    <xdr:to>
      <xdr:col>6</xdr:col>
      <xdr:colOff>1270550</xdr:colOff>
      <xdr:row>312</xdr:row>
      <xdr:rowOff>203835</xdr:rowOff>
    </xdr:to>
    <xdr:pic>
      <xdr:nvPicPr>
        <xdr:cNvPr id="111" name="Picture 110"/>
        <xdr:cNvPicPr>
          <a:picLocks noChangeAspect="1"/>
        </xdr:cNvPicPr>
      </xdr:nvPicPr>
      <xdr:blipFill>
        <a:blip r:embed="rId88"/>
        <a:stretch>
          <a:fillRect/>
        </a:stretch>
      </xdr:blipFill>
      <xdr:spPr>
        <a:xfrm>
          <a:off x="8642985" y="116293900"/>
          <a:ext cx="675640" cy="230505"/>
        </a:xfrm>
        <a:prstGeom prst="rect">
          <a:avLst/>
        </a:prstGeom>
      </xdr:spPr>
    </xdr:pic>
    <xdr:clientData/>
  </xdr:twoCellAnchor>
  <xdr:twoCellAnchor editAs="oneCell">
    <xdr:from>
      <xdr:col>6</xdr:col>
      <xdr:colOff>577215</xdr:colOff>
      <xdr:row>313</xdr:row>
      <xdr:rowOff>20955</xdr:rowOff>
    </xdr:from>
    <xdr:to>
      <xdr:col>6</xdr:col>
      <xdr:colOff>1272453</xdr:colOff>
      <xdr:row>314</xdr:row>
      <xdr:rowOff>58998</xdr:rowOff>
    </xdr:to>
    <xdr:pic>
      <xdr:nvPicPr>
        <xdr:cNvPr id="113" name="Picture 112"/>
        <xdr:cNvPicPr>
          <a:picLocks noChangeAspect="1"/>
        </xdr:cNvPicPr>
      </xdr:nvPicPr>
      <xdr:blipFill>
        <a:blip r:embed="rId89"/>
        <a:stretch>
          <a:fillRect/>
        </a:stretch>
      </xdr:blipFill>
      <xdr:spPr>
        <a:xfrm>
          <a:off x="8625840" y="116615845"/>
          <a:ext cx="694690" cy="475615"/>
        </a:xfrm>
        <a:prstGeom prst="rect">
          <a:avLst/>
        </a:prstGeom>
      </xdr:spPr>
    </xdr:pic>
    <xdr:clientData/>
  </xdr:twoCellAnchor>
  <xdr:twoCellAnchor editAs="oneCell">
    <xdr:from>
      <xdr:col>6</xdr:col>
      <xdr:colOff>594360</xdr:colOff>
      <xdr:row>314</xdr:row>
      <xdr:rowOff>154305</xdr:rowOff>
    </xdr:from>
    <xdr:to>
      <xdr:col>6</xdr:col>
      <xdr:colOff>1069975</xdr:colOff>
      <xdr:row>314</xdr:row>
      <xdr:rowOff>397510</xdr:rowOff>
    </xdr:to>
    <xdr:pic>
      <xdr:nvPicPr>
        <xdr:cNvPr id="114" name="Picture 113"/>
        <xdr:cNvPicPr>
          <a:picLocks noChangeAspect="1"/>
        </xdr:cNvPicPr>
      </xdr:nvPicPr>
      <xdr:blipFill>
        <a:blip r:embed="rId90"/>
        <a:stretch>
          <a:fillRect/>
        </a:stretch>
      </xdr:blipFill>
      <xdr:spPr>
        <a:xfrm>
          <a:off x="8642985" y="117187345"/>
          <a:ext cx="475615" cy="243205"/>
        </a:xfrm>
        <a:prstGeom prst="rect">
          <a:avLst/>
        </a:prstGeom>
      </xdr:spPr>
    </xdr:pic>
    <xdr:clientData/>
  </xdr:twoCellAnchor>
  <xdr:twoCellAnchor editAs="oneCell">
    <xdr:from>
      <xdr:col>6</xdr:col>
      <xdr:colOff>561975</xdr:colOff>
      <xdr:row>315</xdr:row>
      <xdr:rowOff>104775</xdr:rowOff>
    </xdr:from>
    <xdr:to>
      <xdr:col>6</xdr:col>
      <xdr:colOff>1333404</xdr:colOff>
      <xdr:row>315</xdr:row>
      <xdr:rowOff>346710</xdr:rowOff>
    </xdr:to>
    <xdr:pic>
      <xdr:nvPicPr>
        <xdr:cNvPr id="115" name="Picture 114"/>
        <xdr:cNvPicPr>
          <a:picLocks noChangeAspect="1"/>
        </xdr:cNvPicPr>
      </xdr:nvPicPr>
      <xdr:blipFill>
        <a:blip r:embed="rId91"/>
        <a:stretch>
          <a:fillRect/>
        </a:stretch>
      </xdr:blipFill>
      <xdr:spPr>
        <a:xfrm>
          <a:off x="8610600" y="117595015"/>
          <a:ext cx="770890" cy="241935"/>
        </a:xfrm>
        <a:prstGeom prst="rect">
          <a:avLst/>
        </a:prstGeom>
      </xdr:spPr>
    </xdr:pic>
    <xdr:clientData/>
  </xdr:twoCellAnchor>
  <xdr:twoCellAnchor editAs="oneCell">
    <xdr:from>
      <xdr:col>6</xdr:col>
      <xdr:colOff>268605</xdr:colOff>
      <xdr:row>316</xdr:row>
      <xdr:rowOff>180975</xdr:rowOff>
    </xdr:from>
    <xdr:to>
      <xdr:col>6</xdr:col>
      <xdr:colOff>2059081</xdr:colOff>
      <xdr:row>316</xdr:row>
      <xdr:rowOff>398145</xdr:rowOff>
    </xdr:to>
    <xdr:pic>
      <xdr:nvPicPr>
        <xdr:cNvPr id="116" name="Picture 115"/>
        <xdr:cNvPicPr>
          <a:picLocks noChangeAspect="1"/>
        </xdr:cNvPicPr>
      </xdr:nvPicPr>
      <xdr:blipFill>
        <a:blip r:embed="rId92"/>
        <a:stretch>
          <a:fillRect/>
        </a:stretch>
      </xdr:blipFill>
      <xdr:spPr>
        <a:xfrm>
          <a:off x="8317230" y="118204615"/>
          <a:ext cx="1790065" cy="217170"/>
        </a:xfrm>
        <a:prstGeom prst="rect">
          <a:avLst/>
        </a:prstGeom>
      </xdr:spPr>
    </xdr:pic>
    <xdr:clientData/>
  </xdr:twoCellAnchor>
  <xdr:twoCellAnchor editAs="oneCell">
    <xdr:from>
      <xdr:col>6</xdr:col>
      <xdr:colOff>541020</xdr:colOff>
      <xdr:row>317</xdr:row>
      <xdr:rowOff>106680</xdr:rowOff>
    </xdr:from>
    <xdr:to>
      <xdr:col>6</xdr:col>
      <xdr:colOff>1902925</xdr:colOff>
      <xdr:row>317</xdr:row>
      <xdr:rowOff>440933</xdr:rowOff>
    </xdr:to>
    <xdr:pic>
      <xdr:nvPicPr>
        <xdr:cNvPr id="117" name="Picture 116"/>
        <xdr:cNvPicPr>
          <a:picLocks noChangeAspect="1"/>
        </xdr:cNvPicPr>
      </xdr:nvPicPr>
      <xdr:blipFill>
        <a:blip r:embed="rId93"/>
        <a:stretch>
          <a:fillRect/>
        </a:stretch>
      </xdr:blipFill>
      <xdr:spPr>
        <a:xfrm>
          <a:off x="8589645" y="118752620"/>
          <a:ext cx="1361440" cy="334010"/>
        </a:xfrm>
        <a:prstGeom prst="rect">
          <a:avLst/>
        </a:prstGeom>
      </xdr:spPr>
    </xdr:pic>
    <xdr:clientData/>
  </xdr:twoCellAnchor>
  <xdr:twoCellAnchor editAs="oneCell">
    <xdr:from>
      <xdr:col>6</xdr:col>
      <xdr:colOff>600075</xdr:colOff>
      <xdr:row>320</xdr:row>
      <xdr:rowOff>148590</xdr:rowOff>
    </xdr:from>
    <xdr:to>
      <xdr:col>6</xdr:col>
      <xdr:colOff>1723885</xdr:colOff>
      <xdr:row>323</xdr:row>
      <xdr:rowOff>95151</xdr:rowOff>
    </xdr:to>
    <xdr:pic>
      <xdr:nvPicPr>
        <xdr:cNvPr id="118" name="Picture 117"/>
        <xdr:cNvPicPr>
          <a:picLocks noChangeAspect="1"/>
        </xdr:cNvPicPr>
      </xdr:nvPicPr>
      <xdr:blipFill>
        <a:blip r:embed="rId94"/>
        <a:stretch>
          <a:fillRect/>
        </a:stretch>
      </xdr:blipFill>
      <xdr:spPr>
        <a:xfrm>
          <a:off x="8648700" y="119838470"/>
          <a:ext cx="1123315" cy="768985"/>
        </a:xfrm>
        <a:prstGeom prst="rect">
          <a:avLst/>
        </a:prstGeom>
      </xdr:spPr>
    </xdr:pic>
    <xdr:clientData/>
  </xdr:twoCellAnchor>
  <xdr:twoCellAnchor editAs="oneCell">
    <xdr:from>
      <xdr:col>6</xdr:col>
      <xdr:colOff>601980</xdr:colOff>
      <xdr:row>324</xdr:row>
      <xdr:rowOff>219075</xdr:rowOff>
    </xdr:from>
    <xdr:to>
      <xdr:col>6</xdr:col>
      <xdr:colOff>1697218</xdr:colOff>
      <xdr:row>327</xdr:row>
      <xdr:rowOff>97065</xdr:rowOff>
    </xdr:to>
    <xdr:pic>
      <xdr:nvPicPr>
        <xdr:cNvPr id="120" name="Picture 119"/>
        <xdr:cNvPicPr>
          <a:picLocks noChangeAspect="1"/>
        </xdr:cNvPicPr>
      </xdr:nvPicPr>
      <xdr:blipFill>
        <a:blip r:embed="rId95"/>
        <a:stretch>
          <a:fillRect/>
        </a:stretch>
      </xdr:blipFill>
      <xdr:spPr>
        <a:xfrm>
          <a:off x="8650605" y="121006235"/>
          <a:ext cx="1094740" cy="700405"/>
        </a:xfrm>
        <a:prstGeom prst="rect">
          <a:avLst/>
        </a:prstGeom>
      </xdr:spPr>
    </xdr:pic>
    <xdr:clientData/>
  </xdr:twoCellAnchor>
  <xdr:twoCellAnchor editAs="oneCell">
    <xdr:from>
      <xdr:col>6</xdr:col>
      <xdr:colOff>643890</xdr:colOff>
      <xdr:row>332</xdr:row>
      <xdr:rowOff>15240</xdr:rowOff>
    </xdr:from>
    <xdr:to>
      <xdr:col>6</xdr:col>
      <xdr:colOff>1453414</xdr:colOff>
      <xdr:row>336</xdr:row>
      <xdr:rowOff>39925</xdr:rowOff>
    </xdr:to>
    <xdr:pic>
      <xdr:nvPicPr>
        <xdr:cNvPr id="122" name="Picture 121"/>
        <xdr:cNvPicPr>
          <a:picLocks noChangeAspect="1"/>
        </xdr:cNvPicPr>
      </xdr:nvPicPr>
      <xdr:blipFill>
        <a:blip r:embed="rId96"/>
        <a:stretch>
          <a:fillRect/>
        </a:stretch>
      </xdr:blipFill>
      <xdr:spPr>
        <a:xfrm>
          <a:off x="8692515" y="122996960"/>
          <a:ext cx="808990" cy="633730"/>
        </a:xfrm>
        <a:prstGeom prst="rect">
          <a:avLst/>
        </a:prstGeom>
      </xdr:spPr>
    </xdr:pic>
    <xdr:clientData/>
  </xdr:twoCellAnchor>
  <xdr:twoCellAnchor editAs="oneCell">
    <xdr:from>
      <xdr:col>6</xdr:col>
      <xdr:colOff>520644</xdr:colOff>
      <xdr:row>230</xdr:row>
      <xdr:rowOff>20625</xdr:rowOff>
    </xdr:from>
    <xdr:to>
      <xdr:col>6</xdr:col>
      <xdr:colOff>1738185</xdr:colOff>
      <xdr:row>230</xdr:row>
      <xdr:rowOff>520212</xdr:rowOff>
    </xdr:to>
    <xdr:pic>
      <xdr:nvPicPr>
        <xdr:cNvPr id="130" name="Picture 2"/>
        <xdr:cNvPicPr>
          <a:picLocks noChangeAspect="1" noChangeArrowheads="1"/>
        </xdr:cNvPicPr>
      </xdr:nvPicPr>
      <xdr:blipFill>
        <a:blip r:embed="rId97" cstate="print"/>
        <a:srcRect/>
        <a:stretch>
          <a:fillRect/>
        </a:stretch>
      </xdr:blipFill>
      <xdr:spPr>
        <a:xfrm>
          <a:off x="8568690" y="86476840"/>
          <a:ext cx="1217930" cy="499745"/>
        </a:xfrm>
        <a:prstGeom prst="rect">
          <a:avLst/>
        </a:prstGeom>
        <a:noFill/>
      </xdr:spPr>
    </xdr:pic>
    <xdr:clientData/>
  </xdr:twoCellAnchor>
  <xdr:twoCellAnchor editAs="oneCell">
    <xdr:from>
      <xdr:col>6</xdr:col>
      <xdr:colOff>523875</xdr:colOff>
      <xdr:row>231</xdr:row>
      <xdr:rowOff>45720</xdr:rowOff>
    </xdr:from>
    <xdr:to>
      <xdr:col>6</xdr:col>
      <xdr:colOff>1766266</xdr:colOff>
      <xdr:row>232</xdr:row>
      <xdr:rowOff>39191</xdr:rowOff>
    </xdr:to>
    <xdr:pic>
      <xdr:nvPicPr>
        <xdr:cNvPr id="131" name="Picture 4"/>
        <xdr:cNvPicPr>
          <a:picLocks noChangeAspect="1" noChangeArrowheads="1"/>
        </xdr:cNvPicPr>
      </xdr:nvPicPr>
      <xdr:blipFill>
        <a:blip r:embed="rId98" cstate="print"/>
        <a:srcRect/>
        <a:stretch>
          <a:fillRect/>
        </a:stretch>
      </xdr:blipFill>
      <xdr:spPr>
        <a:xfrm>
          <a:off x="8572500" y="87130890"/>
          <a:ext cx="1242060" cy="450215"/>
        </a:xfrm>
        <a:prstGeom prst="rect">
          <a:avLst/>
        </a:prstGeom>
        <a:noFill/>
      </xdr:spPr>
    </xdr:pic>
    <xdr:clientData/>
  </xdr:twoCellAnchor>
  <xdr:twoCellAnchor editAs="oneCell">
    <xdr:from>
      <xdr:col>6</xdr:col>
      <xdr:colOff>478790</xdr:colOff>
      <xdr:row>232</xdr:row>
      <xdr:rowOff>169545</xdr:rowOff>
    </xdr:from>
    <xdr:to>
      <xdr:col>6</xdr:col>
      <xdr:colOff>1712899</xdr:colOff>
      <xdr:row>232</xdr:row>
      <xdr:rowOff>556201</xdr:rowOff>
    </xdr:to>
    <xdr:pic>
      <xdr:nvPicPr>
        <xdr:cNvPr id="132" name="Picture 6"/>
        <xdr:cNvPicPr>
          <a:picLocks noChangeAspect="1" noChangeArrowheads="1"/>
        </xdr:cNvPicPr>
      </xdr:nvPicPr>
      <xdr:blipFill>
        <a:blip r:embed="rId99" cstate="print"/>
        <a:srcRect/>
        <a:stretch>
          <a:fillRect/>
        </a:stretch>
      </xdr:blipFill>
      <xdr:spPr>
        <a:xfrm>
          <a:off x="8527415" y="87711915"/>
          <a:ext cx="1233805" cy="386080"/>
        </a:xfrm>
        <a:prstGeom prst="rect">
          <a:avLst/>
        </a:prstGeom>
        <a:noFill/>
      </xdr:spPr>
    </xdr:pic>
    <xdr:clientData/>
  </xdr:twoCellAnchor>
  <xdr:twoCellAnchor editAs="oneCell">
    <xdr:from>
      <xdr:col>6</xdr:col>
      <xdr:colOff>436245</xdr:colOff>
      <xdr:row>233</xdr:row>
      <xdr:rowOff>132080</xdr:rowOff>
    </xdr:from>
    <xdr:to>
      <xdr:col>6</xdr:col>
      <xdr:colOff>1778000</xdr:colOff>
      <xdr:row>234</xdr:row>
      <xdr:rowOff>137160</xdr:rowOff>
    </xdr:to>
    <xdr:pic>
      <xdr:nvPicPr>
        <xdr:cNvPr id="133" name="Picture 8"/>
        <xdr:cNvPicPr>
          <a:picLocks noChangeAspect="1" noChangeArrowheads="1"/>
        </xdr:cNvPicPr>
      </xdr:nvPicPr>
      <xdr:blipFill>
        <a:blip r:embed="rId100" cstate="print"/>
        <a:srcRect/>
        <a:stretch>
          <a:fillRect/>
        </a:stretch>
      </xdr:blipFill>
      <xdr:spPr>
        <a:xfrm>
          <a:off x="8484870" y="88284050"/>
          <a:ext cx="1341755" cy="513080"/>
        </a:xfrm>
        <a:prstGeom prst="rect">
          <a:avLst/>
        </a:prstGeom>
        <a:noFill/>
      </xdr:spPr>
    </xdr:pic>
    <xdr:clientData/>
  </xdr:twoCellAnchor>
  <xdr:twoCellAnchor editAs="oneCell">
    <xdr:from>
      <xdr:col>6</xdr:col>
      <xdr:colOff>509905</xdr:colOff>
      <xdr:row>234</xdr:row>
      <xdr:rowOff>236220</xdr:rowOff>
    </xdr:from>
    <xdr:to>
      <xdr:col>6</xdr:col>
      <xdr:colOff>1644687</xdr:colOff>
      <xdr:row>234</xdr:row>
      <xdr:rowOff>627183</xdr:rowOff>
    </xdr:to>
    <xdr:pic>
      <xdr:nvPicPr>
        <xdr:cNvPr id="134" name="Picture 10"/>
        <xdr:cNvPicPr>
          <a:picLocks noChangeAspect="1" noChangeArrowheads="1"/>
        </xdr:cNvPicPr>
      </xdr:nvPicPr>
      <xdr:blipFill>
        <a:blip r:embed="rId101" cstate="print"/>
        <a:srcRect/>
        <a:stretch>
          <a:fillRect/>
        </a:stretch>
      </xdr:blipFill>
      <xdr:spPr>
        <a:xfrm>
          <a:off x="8558530" y="88896190"/>
          <a:ext cx="1134745" cy="390525"/>
        </a:xfrm>
        <a:prstGeom prst="rect">
          <a:avLst/>
        </a:prstGeom>
        <a:noFill/>
      </xdr:spPr>
    </xdr:pic>
    <xdr:clientData/>
  </xdr:twoCellAnchor>
  <xdr:twoCellAnchor editAs="oneCell">
    <xdr:from>
      <xdr:col>6</xdr:col>
      <xdr:colOff>118111</xdr:colOff>
      <xdr:row>205</xdr:row>
      <xdr:rowOff>15241</xdr:rowOff>
    </xdr:from>
    <xdr:to>
      <xdr:col>6</xdr:col>
      <xdr:colOff>2144819</xdr:colOff>
      <xdr:row>205</xdr:row>
      <xdr:rowOff>485775</xdr:rowOff>
    </xdr:to>
    <xdr:pic>
      <xdr:nvPicPr>
        <xdr:cNvPr id="135" name="图片 9" descr="5.jpg"/>
        <xdr:cNvPicPr>
          <a:picLocks noChangeAspect="1" noChangeArrowheads="1"/>
        </xdr:cNvPicPr>
      </xdr:nvPicPr>
      <xdr:blipFill>
        <a:blip r:embed="rId102" cstate="print"/>
        <a:srcRect/>
        <a:stretch>
          <a:fillRect/>
        </a:stretch>
      </xdr:blipFill>
      <xdr:spPr>
        <a:xfrm>
          <a:off x="8166735" y="69120385"/>
          <a:ext cx="2026285" cy="470535"/>
        </a:xfrm>
        <a:prstGeom prst="rect">
          <a:avLst/>
        </a:prstGeom>
        <a:noFill/>
        <a:ln w="9525">
          <a:noFill/>
          <a:miter lim="800000"/>
          <a:headEnd/>
          <a:tailEnd/>
        </a:ln>
      </xdr:spPr>
    </xdr:pic>
    <xdr:clientData/>
  </xdr:twoCellAnchor>
  <xdr:twoCellAnchor editAs="oneCell">
    <xdr:from>
      <xdr:col>6</xdr:col>
      <xdr:colOff>378966</xdr:colOff>
      <xdr:row>224</xdr:row>
      <xdr:rowOff>1</xdr:rowOff>
    </xdr:from>
    <xdr:to>
      <xdr:col>6</xdr:col>
      <xdr:colOff>1350064</xdr:colOff>
      <xdr:row>224</xdr:row>
      <xdr:rowOff>629479</xdr:rowOff>
    </xdr:to>
    <xdr:pic>
      <xdr:nvPicPr>
        <xdr:cNvPr id="136" name="Picture 4"/>
        <xdr:cNvPicPr>
          <a:picLocks noChangeAspect="1" noChangeArrowheads="1"/>
        </xdr:cNvPicPr>
      </xdr:nvPicPr>
      <xdr:blipFill>
        <a:blip r:embed="rId103" cstate="print"/>
        <a:srcRect/>
        <a:stretch>
          <a:fillRect/>
        </a:stretch>
      </xdr:blipFill>
      <xdr:spPr>
        <a:xfrm>
          <a:off x="8427085" y="82259170"/>
          <a:ext cx="971550" cy="629285"/>
        </a:xfrm>
        <a:prstGeom prst="rect">
          <a:avLst/>
        </a:prstGeom>
        <a:noFill/>
      </xdr:spPr>
    </xdr:pic>
    <xdr:clientData/>
  </xdr:twoCellAnchor>
  <xdr:twoCellAnchor editAs="oneCell">
    <xdr:from>
      <xdr:col>6</xdr:col>
      <xdr:colOff>332659</xdr:colOff>
      <xdr:row>225</xdr:row>
      <xdr:rowOff>0</xdr:rowOff>
    </xdr:from>
    <xdr:to>
      <xdr:col>6</xdr:col>
      <xdr:colOff>1350066</xdr:colOff>
      <xdr:row>225</xdr:row>
      <xdr:rowOff>621199</xdr:rowOff>
    </xdr:to>
    <xdr:pic>
      <xdr:nvPicPr>
        <xdr:cNvPr id="137" name="Picture 2"/>
        <xdr:cNvPicPr>
          <a:picLocks noChangeAspect="1" noChangeArrowheads="1"/>
        </xdr:cNvPicPr>
      </xdr:nvPicPr>
      <xdr:blipFill>
        <a:blip r:embed="rId104" cstate="print"/>
        <a:srcRect/>
        <a:stretch>
          <a:fillRect/>
        </a:stretch>
      </xdr:blipFill>
      <xdr:spPr>
        <a:xfrm rot="16200000">
          <a:off x="8578850" y="82765900"/>
          <a:ext cx="621665" cy="1017270"/>
        </a:xfrm>
        <a:prstGeom prst="rect">
          <a:avLst/>
        </a:prstGeom>
        <a:noFill/>
      </xdr:spPr>
    </xdr:pic>
    <xdr:clientData/>
  </xdr:twoCellAnchor>
  <xdr:twoCellAnchor editAs="oneCell">
    <xdr:from>
      <xdr:col>6</xdr:col>
      <xdr:colOff>132522</xdr:colOff>
      <xdr:row>213</xdr:row>
      <xdr:rowOff>140804</xdr:rowOff>
    </xdr:from>
    <xdr:to>
      <xdr:col>6</xdr:col>
      <xdr:colOff>1756155</xdr:colOff>
      <xdr:row>213</xdr:row>
      <xdr:rowOff>646043</xdr:rowOff>
    </xdr:to>
    <xdr:pic>
      <xdr:nvPicPr>
        <xdr:cNvPr id="69" name="Picture 68"/>
        <xdr:cNvPicPr>
          <a:picLocks noChangeAspect="1"/>
        </xdr:cNvPicPr>
      </xdr:nvPicPr>
      <xdr:blipFill>
        <a:blip r:embed="rId105"/>
        <a:stretch>
          <a:fillRect/>
        </a:stretch>
      </xdr:blipFill>
      <xdr:spPr>
        <a:xfrm>
          <a:off x="8180705" y="73969880"/>
          <a:ext cx="1623695" cy="505460"/>
        </a:xfrm>
        <a:prstGeom prst="rect">
          <a:avLst/>
        </a:prstGeom>
      </xdr:spPr>
    </xdr:pic>
    <xdr:clientData/>
  </xdr:twoCellAnchor>
  <xdr:twoCellAnchor editAs="oneCell">
    <xdr:from>
      <xdr:col>6</xdr:col>
      <xdr:colOff>298174</xdr:colOff>
      <xdr:row>214</xdr:row>
      <xdr:rowOff>24847</xdr:rowOff>
    </xdr:from>
    <xdr:to>
      <xdr:col>6</xdr:col>
      <xdr:colOff>1730858</xdr:colOff>
      <xdr:row>214</xdr:row>
      <xdr:rowOff>652789</xdr:rowOff>
    </xdr:to>
    <xdr:pic>
      <xdr:nvPicPr>
        <xdr:cNvPr id="138" name="Picture 137"/>
        <xdr:cNvPicPr>
          <a:picLocks noChangeAspect="1"/>
        </xdr:cNvPicPr>
      </xdr:nvPicPr>
      <xdr:blipFill>
        <a:blip r:embed="rId106"/>
        <a:stretch>
          <a:fillRect/>
        </a:stretch>
      </xdr:blipFill>
      <xdr:spPr>
        <a:xfrm>
          <a:off x="8346440" y="74749660"/>
          <a:ext cx="1432560" cy="628015"/>
        </a:xfrm>
        <a:prstGeom prst="rect">
          <a:avLst/>
        </a:prstGeom>
      </xdr:spPr>
    </xdr:pic>
    <xdr:clientData/>
  </xdr:twoCellAnchor>
  <xdr:twoCellAnchor editAs="oneCell">
    <xdr:from>
      <xdr:col>6</xdr:col>
      <xdr:colOff>347869</xdr:colOff>
      <xdr:row>197</xdr:row>
      <xdr:rowOff>41413</xdr:rowOff>
    </xdr:from>
    <xdr:to>
      <xdr:col>6</xdr:col>
      <xdr:colOff>1625586</xdr:colOff>
      <xdr:row>197</xdr:row>
      <xdr:rowOff>538370</xdr:rowOff>
    </xdr:to>
    <xdr:pic>
      <xdr:nvPicPr>
        <xdr:cNvPr id="139" name="Picture 138"/>
        <xdr:cNvPicPr>
          <a:picLocks noChangeAspect="1"/>
        </xdr:cNvPicPr>
      </xdr:nvPicPr>
      <xdr:blipFill>
        <a:blip r:embed="rId107"/>
        <a:stretch>
          <a:fillRect/>
        </a:stretch>
      </xdr:blipFill>
      <xdr:spPr>
        <a:xfrm>
          <a:off x="8395970" y="63888620"/>
          <a:ext cx="1277620" cy="496570"/>
        </a:xfrm>
        <a:prstGeom prst="rect">
          <a:avLst/>
        </a:prstGeom>
      </xdr:spPr>
    </xdr:pic>
    <xdr:clientData/>
  </xdr:twoCellAnchor>
  <xdr:twoCellAnchor editAs="oneCell">
    <xdr:from>
      <xdr:col>6</xdr:col>
      <xdr:colOff>530225</xdr:colOff>
      <xdr:row>328</xdr:row>
      <xdr:rowOff>224790</xdr:rowOff>
    </xdr:from>
    <xdr:to>
      <xdr:col>6</xdr:col>
      <xdr:colOff>1060312</xdr:colOff>
      <xdr:row>330</xdr:row>
      <xdr:rowOff>224790</xdr:rowOff>
    </xdr:to>
    <xdr:pic>
      <xdr:nvPicPr>
        <xdr:cNvPr id="140" name="Picture 139"/>
        <xdr:cNvPicPr>
          <a:picLocks noChangeAspect="1"/>
        </xdr:cNvPicPr>
      </xdr:nvPicPr>
      <xdr:blipFill>
        <a:blip r:embed="rId108"/>
        <a:stretch>
          <a:fillRect/>
        </a:stretch>
      </xdr:blipFill>
      <xdr:spPr>
        <a:xfrm>
          <a:off x="8578850" y="122109230"/>
          <a:ext cx="529590" cy="548640"/>
        </a:xfrm>
        <a:prstGeom prst="rect">
          <a:avLst/>
        </a:prstGeom>
      </xdr:spPr>
    </xdr:pic>
    <xdr:clientData/>
  </xdr:twoCellAnchor>
  <xdr:twoCellAnchor editAs="oneCell">
    <xdr:from>
      <xdr:col>6</xdr:col>
      <xdr:colOff>1415415</xdr:colOff>
      <xdr:row>329</xdr:row>
      <xdr:rowOff>55245</xdr:rowOff>
    </xdr:from>
    <xdr:to>
      <xdr:col>6</xdr:col>
      <xdr:colOff>1970349</xdr:colOff>
      <xdr:row>331</xdr:row>
      <xdr:rowOff>81747</xdr:rowOff>
    </xdr:to>
    <xdr:pic>
      <xdr:nvPicPr>
        <xdr:cNvPr id="141" name="Picture 140"/>
        <xdr:cNvPicPr>
          <a:picLocks noChangeAspect="1"/>
        </xdr:cNvPicPr>
      </xdr:nvPicPr>
      <xdr:blipFill>
        <a:blip r:embed="rId109"/>
        <a:stretch>
          <a:fillRect/>
        </a:stretch>
      </xdr:blipFill>
      <xdr:spPr>
        <a:xfrm>
          <a:off x="9464040" y="122214005"/>
          <a:ext cx="554355" cy="574675"/>
        </a:xfrm>
        <a:prstGeom prst="rect">
          <a:avLst/>
        </a:prstGeom>
      </xdr:spPr>
    </xdr:pic>
    <xdr:clientData/>
  </xdr:twoCellAnchor>
  <xdr:twoCellAnchor editAs="oneCell">
    <xdr:from>
      <xdr:col>6</xdr:col>
      <xdr:colOff>728527</xdr:colOff>
      <xdr:row>130</xdr:row>
      <xdr:rowOff>132522</xdr:rowOff>
    </xdr:from>
    <xdr:to>
      <xdr:col>6</xdr:col>
      <xdr:colOff>1439393</xdr:colOff>
      <xdr:row>130</xdr:row>
      <xdr:rowOff>480392</xdr:rowOff>
    </xdr:to>
    <xdr:pic>
      <xdr:nvPicPr>
        <xdr:cNvPr id="27" name="Picture 26"/>
        <xdr:cNvPicPr>
          <a:picLocks noChangeAspect="1"/>
        </xdr:cNvPicPr>
      </xdr:nvPicPr>
      <xdr:blipFill>
        <a:blip r:embed="rId110"/>
        <a:stretch>
          <a:fillRect/>
        </a:stretch>
      </xdr:blipFill>
      <xdr:spPr>
        <a:xfrm>
          <a:off x="8776970" y="36402645"/>
          <a:ext cx="710565" cy="347980"/>
        </a:xfrm>
        <a:prstGeom prst="rect">
          <a:avLst/>
        </a:prstGeom>
      </xdr:spPr>
    </xdr:pic>
    <xdr:clientData/>
  </xdr:twoCellAnchor>
  <xdr:twoCellAnchor editAs="oneCell">
    <xdr:from>
      <xdr:col>6</xdr:col>
      <xdr:colOff>485775</xdr:colOff>
      <xdr:row>289</xdr:row>
      <xdr:rowOff>88900</xdr:rowOff>
    </xdr:from>
    <xdr:to>
      <xdr:col>6</xdr:col>
      <xdr:colOff>1698984</xdr:colOff>
      <xdr:row>289</xdr:row>
      <xdr:rowOff>546140</xdr:rowOff>
    </xdr:to>
    <xdr:pic>
      <xdr:nvPicPr>
        <xdr:cNvPr id="121" name="Picture 120"/>
        <xdr:cNvPicPr>
          <a:picLocks noChangeAspect="1"/>
        </xdr:cNvPicPr>
      </xdr:nvPicPr>
      <xdr:blipFill>
        <a:blip r:embed="rId111"/>
        <a:stretch>
          <a:fillRect/>
        </a:stretch>
      </xdr:blipFill>
      <xdr:spPr>
        <a:xfrm>
          <a:off x="8534400" y="107285790"/>
          <a:ext cx="1212850" cy="457200"/>
        </a:xfrm>
        <a:prstGeom prst="rect">
          <a:avLst/>
        </a:prstGeom>
      </xdr:spPr>
    </xdr:pic>
    <xdr:clientData/>
  </xdr:twoCellAnchor>
  <xdr:twoCellAnchor editAs="oneCell">
    <xdr:from>
      <xdr:col>6</xdr:col>
      <xdr:colOff>677545</xdr:colOff>
      <xdr:row>266</xdr:row>
      <xdr:rowOff>19050</xdr:rowOff>
    </xdr:from>
    <xdr:to>
      <xdr:col>6</xdr:col>
      <xdr:colOff>1496593</xdr:colOff>
      <xdr:row>267</xdr:row>
      <xdr:rowOff>245434</xdr:rowOff>
    </xdr:to>
    <xdr:pic>
      <xdr:nvPicPr>
        <xdr:cNvPr id="143" name="Picture 142"/>
        <xdr:cNvPicPr>
          <a:picLocks noChangeAspect="1"/>
        </xdr:cNvPicPr>
      </xdr:nvPicPr>
      <xdr:blipFill>
        <a:blip r:embed="rId60"/>
        <a:stretch>
          <a:fillRect/>
        </a:stretch>
      </xdr:blipFill>
      <xdr:spPr>
        <a:xfrm>
          <a:off x="8726170" y="100891340"/>
          <a:ext cx="818515" cy="500380"/>
        </a:xfrm>
        <a:prstGeom prst="rect">
          <a:avLst/>
        </a:prstGeom>
      </xdr:spPr>
    </xdr:pic>
    <xdr:clientData/>
  </xdr:twoCellAnchor>
  <xdr:twoCellAnchor editAs="oneCell">
    <xdr:from>
      <xdr:col>6</xdr:col>
      <xdr:colOff>650875</xdr:colOff>
      <xdr:row>251</xdr:row>
      <xdr:rowOff>97155</xdr:rowOff>
    </xdr:from>
    <xdr:to>
      <xdr:col>6</xdr:col>
      <xdr:colOff>1412875</xdr:colOff>
      <xdr:row>254</xdr:row>
      <xdr:rowOff>89912</xdr:rowOff>
    </xdr:to>
    <xdr:pic>
      <xdr:nvPicPr>
        <xdr:cNvPr id="145" name="Picture 64" descr="AH-103-"/>
        <xdr:cNvPicPr>
          <a:picLocks noChangeAspect="1" noChangeArrowheads="1"/>
        </xdr:cNvPicPr>
      </xdr:nvPicPr>
      <xdr:blipFill>
        <a:blip r:embed="rId112" cstate="print"/>
        <a:srcRect/>
        <a:stretch>
          <a:fillRect/>
        </a:stretch>
      </xdr:blipFill>
      <xdr:spPr>
        <a:xfrm>
          <a:off x="8699500" y="96854645"/>
          <a:ext cx="762000" cy="815340"/>
        </a:xfrm>
        <a:prstGeom prst="rect">
          <a:avLst/>
        </a:prstGeom>
        <a:noFill/>
        <a:ln w="9525">
          <a:noFill/>
          <a:miter lim="800000"/>
          <a:headEnd/>
          <a:tailEnd/>
        </a:ln>
      </xdr:spPr>
    </xdr:pic>
    <xdr:clientData/>
  </xdr:twoCellAnchor>
  <xdr:twoCellAnchor editAs="oneCell">
    <xdr:from>
      <xdr:col>6</xdr:col>
      <xdr:colOff>558165</xdr:colOff>
      <xdr:row>241</xdr:row>
      <xdr:rowOff>139700</xdr:rowOff>
    </xdr:from>
    <xdr:to>
      <xdr:col>6</xdr:col>
      <xdr:colOff>1478373</xdr:colOff>
      <xdr:row>241</xdr:row>
      <xdr:rowOff>526061</xdr:rowOff>
    </xdr:to>
    <xdr:pic>
      <xdr:nvPicPr>
        <xdr:cNvPr id="28" name="Picture 27"/>
        <xdr:cNvPicPr>
          <a:picLocks noChangeAspect="1"/>
        </xdr:cNvPicPr>
      </xdr:nvPicPr>
      <xdr:blipFill>
        <a:blip r:embed="rId113"/>
        <a:stretch>
          <a:fillRect/>
        </a:stretch>
      </xdr:blipFill>
      <xdr:spPr>
        <a:xfrm>
          <a:off x="8606790" y="92901770"/>
          <a:ext cx="920115" cy="386080"/>
        </a:xfrm>
        <a:prstGeom prst="rect">
          <a:avLst/>
        </a:prstGeom>
      </xdr:spPr>
    </xdr:pic>
    <xdr:clientData/>
  </xdr:twoCellAnchor>
  <xdr:twoCellAnchor editAs="oneCell">
    <xdr:from>
      <xdr:col>6</xdr:col>
      <xdr:colOff>720671</xdr:colOff>
      <xdr:row>113</xdr:row>
      <xdr:rowOff>18222</xdr:rowOff>
    </xdr:from>
    <xdr:to>
      <xdr:col>6</xdr:col>
      <xdr:colOff>1478276</xdr:colOff>
      <xdr:row>114</xdr:row>
      <xdr:rowOff>126851</xdr:rowOff>
    </xdr:to>
    <xdr:pic>
      <xdr:nvPicPr>
        <xdr:cNvPr id="158" name="Picture 24" descr="3-way-Tube-Union~~S"/>
        <xdr:cNvPicPr>
          <a:picLocks noChangeAspect="1" noChangeArrowheads="1"/>
        </xdr:cNvPicPr>
      </xdr:nvPicPr>
      <xdr:blipFill>
        <a:blip r:embed="rId114" cstate="print"/>
        <a:srcRect/>
        <a:stretch>
          <a:fillRect/>
        </a:stretch>
      </xdr:blipFill>
      <xdr:spPr>
        <a:xfrm>
          <a:off x="8768715" y="31205805"/>
          <a:ext cx="757555" cy="489585"/>
        </a:xfrm>
        <a:prstGeom prst="rect">
          <a:avLst/>
        </a:prstGeom>
        <a:noFill/>
        <a:ln w="9525">
          <a:noFill/>
          <a:miter lim="800000"/>
          <a:headEnd/>
          <a:tailEnd/>
        </a:ln>
      </xdr:spPr>
    </xdr:pic>
    <xdr:clientData/>
  </xdr:twoCellAnchor>
  <xdr:twoCellAnchor editAs="oneCell">
    <xdr:from>
      <xdr:col>6</xdr:col>
      <xdr:colOff>258493</xdr:colOff>
      <xdr:row>116</xdr:row>
      <xdr:rowOff>150775</xdr:rowOff>
    </xdr:from>
    <xdr:to>
      <xdr:col>6</xdr:col>
      <xdr:colOff>1119744</xdr:colOff>
      <xdr:row>119</xdr:row>
      <xdr:rowOff>43376</xdr:rowOff>
    </xdr:to>
    <xdr:pic>
      <xdr:nvPicPr>
        <xdr:cNvPr id="159" name="Picture 26" descr="S--RV-04+06+0810"/>
        <xdr:cNvPicPr>
          <a:picLocks noChangeAspect="1" noChangeArrowheads="1"/>
        </xdr:cNvPicPr>
      </xdr:nvPicPr>
      <xdr:blipFill>
        <a:blip r:embed="rId115" cstate="print"/>
        <a:srcRect/>
        <a:stretch>
          <a:fillRect/>
        </a:stretch>
      </xdr:blipFill>
      <xdr:spPr>
        <a:xfrm flipH="1">
          <a:off x="8307070" y="32374840"/>
          <a:ext cx="861060" cy="715645"/>
        </a:xfrm>
        <a:prstGeom prst="rect">
          <a:avLst/>
        </a:prstGeom>
        <a:noFill/>
        <a:ln w="9525">
          <a:noFill/>
          <a:miter lim="800000"/>
          <a:headEnd/>
          <a:tailEnd/>
        </a:ln>
      </xdr:spPr>
    </xdr:pic>
    <xdr:clientData/>
  </xdr:twoCellAnchor>
  <xdr:twoCellAnchor editAs="oneCell">
    <xdr:from>
      <xdr:col>6</xdr:col>
      <xdr:colOff>719205</xdr:colOff>
      <xdr:row>106</xdr:row>
      <xdr:rowOff>37336</xdr:rowOff>
    </xdr:from>
    <xdr:to>
      <xdr:col>6</xdr:col>
      <xdr:colOff>1144253</xdr:colOff>
      <xdr:row>106</xdr:row>
      <xdr:rowOff>488675</xdr:rowOff>
    </xdr:to>
    <xdr:pic>
      <xdr:nvPicPr>
        <xdr:cNvPr id="160" name="Picture 2"/>
        <xdr:cNvPicPr>
          <a:picLocks noChangeAspect="1" noChangeArrowheads="1"/>
        </xdr:cNvPicPr>
      </xdr:nvPicPr>
      <xdr:blipFill>
        <a:blip r:embed="rId116" cstate="print"/>
        <a:srcRect/>
        <a:stretch>
          <a:fillRect/>
        </a:stretch>
      </xdr:blipFill>
      <xdr:spPr>
        <a:xfrm>
          <a:off x="8767445" y="27893010"/>
          <a:ext cx="424815" cy="451485"/>
        </a:xfrm>
        <a:prstGeom prst="rect">
          <a:avLst/>
        </a:prstGeom>
        <a:noFill/>
      </xdr:spPr>
    </xdr:pic>
    <xdr:clientData/>
  </xdr:twoCellAnchor>
  <xdr:twoCellAnchor editAs="oneCell">
    <xdr:from>
      <xdr:col>6</xdr:col>
      <xdr:colOff>762887</xdr:colOff>
      <xdr:row>107</xdr:row>
      <xdr:rowOff>194065</xdr:rowOff>
    </xdr:from>
    <xdr:to>
      <xdr:col>6</xdr:col>
      <xdr:colOff>1179879</xdr:colOff>
      <xdr:row>108</xdr:row>
      <xdr:rowOff>131247</xdr:rowOff>
    </xdr:to>
    <xdr:pic>
      <xdr:nvPicPr>
        <xdr:cNvPr id="161" name="Picture 4"/>
        <xdr:cNvPicPr>
          <a:picLocks noChangeAspect="1" noChangeArrowheads="1"/>
        </xdr:cNvPicPr>
      </xdr:nvPicPr>
      <xdr:blipFill>
        <a:blip r:embed="rId117" cstate="print"/>
        <a:srcRect/>
        <a:stretch>
          <a:fillRect/>
        </a:stretch>
      </xdr:blipFill>
      <xdr:spPr>
        <a:xfrm>
          <a:off x="8811260" y="28583255"/>
          <a:ext cx="417195" cy="470535"/>
        </a:xfrm>
        <a:prstGeom prst="rect">
          <a:avLst/>
        </a:prstGeom>
        <a:noFill/>
      </xdr:spPr>
    </xdr:pic>
    <xdr:clientData/>
  </xdr:twoCellAnchor>
  <xdr:twoCellAnchor editAs="oneCell">
    <xdr:from>
      <xdr:col>6</xdr:col>
      <xdr:colOff>548458</xdr:colOff>
      <xdr:row>110</xdr:row>
      <xdr:rowOff>72698</xdr:rowOff>
    </xdr:from>
    <xdr:to>
      <xdr:col>6</xdr:col>
      <xdr:colOff>1427614</xdr:colOff>
      <xdr:row>111</xdr:row>
      <xdr:rowOff>304800</xdr:rowOff>
    </xdr:to>
    <xdr:pic>
      <xdr:nvPicPr>
        <xdr:cNvPr id="162" name="圖片 3" descr="AH-627.jpg"/>
        <xdr:cNvPicPr>
          <a:picLocks noChangeAspect="1"/>
        </xdr:cNvPicPr>
      </xdr:nvPicPr>
      <xdr:blipFill>
        <a:blip r:embed="rId118"/>
        <a:stretch>
          <a:fillRect/>
        </a:stretch>
      </xdr:blipFill>
      <xdr:spPr>
        <a:xfrm>
          <a:off x="8596630" y="30062170"/>
          <a:ext cx="879475" cy="506730"/>
        </a:xfrm>
        <a:prstGeom prst="rect">
          <a:avLst/>
        </a:prstGeom>
      </xdr:spPr>
    </xdr:pic>
    <xdr:clientData/>
  </xdr:twoCellAnchor>
  <xdr:twoCellAnchor editAs="oneCell">
    <xdr:from>
      <xdr:col>6</xdr:col>
      <xdr:colOff>1261009</xdr:colOff>
      <xdr:row>116</xdr:row>
      <xdr:rowOff>109331</xdr:rowOff>
    </xdr:from>
    <xdr:to>
      <xdr:col>6</xdr:col>
      <xdr:colOff>1727875</xdr:colOff>
      <xdr:row>119</xdr:row>
      <xdr:rowOff>32140</xdr:rowOff>
    </xdr:to>
    <xdr:pic>
      <xdr:nvPicPr>
        <xdr:cNvPr id="163" name="圖片 28"/>
        <xdr:cNvPicPr>
          <a:picLocks noChangeAspect="1"/>
        </xdr:cNvPicPr>
      </xdr:nvPicPr>
      <xdr:blipFill>
        <a:blip r:embed="rId119" cstate="print">
          <a:extLst>
            <a:ext uri="{28A0092B-C50C-407E-A947-70E740481C1C}">
              <a14:useLocalDpi xmlns:a14="http://schemas.microsoft.com/office/drawing/2010/main" val="0"/>
            </a:ext>
          </a:extLst>
        </a:blip>
        <a:stretch>
          <a:fillRect/>
        </a:stretch>
      </xdr:blipFill>
      <xdr:spPr>
        <a:xfrm>
          <a:off x="9309100" y="32333565"/>
          <a:ext cx="467360" cy="745490"/>
        </a:xfrm>
        <a:prstGeom prst="rect">
          <a:avLst/>
        </a:prstGeom>
      </xdr:spPr>
    </xdr:pic>
    <xdr:clientData/>
  </xdr:twoCellAnchor>
  <xdr:twoCellAnchor editAs="oneCell">
    <xdr:from>
      <xdr:col>6</xdr:col>
      <xdr:colOff>661143</xdr:colOff>
      <xdr:row>109</xdr:row>
      <xdr:rowOff>33515</xdr:rowOff>
    </xdr:from>
    <xdr:to>
      <xdr:col>6</xdr:col>
      <xdr:colOff>1190305</xdr:colOff>
      <xdr:row>109</xdr:row>
      <xdr:rowOff>341245</xdr:rowOff>
    </xdr:to>
    <xdr:pic>
      <xdr:nvPicPr>
        <xdr:cNvPr id="164" name="Picture 163"/>
        <xdr:cNvPicPr>
          <a:picLocks noChangeAspect="1" noChangeArrowheads="1"/>
        </xdr:cNvPicPr>
      </xdr:nvPicPr>
      <xdr:blipFill>
        <a:blip r:embed="rId120" cstate="print">
          <a:extLst>
            <a:ext uri="{28A0092B-C50C-407E-A947-70E740481C1C}">
              <a14:useLocalDpi xmlns:a14="http://schemas.microsoft.com/office/drawing/2010/main" val="0"/>
            </a:ext>
          </a:extLst>
        </a:blip>
        <a:srcRect/>
        <a:stretch>
          <a:fillRect/>
        </a:stretch>
      </xdr:blipFill>
      <xdr:spPr>
        <a:xfrm>
          <a:off x="8709660" y="29498925"/>
          <a:ext cx="528955" cy="307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1179042</xdr:colOff>
      <xdr:row>105</xdr:row>
      <xdr:rowOff>49279</xdr:rowOff>
    </xdr:from>
    <xdr:to>
      <xdr:col>6</xdr:col>
      <xdr:colOff>1639140</xdr:colOff>
      <xdr:row>105</xdr:row>
      <xdr:rowOff>513522</xdr:rowOff>
    </xdr:to>
    <xdr:pic>
      <xdr:nvPicPr>
        <xdr:cNvPr id="165" name="Picture 164"/>
        <xdr:cNvPicPr>
          <a:picLocks noChangeAspect="1" noChangeArrowheads="1"/>
        </xdr:cNvPicPr>
      </xdr:nvPicPr>
      <xdr:blipFill>
        <a:blip r:embed="rId121" cstate="print">
          <a:extLst>
            <a:ext uri="{28A0092B-C50C-407E-A947-70E740481C1C}">
              <a14:useLocalDpi xmlns:a14="http://schemas.microsoft.com/office/drawing/2010/main" val="0"/>
            </a:ext>
          </a:extLst>
        </a:blip>
        <a:srcRect/>
        <a:stretch>
          <a:fillRect/>
        </a:stretch>
      </xdr:blipFill>
      <xdr:spPr>
        <a:xfrm>
          <a:off x="9227185" y="27352625"/>
          <a:ext cx="460375" cy="4641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432536</xdr:colOff>
      <xdr:row>100</xdr:row>
      <xdr:rowOff>129877</xdr:rowOff>
    </xdr:from>
    <xdr:to>
      <xdr:col>6</xdr:col>
      <xdr:colOff>1966365</xdr:colOff>
      <xdr:row>104</xdr:row>
      <xdr:rowOff>24847</xdr:rowOff>
    </xdr:to>
    <xdr:pic>
      <xdr:nvPicPr>
        <xdr:cNvPr id="166" name="Picture 165"/>
        <xdr:cNvPicPr>
          <a:picLocks noChangeAspect="1" noChangeArrowheads="1"/>
        </xdr:cNvPicPr>
      </xdr:nvPicPr>
      <xdr:blipFill>
        <a:blip r:embed="rId122" cstate="print">
          <a:extLst>
            <a:ext uri="{28A0092B-C50C-407E-A947-70E740481C1C}">
              <a14:useLocalDpi xmlns:a14="http://schemas.microsoft.com/office/drawing/2010/main" val="0"/>
            </a:ext>
          </a:extLst>
        </a:blip>
        <a:srcRect/>
        <a:stretch>
          <a:fillRect/>
        </a:stretch>
      </xdr:blipFill>
      <xdr:spPr>
        <a:xfrm>
          <a:off x="8481060" y="26671270"/>
          <a:ext cx="1533525" cy="504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617992</xdr:colOff>
      <xdr:row>95</xdr:row>
      <xdr:rowOff>18220</xdr:rowOff>
    </xdr:from>
    <xdr:to>
      <xdr:col>6</xdr:col>
      <xdr:colOff>1516961</xdr:colOff>
      <xdr:row>97</xdr:row>
      <xdr:rowOff>108056</xdr:rowOff>
    </xdr:to>
    <xdr:pic>
      <xdr:nvPicPr>
        <xdr:cNvPr id="167" name="Picture 166"/>
        <xdr:cNvPicPr>
          <a:picLocks noChangeAspect="1" noChangeArrowheads="1"/>
        </xdr:cNvPicPr>
      </xdr:nvPicPr>
      <xdr:blipFill>
        <a:blip r:embed="rId123">
          <a:extLst>
            <a:ext uri="{28A0092B-C50C-407E-A947-70E740481C1C}">
              <a14:useLocalDpi xmlns:a14="http://schemas.microsoft.com/office/drawing/2010/main" val="0"/>
            </a:ext>
          </a:extLst>
        </a:blip>
        <a:srcRect/>
        <a:stretch>
          <a:fillRect/>
        </a:stretch>
      </xdr:blipFill>
      <xdr:spPr>
        <a:xfrm>
          <a:off x="8666480" y="25406985"/>
          <a:ext cx="898525" cy="7854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581776</xdr:colOff>
      <xdr:row>89</xdr:row>
      <xdr:rowOff>213469</xdr:rowOff>
    </xdr:from>
    <xdr:to>
      <xdr:col>6</xdr:col>
      <xdr:colOff>1459980</xdr:colOff>
      <xdr:row>91</xdr:row>
      <xdr:rowOff>65306</xdr:rowOff>
    </xdr:to>
    <xdr:pic>
      <xdr:nvPicPr>
        <xdr:cNvPr id="168" name="Picture 2"/>
        <xdr:cNvPicPr>
          <a:picLocks noChangeAspect="1" noChangeArrowheads="1"/>
        </xdr:cNvPicPr>
      </xdr:nvPicPr>
      <xdr:blipFill>
        <a:blip r:embed="rId124"/>
        <a:srcRect/>
        <a:stretch>
          <a:fillRect/>
        </a:stretch>
      </xdr:blipFill>
      <xdr:spPr>
        <a:xfrm>
          <a:off x="8630285" y="23966170"/>
          <a:ext cx="878205" cy="601980"/>
        </a:xfrm>
        <a:prstGeom prst="rect">
          <a:avLst/>
        </a:prstGeom>
        <a:noFill/>
      </xdr:spPr>
    </xdr:pic>
    <xdr:clientData/>
  </xdr:twoCellAnchor>
  <xdr:twoCellAnchor editAs="oneCell">
    <xdr:from>
      <xdr:col>6</xdr:col>
      <xdr:colOff>848761</xdr:colOff>
      <xdr:row>92</xdr:row>
      <xdr:rowOff>95953</xdr:rowOff>
    </xdr:from>
    <xdr:to>
      <xdr:col>6</xdr:col>
      <xdr:colOff>1318986</xdr:colOff>
      <xdr:row>93</xdr:row>
      <xdr:rowOff>403683</xdr:rowOff>
    </xdr:to>
    <xdr:pic>
      <xdr:nvPicPr>
        <xdr:cNvPr id="169" name="Picture 168"/>
        <xdr:cNvPicPr>
          <a:picLocks noChangeAspect="1"/>
        </xdr:cNvPicPr>
      </xdr:nvPicPr>
      <xdr:blipFill>
        <a:blip r:embed="rId125"/>
        <a:srcRect l="16566" t="16821" r="13983" b="18899"/>
        <a:stretch>
          <a:fillRect/>
        </a:stretch>
      </xdr:blipFill>
      <xdr:spPr>
        <a:xfrm>
          <a:off x="8896985" y="24751665"/>
          <a:ext cx="470535" cy="459740"/>
        </a:xfrm>
        <a:prstGeom prst="rect">
          <a:avLst/>
        </a:prstGeom>
      </xdr:spPr>
    </xdr:pic>
    <xdr:clientData/>
  </xdr:twoCellAnchor>
  <xdr:twoCellAnchor editAs="oneCell">
    <xdr:from>
      <xdr:col>6</xdr:col>
      <xdr:colOff>384104</xdr:colOff>
      <xdr:row>105</xdr:row>
      <xdr:rowOff>8030</xdr:rowOff>
    </xdr:from>
    <xdr:to>
      <xdr:col>6</xdr:col>
      <xdr:colOff>1048813</xdr:colOff>
      <xdr:row>105</xdr:row>
      <xdr:rowOff>498931</xdr:rowOff>
    </xdr:to>
    <xdr:pic>
      <xdr:nvPicPr>
        <xdr:cNvPr id="170" name="Picture 169" descr="Related image"/>
        <xdr:cNvPicPr>
          <a:picLocks noChangeAspect="1" noChangeArrowheads="1"/>
        </xdr:cNvPicPr>
      </xdr:nvPicPr>
      <xdr:blipFill>
        <a:blip r:embed="rId126" cstate="print">
          <a:extLst>
            <a:ext uri="{28A0092B-C50C-407E-A947-70E740481C1C}">
              <a14:useLocalDpi xmlns:a14="http://schemas.microsoft.com/office/drawing/2010/main" val="0"/>
            </a:ext>
          </a:extLst>
        </a:blip>
        <a:srcRect/>
        <a:stretch>
          <a:fillRect/>
        </a:stretch>
      </xdr:blipFill>
      <xdr:spPr>
        <a:xfrm>
          <a:off x="8432165" y="27311350"/>
          <a:ext cx="664845" cy="4908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601345</xdr:colOff>
      <xdr:row>296</xdr:row>
      <xdr:rowOff>21590</xdr:rowOff>
    </xdr:from>
    <xdr:to>
      <xdr:col>6</xdr:col>
      <xdr:colOff>1357630</xdr:colOff>
      <xdr:row>297</xdr:row>
      <xdr:rowOff>46990</xdr:rowOff>
    </xdr:to>
    <xdr:pic>
      <xdr:nvPicPr>
        <xdr:cNvPr id="146" name="Picture 145"/>
        <xdr:cNvPicPr>
          <a:picLocks noChangeAspect="1"/>
        </xdr:cNvPicPr>
      </xdr:nvPicPr>
      <xdr:blipFill>
        <a:blip r:embed="rId127"/>
        <a:srcRect l="20749" t="8196" r="11711" b="4372"/>
        <a:stretch>
          <a:fillRect/>
        </a:stretch>
      </xdr:blipFill>
      <xdr:spPr>
        <a:xfrm>
          <a:off x="8649970" y="109377480"/>
          <a:ext cx="756285" cy="838200"/>
        </a:xfrm>
        <a:prstGeom prst="rect">
          <a:avLst/>
        </a:prstGeom>
      </xdr:spPr>
    </xdr:pic>
    <xdr:clientData/>
  </xdr:twoCellAnchor>
  <xdr:twoCellAnchor editAs="oneCell">
    <xdr:from>
      <xdr:col>6</xdr:col>
      <xdr:colOff>652095</xdr:colOff>
      <xdr:row>131</xdr:row>
      <xdr:rowOff>66675</xdr:rowOff>
    </xdr:from>
    <xdr:to>
      <xdr:col>6</xdr:col>
      <xdr:colOff>1494670</xdr:colOff>
      <xdr:row>131</xdr:row>
      <xdr:rowOff>690674</xdr:rowOff>
    </xdr:to>
    <xdr:pic>
      <xdr:nvPicPr>
        <xdr:cNvPr id="6" name="Picture 5"/>
        <xdr:cNvPicPr>
          <a:picLocks noChangeAspect="1"/>
        </xdr:cNvPicPr>
      </xdr:nvPicPr>
      <xdr:blipFill>
        <a:blip r:embed="rId128"/>
        <a:stretch>
          <a:fillRect/>
        </a:stretch>
      </xdr:blipFill>
      <xdr:spPr>
        <a:xfrm>
          <a:off x="8700135" y="36861115"/>
          <a:ext cx="842645" cy="623570"/>
        </a:xfrm>
        <a:prstGeom prst="rect">
          <a:avLst/>
        </a:prstGeom>
      </xdr:spPr>
    </xdr:pic>
    <xdr:clientData/>
  </xdr:twoCellAnchor>
  <xdr:twoCellAnchor editAs="oneCell">
    <xdr:from>
      <xdr:col>6</xdr:col>
      <xdr:colOff>419102</xdr:colOff>
      <xdr:row>134</xdr:row>
      <xdr:rowOff>152402</xdr:rowOff>
    </xdr:from>
    <xdr:to>
      <xdr:col>6</xdr:col>
      <xdr:colOff>1476376</xdr:colOff>
      <xdr:row>134</xdr:row>
      <xdr:rowOff>1209676</xdr:rowOff>
    </xdr:to>
    <xdr:pic>
      <xdr:nvPicPr>
        <xdr:cNvPr id="177" name="Picture 176"/>
        <xdr:cNvPicPr>
          <a:picLocks noChangeAspect="1"/>
        </xdr:cNvPicPr>
      </xdr:nvPicPr>
      <xdr:blipFill>
        <a:blip r:embed="rId129"/>
        <a:srcRect l="19639" t="15091" r="2715" b="7262"/>
        <a:stretch>
          <a:fillRect/>
        </a:stretch>
      </xdr:blipFill>
      <xdr:spPr>
        <a:xfrm>
          <a:off x="8467725" y="39747190"/>
          <a:ext cx="1057275" cy="1057275"/>
        </a:xfrm>
        <a:prstGeom prst="rect">
          <a:avLst/>
        </a:prstGeom>
      </xdr:spPr>
    </xdr:pic>
    <xdr:clientData/>
  </xdr:twoCellAnchor>
  <xdr:twoCellAnchor editAs="oneCell">
    <xdr:from>
      <xdr:col>6</xdr:col>
      <xdr:colOff>591569</xdr:colOff>
      <xdr:row>133</xdr:row>
      <xdr:rowOff>148977</xdr:rowOff>
    </xdr:from>
    <xdr:to>
      <xdr:col>6</xdr:col>
      <xdr:colOff>1427226</xdr:colOff>
      <xdr:row>133</xdr:row>
      <xdr:rowOff>876300</xdr:rowOff>
    </xdr:to>
    <xdr:pic>
      <xdr:nvPicPr>
        <xdr:cNvPr id="178" name="Picture 177"/>
        <xdr:cNvPicPr>
          <a:picLocks noChangeAspect="1"/>
        </xdr:cNvPicPr>
      </xdr:nvPicPr>
      <xdr:blipFill>
        <a:blip r:embed="rId130"/>
        <a:srcRect l="3575" t="-1" b="5521"/>
        <a:stretch>
          <a:fillRect/>
        </a:stretch>
      </xdr:blipFill>
      <xdr:spPr>
        <a:xfrm>
          <a:off x="8639810" y="38733730"/>
          <a:ext cx="835660" cy="727710"/>
        </a:xfrm>
        <a:prstGeom prst="rect">
          <a:avLst/>
        </a:prstGeom>
      </xdr:spPr>
    </xdr:pic>
    <xdr:clientData/>
  </xdr:twoCellAnchor>
  <xdr:twoCellAnchor editAs="oneCell">
    <xdr:from>
      <xdr:col>6</xdr:col>
      <xdr:colOff>627936</xdr:colOff>
      <xdr:row>132</xdr:row>
      <xdr:rowOff>85726</xdr:rowOff>
    </xdr:from>
    <xdr:to>
      <xdr:col>6</xdr:col>
      <xdr:colOff>1485186</xdr:colOff>
      <xdr:row>132</xdr:row>
      <xdr:rowOff>942976</xdr:rowOff>
    </xdr:to>
    <xdr:pic>
      <xdr:nvPicPr>
        <xdr:cNvPr id="179" name="Picture 178"/>
        <xdr:cNvPicPr>
          <a:picLocks noChangeAspect="1"/>
        </xdr:cNvPicPr>
      </xdr:nvPicPr>
      <xdr:blipFill>
        <a:blip r:embed="rId131"/>
        <a:stretch>
          <a:fillRect/>
        </a:stretch>
      </xdr:blipFill>
      <xdr:spPr>
        <a:xfrm>
          <a:off x="8676005" y="37623115"/>
          <a:ext cx="857250" cy="857250"/>
        </a:xfrm>
        <a:prstGeom prst="rect">
          <a:avLst/>
        </a:prstGeom>
      </xdr:spPr>
    </xdr:pic>
    <xdr:clientData/>
  </xdr:twoCellAnchor>
  <xdr:twoCellAnchor editAs="oneCell">
    <xdr:from>
      <xdr:col>6</xdr:col>
      <xdr:colOff>561975</xdr:colOff>
      <xdr:row>135</xdr:row>
      <xdr:rowOff>57150</xdr:rowOff>
    </xdr:from>
    <xdr:to>
      <xdr:col>6</xdr:col>
      <xdr:colOff>1450405</xdr:colOff>
      <xdr:row>135</xdr:row>
      <xdr:rowOff>723473</xdr:rowOff>
    </xdr:to>
    <xdr:pic>
      <xdr:nvPicPr>
        <xdr:cNvPr id="180" name="Picture 179"/>
        <xdr:cNvPicPr>
          <a:picLocks noChangeAspect="1"/>
        </xdr:cNvPicPr>
      </xdr:nvPicPr>
      <xdr:blipFill>
        <a:blip r:embed="rId132"/>
        <a:stretch>
          <a:fillRect/>
        </a:stretch>
      </xdr:blipFill>
      <xdr:spPr>
        <a:xfrm>
          <a:off x="8610600" y="40909240"/>
          <a:ext cx="888365" cy="666115"/>
        </a:xfrm>
        <a:prstGeom prst="rect">
          <a:avLst/>
        </a:prstGeom>
      </xdr:spPr>
    </xdr:pic>
    <xdr:clientData/>
  </xdr:twoCellAnchor>
  <xdr:twoCellAnchor editAs="oneCell">
    <xdr:from>
      <xdr:col>6</xdr:col>
      <xdr:colOff>523875</xdr:colOff>
      <xdr:row>136</xdr:row>
      <xdr:rowOff>85725</xdr:rowOff>
    </xdr:from>
    <xdr:to>
      <xdr:col>6</xdr:col>
      <xdr:colOff>1133475</xdr:colOff>
      <xdr:row>136</xdr:row>
      <xdr:rowOff>636504</xdr:rowOff>
    </xdr:to>
    <xdr:pic>
      <xdr:nvPicPr>
        <xdr:cNvPr id="152" name="Picture 4"/>
        <xdr:cNvPicPr>
          <a:picLocks noChangeAspect="1" noChangeArrowheads="1"/>
        </xdr:cNvPicPr>
      </xdr:nvPicPr>
      <xdr:blipFill>
        <a:blip r:embed="rId133"/>
        <a:srcRect/>
        <a:stretch>
          <a:fillRect/>
        </a:stretch>
      </xdr:blipFill>
      <xdr:spPr>
        <a:xfrm>
          <a:off x="8572500" y="41680765"/>
          <a:ext cx="609600" cy="550545"/>
        </a:xfrm>
        <a:prstGeom prst="rect">
          <a:avLst/>
        </a:prstGeom>
        <a:noFill/>
      </xdr:spPr>
    </xdr:pic>
    <xdr:clientData/>
  </xdr:twoCellAnchor>
  <xdr:twoCellAnchor editAs="oneCell">
    <xdr:from>
      <xdr:col>6</xdr:col>
      <xdr:colOff>504826</xdr:colOff>
      <xdr:row>137</xdr:row>
      <xdr:rowOff>150729</xdr:rowOff>
    </xdr:from>
    <xdr:to>
      <xdr:col>6</xdr:col>
      <xdr:colOff>1171576</xdr:colOff>
      <xdr:row>137</xdr:row>
      <xdr:rowOff>684129</xdr:rowOff>
    </xdr:to>
    <xdr:pic>
      <xdr:nvPicPr>
        <xdr:cNvPr id="153" name="Picture 7"/>
        <xdr:cNvPicPr>
          <a:picLocks noChangeAspect="1" noChangeArrowheads="1"/>
        </xdr:cNvPicPr>
      </xdr:nvPicPr>
      <xdr:blipFill>
        <a:blip r:embed="rId134"/>
        <a:srcRect/>
        <a:stretch>
          <a:fillRect/>
        </a:stretch>
      </xdr:blipFill>
      <xdr:spPr>
        <a:xfrm>
          <a:off x="8553450" y="42488485"/>
          <a:ext cx="666750" cy="533400"/>
        </a:xfrm>
        <a:prstGeom prst="rect">
          <a:avLst/>
        </a:prstGeom>
        <a:noFill/>
      </xdr:spPr>
    </xdr:pic>
    <xdr:clientData/>
  </xdr:twoCellAnchor>
  <xdr:twoCellAnchor editAs="oneCell">
    <xdr:from>
      <xdr:col>6</xdr:col>
      <xdr:colOff>733425</xdr:colOff>
      <xdr:row>199</xdr:row>
      <xdr:rowOff>123825</xdr:rowOff>
    </xdr:from>
    <xdr:to>
      <xdr:col>6</xdr:col>
      <xdr:colOff>1361367</xdr:colOff>
      <xdr:row>199</xdr:row>
      <xdr:rowOff>1026111</xdr:rowOff>
    </xdr:to>
    <xdr:pic>
      <xdr:nvPicPr>
        <xdr:cNvPr id="16" name="Picture 15"/>
        <xdr:cNvPicPr>
          <a:picLocks noChangeAspect="1"/>
        </xdr:cNvPicPr>
      </xdr:nvPicPr>
      <xdr:blipFill>
        <a:blip r:embed="rId135"/>
        <a:stretch>
          <a:fillRect/>
        </a:stretch>
      </xdr:blipFill>
      <xdr:spPr>
        <a:xfrm>
          <a:off x="8782050" y="65152270"/>
          <a:ext cx="627380" cy="901700"/>
        </a:xfrm>
        <a:prstGeom prst="rect">
          <a:avLst/>
        </a:prstGeom>
      </xdr:spPr>
    </xdr:pic>
    <xdr:clientData/>
  </xdr:twoCellAnchor>
  <xdr:twoCellAnchor editAs="oneCell">
    <xdr:from>
      <xdr:col>6</xdr:col>
      <xdr:colOff>457200</xdr:colOff>
      <xdr:row>216</xdr:row>
      <xdr:rowOff>62543</xdr:rowOff>
    </xdr:from>
    <xdr:to>
      <xdr:col>6</xdr:col>
      <xdr:colOff>1704975</xdr:colOff>
      <xdr:row>216</xdr:row>
      <xdr:rowOff>742950</xdr:rowOff>
    </xdr:to>
    <xdr:pic>
      <xdr:nvPicPr>
        <xdr:cNvPr id="156" name="Picture 155"/>
        <xdr:cNvPicPr>
          <a:picLocks noChangeAspect="1"/>
        </xdr:cNvPicPr>
      </xdr:nvPicPr>
      <xdr:blipFill>
        <a:blip r:embed="rId136"/>
        <a:srcRect t="11879" b="6805"/>
        <a:stretch>
          <a:fillRect/>
        </a:stretch>
      </xdr:blipFill>
      <xdr:spPr>
        <a:xfrm>
          <a:off x="8505825" y="76311125"/>
          <a:ext cx="1247775" cy="680720"/>
        </a:xfrm>
        <a:prstGeom prst="rect">
          <a:avLst/>
        </a:prstGeom>
      </xdr:spPr>
    </xdr:pic>
    <xdr:clientData/>
  </xdr:twoCellAnchor>
  <xdr:twoCellAnchor editAs="oneCell">
    <xdr:from>
      <xdr:col>6</xdr:col>
      <xdr:colOff>504825</xdr:colOff>
      <xdr:row>215</xdr:row>
      <xdr:rowOff>57150</xdr:rowOff>
    </xdr:from>
    <xdr:to>
      <xdr:col>6</xdr:col>
      <xdr:colOff>1553428</xdr:colOff>
      <xdr:row>215</xdr:row>
      <xdr:rowOff>563162</xdr:rowOff>
    </xdr:to>
    <xdr:pic>
      <xdr:nvPicPr>
        <xdr:cNvPr id="157" name="Picture 156"/>
        <xdr:cNvPicPr>
          <a:picLocks noChangeAspect="1"/>
        </xdr:cNvPicPr>
      </xdr:nvPicPr>
      <xdr:blipFill>
        <a:blip r:embed="rId137"/>
        <a:stretch>
          <a:fillRect/>
        </a:stretch>
      </xdr:blipFill>
      <xdr:spPr>
        <a:xfrm>
          <a:off x="8553450" y="75544045"/>
          <a:ext cx="1048385" cy="505460"/>
        </a:xfrm>
        <a:prstGeom prst="rect">
          <a:avLst/>
        </a:prstGeom>
      </xdr:spPr>
    </xdr:pic>
    <xdr:clientData/>
  </xdr:twoCellAnchor>
  <xdr:twoCellAnchor editAs="oneCell">
    <xdr:from>
      <xdr:col>6</xdr:col>
      <xdr:colOff>390525</xdr:colOff>
      <xdr:row>200</xdr:row>
      <xdr:rowOff>38100</xdr:rowOff>
    </xdr:from>
    <xdr:to>
      <xdr:col>6</xdr:col>
      <xdr:colOff>1670796</xdr:colOff>
      <xdr:row>200</xdr:row>
      <xdr:rowOff>538015</xdr:rowOff>
    </xdr:to>
    <xdr:pic>
      <xdr:nvPicPr>
        <xdr:cNvPr id="17" name="Picture 16"/>
        <xdr:cNvPicPr>
          <a:picLocks noChangeAspect="1"/>
        </xdr:cNvPicPr>
      </xdr:nvPicPr>
      <xdr:blipFill>
        <a:blip r:embed="rId138"/>
        <a:stretch>
          <a:fillRect/>
        </a:stretch>
      </xdr:blipFill>
      <xdr:spPr>
        <a:xfrm>
          <a:off x="8439150" y="66190495"/>
          <a:ext cx="1280160" cy="499745"/>
        </a:xfrm>
        <a:prstGeom prst="rect">
          <a:avLst/>
        </a:prstGeom>
      </xdr:spPr>
    </xdr:pic>
    <xdr:clientData/>
  </xdr:twoCellAnchor>
  <xdr:twoCellAnchor editAs="oneCell">
    <xdr:from>
      <xdr:col>6</xdr:col>
      <xdr:colOff>552450</xdr:colOff>
      <xdr:row>219</xdr:row>
      <xdr:rowOff>9525</xdr:rowOff>
    </xdr:from>
    <xdr:to>
      <xdr:col>6</xdr:col>
      <xdr:colOff>1495425</xdr:colOff>
      <xdr:row>219</xdr:row>
      <xdr:rowOff>1098899</xdr:rowOff>
    </xdr:to>
    <xdr:pic>
      <xdr:nvPicPr>
        <xdr:cNvPr id="171" name="Picture 170"/>
        <xdr:cNvPicPr>
          <a:picLocks noChangeAspect="1"/>
        </xdr:cNvPicPr>
      </xdr:nvPicPr>
      <xdr:blipFill>
        <a:blip r:embed="rId139"/>
        <a:stretch>
          <a:fillRect/>
        </a:stretch>
      </xdr:blipFill>
      <xdr:spPr>
        <a:xfrm>
          <a:off x="8601075" y="78601570"/>
          <a:ext cx="942975" cy="1089025"/>
        </a:xfrm>
        <a:prstGeom prst="rect">
          <a:avLst/>
        </a:prstGeom>
      </xdr:spPr>
    </xdr:pic>
    <xdr:clientData/>
  </xdr:twoCellAnchor>
  <xdr:twoCellAnchor editAs="oneCell">
    <xdr:from>
      <xdr:col>6</xdr:col>
      <xdr:colOff>542925</xdr:colOff>
      <xdr:row>209</xdr:row>
      <xdr:rowOff>38100</xdr:rowOff>
    </xdr:from>
    <xdr:to>
      <xdr:col>6</xdr:col>
      <xdr:colOff>1619115</xdr:colOff>
      <xdr:row>209</xdr:row>
      <xdr:rowOff>499110</xdr:rowOff>
    </xdr:to>
    <xdr:pic>
      <xdr:nvPicPr>
        <xdr:cNvPr id="29" name="Picture 28"/>
        <xdr:cNvPicPr>
          <a:picLocks noChangeAspect="1"/>
        </xdr:cNvPicPr>
      </xdr:nvPicPr>
      <xdr:blipFill>
        <a:blip r:embed="rId35"/>
        <a:stretch>
          <a:fillRect/>
        </a:stretch>
      </xdr:blipFill>
      <xdr:spPr>
        <a:xfrm>
          <a:off x="8591550" y="71505445"/>
          <a:ext cx="1075690" cy="461010"/>
        </a:xfrm>
        <a:prstGeom prst="rect">
          <a:avLst/>
        </a:prstGeom>
      </xdr:spPr>
    </xdr:pic>
    <xdr:clientData/>
  </xdr:twoCellAnchor>
  <xdr:oneCellAnchor>
    <xdr:from>
      <xdr:col>6</xdr:col>
      <xdr:colOff>638175</xdr:colOff>
      <xdr:row>87</xdr:row>
      <xdr:rowOff>36195</xdr:rowOff>
    </xdr:from>
    <xdr:ext cx="762000" cy="381000"/>
    <xdr:pic>
      <xdr:nvPicPr>
        <xdr:cNvPr id="10" name="image13.png"/>
        <xdr:cNvPicPr preferRelativeResize="0"/>
      </xdr:nvPicPr>
      <xdr:blipFill>
        <a:blip r:embed="rId140" cstate="print"/>
        <a:stretch>
          <a:fillRect/>
        </a:stretch>
      </xdr:blipFill>
      <xdr:spPr>
        <a:xfrm>
          <a:off x="8686800" y="22962235"/>
          <a:ext cx="762000" cy="381000"/>
        </a:xfrm>
        <a:prstGeom prst="rect">
          <a:avLst/>
        </a:prstGeom>
        <a:noFill/>
      </xdr:spPr>
    </xdr:pic>
    <xdr:clientData fLocksWithSheet="0"/>
  </xdr:oneCellAnchor>
  <xdr:twoCellAnchor editAs="oneCell">
    <xdr:from>
      <xdr:col>6</xdr:col>
      <xdr:colOff>457200</xdr:colOff>
      <xdr:row>198</xdr:row>
      <xdr:rowOff>9525</xdr:rowOff>
    </xdr:from>
    <xdr:to>
      <xdr:col>6</xdr:col>
      <xdr:colOff>1734820</xdr:colOff>
      <xdr:row>198</xdr:row>
      <xdr:rowOff>506095</xdr:rowOff>
    </xdr:to>
    <xdr:pic>
      <xdr:nvPicPr>
        <xdr:cNvPr id="18" name="Picture 17"/>
        <xdr:cNvPicPr>
          <a:picLocks noChangeAspect="1"/>
        </xdr:cNvPicPr>
      </xdr:nvPicPr>
      <xdr:blipFill>
        <a:blip r:embed="rId107"/>
        <a:stretch>
          <a:fillRect/>
        </a:stretch>
      </xdr:blipFill>
      <xdr:spPr>
        <a:xfrm>
          <a:off x="8505825" y="64447420"/>
          <a:ext cx="1277620" cy="496570"/>
        </a:xfrm>
        <a:prstGeom prst="rect">
          <a:avLst/>
        </a:prstGeom>
      </xdr:spPr>
    </xdr:pic>
    <xdr:clientData/>
  </xdr:twoCellAnchor>
  <xdr:twoCellAnchor editAs="oneCell">
    <xdr:from>
      <xdr:col>6</xdr:col>
      <xdr:colOff>209550</xdr:colOff>
      <xdr:row>206</xdr:row>
      <xdr:rowOff>9525</xdr:rowOff>
    </xdr:from>
    <xdr:to>
      <xdr:col>6</xdr:col>
      <xdr:colOff>2235835</xdr:colOff>
      <xdr:row>206</xdr:row>
      <xdr:rowOff>480060</xdr:rowOff>
    </xdr:to>
    <xdr:pic>
      <xdr:nvPicPr>
        <xdr:cNvPr id="55" name="图片 9" descr="5.jpg"/>
        <xdr:cNvPicPr>
          <a:picLocks noChangeAspect="1" noChangeArrowheads="1"/>
        </xdr:cNvPicPr>
      </xdr:nvPicPr>
      <xdr:blipFill>
        <a:blip r:embed="rId102" cstate="print"/>
        <a:srcRect/>
        <a:stretch>
          <a:fillRect/>
        </a:stretch>
      </xdr:blipFill>
      <xdr:spPr>
        <a:xfrm>
          <a:off x="8258175" y="69705220"/>
          <a:ext cx="2026285" cy="470535"/>
        </a:xfrm>
        <a:prstGeom prst="rect">
          <a:avLst/>
        </a:prstGeom>
        <a:noFill/>
        <a:ln w="9525">
          <a:noFill/>
          <a:miter lim="800000"/>
          <a:headEnd/>
          <a:tailEnd/>
        </a:ln>
      </xdr:spPr>
    </xdr:pic>
    <xdr:clientData/>
  </xdr:twoCellAnchor>
  <xdr:twoCellAnchor editAs="oneCell">
    <xdr:from>
      <xdr:col>6</xdr:col>
      <xdr:colOff>609600</xdr:colOff>
      <xdr:row>194</xdr:row>
      <xdr:rowOff>66675</xdr:rowOff>
    </xdr:from>
    <xdr:to>
      <xdr:col>6</xdr:col>
      <xdr:colOff>1450340</xdr:colOff>
      <xdr:row>194</xdr:row>
      <xdr:rowOff>533400</xdr:rowOff>
    </xdr:to>
    <xdr:pic>
      <xdr:nvPicPr>
        <xdr:cNvPr id="68" name="Picture 67"/>
        <xdr:cNvPicPr>
          <a:picLocks noChangeAspect="1" noChangeArrowheads="1"/>
        </xdr:cNvPicPr>
      </xdr:nvPicPr>
      <xdr:blipFill>
        <a:blip r:embed="rId141" cstate="print">
          <a:extLst>
            <a:ext uri="{28A0092B-C50C-407E-A947-70E740481C1C}">
              <a14:useLocalDpi xmlns:a14="http://schemas.microsoft.com/office/drawing/2010/main" val="0"/>
            </a:ext>
          </a:extLst>
        </a:blip>
        <a:srcRect/>
        <a:stretch>
          <a:fillRect/>
        </a:stretch>
      </xdr:blipFill>
      <xdr:spPr>
        <a:xfrm>
          <a:off x="8658225" y="62142370"/>
          <a:ext cx="840740" cy="466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0.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165099</xdr:colOff>
      <xdr:row>35</xdr:row>
      <xdr:rowOff>158473</xdr:rowOff>
    </xdr:from>
    <xdr:to>
      <xdr:col>7</xdr:col>
      <xdr:colOff>879474</xdr:colOff>
      <xdr:row>38</xdr:row>
      <xdr:rowOff>109562</xdr:rowOff>
    </xdr:to>
    <xdr:pic>
      <xdr:nvPicPr>
        <xdr:cNvPr id="2" name="Picture 1"/>
        <xdr:cNvPicPr>
          <a:picLocks noChangeAspect="1" noChangeArrowheads="1"/>
        </xdr:cNvPicPr>
      </xdr:nvPicPr>
      <xdr:blipFill>
        <a:blip r:embed="rId1" cstate="print">
          <a:lum bright="-12000"/>
        </a:blip>
        <a:srcRect/>
        <a:stretch>
          <a:fillRect/>
        </a:stretch>
      </xdr:blipFill>
      <xdr:spPr>
        <a:xfrm>
          <a:off x="7127240" y="6416040"/>
          <a:ext cx="714375" cy="551180"/>
        </a:xfrm>
        <a:prstGeom prst="rect">
          <a:avLst/>
        </a:prstGeom>
        <a:noFill/>
        <a:ln w="1">
          <a:noFill/>
          <a:miter lim="800000"/>
          <a:headEnd/>
          <a:tailEnd/>
        </a:ln>
      </xdr:spPr>
    </xdr:pic>
    <xdr:clientData/>
  </xdr:twoCellAnchor>
  <xdr:twoCellAnchor editAs="oneCell">
    <xdr:from>
      <xdr:col>7</xdr:col>
      <xdr:colOff>279032</xdr:colOff>
      <xdr:row>68</xdr:row>
      <xdr:rowOff>131197</xdr:rowOff>
    </xdr:from>
    <xdr:to>
      <xdr:col>7</xdr:col>
      <xdr:colOff>840850</xdr:colOff>
      <xdr:row>71</xdr:row>
      <xdr:rowOff>189226</xdr:rowOff>
    </xdr:to>
    <xdr:pic>
      <xdr:nvPicPr>
        <xdr:cNvPr id="3" name="Picture 2"/>
        <xdr:cNvPicPr>
          <a:picLocks noChangeAspect="1" noChangeArrowheads="1"/>
        </xdr:cNvPicPr>
      </xdr:nvPicPr>
      <xdr:blipFill>
        <a:blip r:embed="rId2" cstate="print">
          <a:lum bright="-12000"/>
        </a:blip>
        <a:srcRect/>
        <a:stretch>
          <a:fillRect/>
        </a:stretch>
      </xdr:blipFill>
      <xdr:spPr>
        <a:xfrm>
          <a:off x="7241540" y="12941935"/>
          <a:ext cx="561975" cy="629285"/>
        </a:xfrm>
        <a:prstGeom prst="rect">
          <a:avLst/>
        </a:prstGeom>
        <a:noFill/>
        <a:ln w="1">
          <a:noFill/>
          <a:miter lim="800000"/>
          <a:headEnd/>
          <a:tailEnd/>
        </a:ln>
      </xdr:spPr>
    </xdr:pic>
    <xdr:clientData/>
  </xdr:twoCellAnchor>
  <xdr:twoCellAnchor editAs="oneCell">
    <xdr:from>
      <xdr:col>7</xdr:col>
      <xdr:colOff>321568</xdr:colOff>
      <xdr:row>80</xdr:row>
      <xdr:rowOff>3312</xdr:rowOff>
    </xdr:from>
    <xdr:to>
      <xdr:col>7</xdr:col>
      <xdr:colOff>805648</xdr:colOff>
      <xdr:row>84</xdr:row>
      <xdr:rowOff>67891</xdr:rowOff>
    </xdr:to>
    <xdr:pic>
      <xdr:nvPicPr>
        <xdr:cNvPr id="4" name="Picture 3"/>
        <xdr:cNvPicPr>
          <a:picLocks noChangeAspect="1" noChangeArrowheads="1"/>
        </xdr:cNvPicPr>
      </xdr:nvPicPr>
      <xdr:blipFill>
        <a:blip r:embed="rId3" cstate="print">
          <a:lum bright="-12000"/>
        </a:blip>
        <a:srcRect/>
        <a:stretch>
          <a:fillRect/>
        </a:stretch>
      </xdr:blipFill>
      <xdr:spPr>
        <a:xfrm>
          <a:off x="7284085" y="15100300"/>
          <a:ext cx="483870" cy="826135"/>
        </a:xfrm>
        <a:prstGeom prst="rect">
          <a:avLst/>
        </a:prstGeom>
        <a:noFill/>
        <a:ln w="1">
          <a:noFill/>
          <a:miter lim="800000"/>
          <a:headEnd/>
          <a:tailEnd/>
        </a:ln>
      </xdr:spPr>
    </xdr:pic>
    <xdr:clientData/>
  </xdr:twoCellAnchor>
  <xdr:twoCellAnchor editAs="oneCell">
    <xdr:from>
      <xdr:col>7</xdr:col>
      <xdr:colOff>343148</xdr:colOff>
      <xdr:row>92</xdr:row>
      <xdr:rowOff>158033</xdr:rowOff>
    </xdr:from>
    <xdr:to>
      <xdr:col>7</xdr:col>
      <xdr:colOff>751481</xdr:colOff>
      <xdr:row>97</xdr:row>
      <xdr:rowOff>58259</xdr:rowOff>
    </xdr:to>
    <xdr:pic>
      <xdr:nvPicPr>
        <xdr:cNvPr id="5" name="Picture 4"/>
        <xdr:cNvPicPr>
          <a:picLocks noChangeAspect="1" noChangeArrowheads="1"/>
        </xdr:cNvPicPr>
      </xdr:nvPicPr>
      <xdr:blipFill>
        <a:blip r:embed="rId4" cstate="print">
          <a:lum bright="-12000"/>
        </a:blip>
        <a:srcRect/>
        <a:stretch>
          <a:fillRect/>
        </a:stretch>
      </xdr:blipFill>
      <xdr:spPr>
        <a:xfrm>
          <a:off x="7305675" y="17540605"/>
          <a:ext cx="408305" cy="852805"/>
        </a:xfrm>
        <a:prstGeom prst="rect">
          <a:avLst/>
        </a:prstGeom>
        <a:noFill/>
        <a:ln w="1">
          <a:noFill/>
          <a:miter lim="800000"/>
          <a:headEnd/>
          <a:tailEnd/>
        </a:ln>
      </xdr:spPr>
    </xdr:pic>
    <xdr:clientData/>
  </xdr:twoCellAnchor>
  <xdr:twoCellAnchor editAs="oneCell">
    <xdr:from>
      <xdr:col>7</xdr:col>
      <xdr:colOff>180395</xdr:colOff>
      <xdr:row>121</xdr:row>
      <xdr:rowOff>54665</xdr:rowOff>
    </xdr:from>
    <xdr:to>
      <xdr:col>7</xdr:col>
      <xdr:colOff>887730</xdr:colOff>
      <xdr:row>124</xdr:row>
      <xdr:rowOff>86443</xdr:rowOff>
    </xdr:to>
    <xdr:pic>
      <xdr:nvPicPr>
        <xdr:cNvPr id="6" name="Picture 5"/>
        <xdr:cNvPicPr>
          <a:picLocks noChangeAspect="1" noChangeArrowheads="1"/>
        </xdr:cNvPicPr>
      </xdr:nvPicPr>
      <xdr:blipFill>
        <a:blip r:embed="rId5" cstate="print">
          <a:lum bright="-12000"/>
        </a:blip>
        <a:srcRect/>
        <a:stretch>
          <a:fillRect/>
        </a:stretch>
      </xdr:blipFill>
      <xdr:spPr>
        <a:xfrm>
          <a:off x="7143115" y="22962235"/>
          <a:ext cx="707390" cy="603250"/>
        </a:xfrm>
        <a:prstGeom prst="rect">
          <a:avLst/>
        </a:prstGeom>
        <a:noFill/>
        <a:ln w="1">
          <a:noFill/>
          <a:miter lim="800000"/>
          <a:headEnd/>
          <a:tailEnd/>
        </a:ln>
      </xdr:spPr>
    </xdr:pic>
    <xdr:clientData/>
  </xdr:twoCellAnchor>
  <xdr:twoCellAnchor editAs="oneCell">
    <xdr:from>
      <xdr:col>7</xdr:col>
      <xdr:colOff>284872</xdr:colOff>
      <xdr:row>100</xdr:row>
      <xdr:rowOff>255436</xdr:rowOff>
    </xdr:from>
    <xdr:to>
      <xdr:col>7</xdr:col>
      <xdr:colOff>847725</xdr:colOff>
      <xdr:row>105</xdr:row>
      <xdr:rowOff>19005</xdr:rowOff>
    </xdr:to>
    <xdr:pic>
      <xdr:nvPicPr>
        <xdr:cNvPr id="7" name="Picture 6"/>
        <xdr:cNvPicPr>
          <a:picLocks noChangeAspect="1" noChangeArrowheads="1"/>
        </xdr:cNvPicPr>
      </xdr:nvPicPr>
      <xdr:blipFill>
        <a:blip r:embed="rId6" cstate="print">
          <a:lum bright="-12000"/>
        </a:blip>
        <a:srcRect/>
        <a:stretch>
          <a:fillRect/>
        </a:stretch>
      </xdr:blipFill>
      <xdr:spPr>
        <a:xfrm>
          <a:off x="7247255" y="19097625"/>
          <a:ext cx="563245" cy="780415"/>
        </a:xfrm>
        <a:prstGeom prst="rect">
          <a:avLst/>
        </a:prstGeom>
        <a:noFill/>
        <a:ln w="1">
          <a:noFill/>
          <a:miter lim="800000"/>
          <a:headEnd/>
          <a:tailEnd/>
        </a:ln>
      </xdr:spPr>
    </xdr:pic>
    <xdr:clientData/>
  </xdr:twoCellAnchor>
  <xdr:twoCellAnchor editAs="oneCell">
    <xdr:from>
      <xdr:col>7</xdr:col>
      <xdr:colOff>309520</xdr:colOff>
      <xdr:row>109</xdr:row>
      <xdr:rowOff>68911</xdr:rowOff>
    </xdr:from>
    <xdr:to>
      <xdr:col>7</xdr:col>
      <xdr:colOff>771081</xdr:colOff>
      <xdr:row>112</xdr:row>
      <xdr:rowOff>79316</xdr:rowOff>
    </xdr:to>
    <xdr:pic>
      <xdr:nvPicPr>
        <xdr:cNvPr id="8" name="Picture 7"/>
        <xdr:cNvPicPr>
          <a:picLocks noChangeAspect="1" noChangeArrowheads="1"/>
        </xdr:cNvPicPr>
      </xdr:nvPicPr>
      <xdr:blipFill>
        <a:blip r:embed="rId7" cstate="print">
          <a:lum bright="-12000"/>
        </a:blip>
        <a:srcRect/>
        <a:stretch>
          <a:fillRect/>
        </a:stretch>
      </xdr:blipFill>
      <xdr:spPr>
        <a:xfrm>
          <a:off x="7272020" y="20690205"/>
          <a:ext cx="461645" cy="581660"/>
        </a:xfrm>
        <a:prstGeom prst="rect">
          <a:avLst/>
        </a:prstGeom>
        <a:noFill/>
        <a:ln w="1">
          <a:noFill/>
          <a:miter lim="800000"/>
          <a:headEnd/>
          <a:tailEnd/>
        </a:ln>
      </xdr:spPr>
    </xdr:pic>
    <xdr:clientData/>
  </xdr:twoCellAnchor>
  <xdr:twoCellAnchor editAs="oneCell">
    <xdr:from>
      <xdr:col>7</xdr:col>
      <xdr:colOff>259080</xdr:colOff>
      <xdr:row>160</xdr:row>
      <xdr:rowOff>235558</xdr:rowOff>
    </xdr:from>
    <xdr:to>
      <xdr:col>7</xdr:col>
      <xdr:colOff>819563</xdr:colOff>
      <xdr:row>166</xdr:row>
      <xdr:rowOff>51435</xdr:rowOff>
    </xdr:to>
    <xdr:pic>
      <xdr:nvPicPr>
        <xdr:cNvPr id="9" name="Picture 8"/>
        <xdr:cNvPicPr>
          <a:picLocks noChangeAspect="1" noChangeArrowheads="1"/>
        </xdr:cNvPicPr>
      </xdr:nvPicPr>
      <xdr:blipFill>
        <a:blip r:embed="rId8" cstate="print">
          <a:lum bright="-12000"/>
        </a:blip>
        <a:srcRect/>
        <a:stretch>
          <a:fillRect/>
        </a:stretch>
      </xdr:blipFill>
      <xdr:spPr>
        <a:xfrm>
          <a:off x="7221855" y="30527625"/>
          <a:ext cx="560070" cy="1003935"/>
        </a:xfrm>
        <a:prstGeom prst="rect">
          <a:avLst/>
        </a:prstGeom>
        <a:noFill/>
        <a:ln w="1">
          <a:noFill/>
          <a:miter lim="800000"/>
          <a:headEnd/>
          <a:tailEnd/>
        </a:ln>
      </xdr:spPr>
    </xdr:pic>
    <xdr:clientData/>
  </xdr:twoCellAnchor>
  <xdr:twoCellAnchor editAs="oneCell">
    <xdr:from>
      <xdr:col>7</xdr:col>
      <xdr:colOff>450244</xdr:colOff>
      <xdr:row>171</xdr:row>
      <xdr:rowOff>265459</xdr:rowOff>
    </xdr:from>
    <xdr:to>
      <xdr:col>7</xdr:col>
      <xdr:colOff>671388</xdr:colOff>
      <xdr:row>175</xdr:row>
      <xdr:rowOff>150960</xdr:rowOff>
    </xdr:to>
    <xdr:pic>
      <xdr:nvPicPr>
        <xdr:cNvPr id="10" name="Picture 9"/>
        <xdr:cNvPicPr>
          <a:picLocks noChangeAspect="1" noChangeArrowheads="1"/>
        </xdr:cNvPicPr>
      </xdr:nvPicPr>
      <xdr:blipFill>
        <a:blip r:embed="rId9" cstate="print">
          <a:lum bright="-12000"/>
        </a:blip>
        <a:srcRect/>
        <a:stretch>
          <a:fillRect/>
        </a:stretch>
      </xdr:blipFill>
      <xdr:spPr>
        <a:xfrm>
          <a:off x="7412990" y="32623125"/>
          <a:ext cx="220980" cy="721995"/>
        </a:xfrm>
        <a:prstGeom prst="rect">
          <a:avLst/>
        </a:prstGeom>
        <a:noFill/>
        <a:ln w="1">
          <a:noFill/>
          <a:miter lim="800000"/>
          <a:headEnd/>
          <a:tailEnd/>
        </a:ln>
      </xdr:spPr>
    </xdr:pic>
    <xdr:clientData/>
  </xdr:twoCellAnchor>
  <xdr:twoCellAnchor editAs="oneCell">
    <xdr:from>
      <xdr:col>7</xdr:col>
      <xdr:colOff>117611</xdr:colOff>
      <xdr:row>11</xdr:row>
      <xdr:rowOff>86471</xdr:rowOff>
    </xdr:from>
    <xdr:to>
      <xdr:col>7</xdr:col>
      <xdr:colOff>942974</xdr:colOff>
      <xdr:row>14</xdr:row>
      <xdr:rowOff>40145</xdr:rowOff>
    </xdr:to>
    <xdr:pic>
      <xdr:nvPicPr>
        <xdr:cNvPr id="11" name="Picture 10"/>
        <xdr:cNvPicPr>
          <a:picLocks noChangeAspect="1" noChangeArrowheads="1"/>
        </xdr:cNvPicPr>
      </xdr:nvPicPr>
      <xdr:blipFill>
        <a:blip r:embed="rId10" cstate="print">
          <a:lum bright="-6000"/>
        </a:blip>
        <a:srcRect/>
        <a:stretch>
          <a:fillRect/>
        </a:stretch>
      </xdr:blipFill>
      <xdr:spPr>
        <a:xfrm>
          <a:off x="7080250" y="1543685"/>
          <a:ext cx="824865" cy="553720"/>
        </a:xfrm>
        <a:prstGeom prst="rect">
          <a:avLst/>
        </a:prstGeom>
        <a:noFill/>
        <a:ln w="1">
          <a:noFill/>
          <a:miter lim="800000"/>
          <a:headEnd/>
          <a:tailEnd/>
        </a:ln>
      </xdr:spPr>
    </xdr:pic>
    <xdr:clientData/>
  </xdr:twoCellAnchor>
  <xdr:twoCellAnchor editAs="oneCell">
    <xdr:from>
      <xdr:col>7</xdr:col>
      <xdr:colOff>259080</xdr:colOff>
      <xdr:row>179</xdr:row>
      <xdr:rowOff>36774</xdr:rowOff>
    </xdr:from>
    <xdr:to>
      <xdr:col>7</xdr:col>
      <xdr:colOff>849630</xdr:colOff>
      <xdr:row>181</xdr:row>
      <xdr:rowOff>21337</xdr:rowOff>
    </xdr:to>
    <xdr:pic>
      <xdr:nvPicPr>
        <xdr:cNvPr id="12" name="Picture 11" descr="http://www.cn-vestar.com/editubb/UploadFile/2012723000751.jpg"/>
        <xdr:cNvPicPr>
          <a:picLocks noChangeAspect="1" noChangeArrowheads="1"/>
        </xdr:cNvPicPr>
      </xdr:nvPicPr>
      <xdr:blipFill>
        <a:blip r:embed="rId11" cstate="print"/>
        <a:srcRect l="4091" t="9091"/>
        <a:stretch>
          <a:fillRect/>
        </a:stretch>
      </xdr:blipFill>
      <xdr:spPr>
        <a:xfrm>
          <a:off x="7221855" y="33992820"/>
          <a:ext cx="590550" cy="756285"/>
        </a:xfrm>
        <a:prstGeom prst="rect">
          <a:avLst/>
        </a:prstGeom>
        <a:noFill/>
      </xdr:spPr>
    </xdr:pic>
    <xdr:clientData/>
  </xdr:twoCellAnchor>
  <xdr:twoCellAnchor editAs="oneCell">
    <xdr:from>
      <xdr:col>7</xdr:col>
      <xdr:colOff>255933</xdr:colOff>
      <xdr:row>142</xdr:row>
      <xdr:rowOff>234397</xdr:rowOff>
    </xdr:from>
    <xdr:to>
      <xdr:col>7</xdr:col>
      <xdr:colOff>904874</xdr:colOff>
      <xdr:row>146</xdr:row>
      <xdr:rowOff>28051</xdr:rowOff>
    </xdr:to>
    <xdr:pic>
      <xdr:nvPicPr>
        <xdr:cNvPr id="13" name="Picture 12"/>
        <xdr:cNvPicPr>
          <a:picLocks noChangeAspect="1" noChangeArrowheads="1"/>
        </xdr:cNvPicPr>
      </xdr:nvPicPr>
      <xdr:blipFill>
        <a:blip r:embed="rId5" cstate="print">
          <a:lum bright="-12000"/>
        </a:blip>
        <a:srcRect/>
        <a:stretch>
          <a:fillRect/>
        </a:stretch>
      </xdr:blipFill>
      <xdr:spPr>
        <a:xfrm>
          <a:off x="7218680" y="27098625"/>
          <a:ext cx="648335" cy="599440"/>
        </a:xfrm>
        <a:prstGeom prst="rect">
          <a:avLst/>
        </a:prstGeom>
        <a:noFill/>
        <a:ln w="1">
          <a:noFill/>
          <a:miter lim="800000"/>
          <a:headEnd/>
          <a:tailEnd/>
        </a:ln>
      </xdr:spPr>
    </xdr:pic>
    <xdr:clientData/>
  </xdr:twoCellAnchor>
  <xdr:twoCellAnchor editAs="oneCell">
    <xdr:from>
      <xdr:col>7</xdr:col>
      <xdr:colOff>126680</xdr:colOff>
      <xdr:row>196</xdr:row>
      <xdr:rowOff>189318</xdr:rowOff>
    </xdr:from>
    <xdr:to>
      <xdr:col>7</xdr:col>
      <xdr:colOff>939165</xdr:colOff>
      <xdr:row>200</xdr:row>
      <xdr:rowOff>62004</xdr:rowOff>
    </xdr:to>
    <xdr:pic>
      <xdr:nvPicPr>
        <xdr:cNvPr id="14" name="Picture 93"/>
        <xdr:cNvPicPr>
          <a:picLocks noChangeAspect="1" noChangeArrowheads="1"/>
        </xdr:cNvPicPr>
      </xdr:nvPicPr>
      <xdr:blipFill>
        <a:blip r:embed="rId12" cstate="print"/>
        <a:srcRect/>
        <a:stretch>
          <a:fillRect/>
        </a:stretch>
      </xdr:blipFill>
      <xdr:spPr>
        <a:xfrm>
          <a:off x="7089140" y="38413055"/>
          <a:ext cx="812800" cy="634365"/>
        </a:xfrm>
        <a:prstGeom prst="rect">
          <a:avLst/>
        </a:prstGeom>
        <a:noFill/>
        <a:ln w="1">
          <a:noFill/>
          <a:miter lim="800000"/>
          <a:headEnd/>
          <a:tailEnd/>
        </a:ln>
      </xdr:spPr>
    </xdr:pic>
    <xdr:clientData/>
  </xdr:twoCellAnchor>
  <xdr:twoCellAnchor editAs="oneCell">
    <xdr:from>
      <xdr:col>7</xdr:col>
      <xdr:colOff>436245</xdr:colOff>
      <xdr:row>175</xdr:row>
      <xdr:rowOff>200025</xdr:rowOff>
    </xdr:from>
    <xdr:to>
      <xdr:col>7</xdr:col>
      <xdr:colOff>601897</xdr:colOff>
      <xdr:row>179</xdr:row>
      <xdr:rowOff>153266</xdr:rowOff>
    </xdr:to>
    <xdr:pic>
      <xdr:nvPicPr>
        <xdr:cNvPr id="15" name="Picture 14"/>
        <xdr:cNvPicPr>
          <a:picLocks noChangeAspect="1" noChangeArrowheads="1"/>
        </xdr:cNvPicPr>
      </xdr:nvPicPr>
      <xdr:blipFill>
        <a:blip r:embed="rId9" cstate="print">
          <a:lum bright="-12000"/>
        </a:blip>
        <a:srcRect/>
        <a:stretch>
          <a:fillRect/>
        </a:stretch>
      </xdr:blipFill>
      <xdr:spPr>
        <a:xfrm>
          <a:off x="7399020" y="33385125"/>
          <a:ext cx="165100" cy="724535"/>
        </a:xfrm>
        <a:prstGeom prst="rect">
          <a:avLst/>
        </a:prstGeom>
        <a:noFill/>
        <a:ln w="1">
          <a:noFill/>
          <a:miter lim="800000"/>
          <a:headEnd/>
          <a:tailEnd/>
        </a:ln>
      </xdr:spPr>
    </xdr:pic>
    <xdr:clientData/>
  </xdr:twoCellAnchor>
  <xdr:twoCellAnchor editAs="oneCell">
    <xdr:from>
      <xdr:col>7</xdr:col>
      <xdr:colOff>170620</xdr:colOff>
      <xdr:row>209</xdr:row>
      <xdr:rowOff>103699</xdr:rowOff>
    </xdr:from>
    <xdr:to>
      <xdr:col>7</xdr:col>
      <xdr:colOff>952499</xdr:colOff>
      <xdr:row>212</xdr:row>
      <xdr:rowOff>78329</xdr:rowOff>
    </xdr:to>
    <xdr:pic>
      <xdr:nvPicPr>
        <xdr:cNvPr id="16" name="Picture 15"/>
        <xdr:cNvPicPr>
          <a:picLocks noChangeAspect="1" noChangeArrowheads="1"/>
        </xdr:cNvPicPr>
      </xdr:nvPicPr>
      <xdr:blipFill>
        <a:blip r:embed="rId10" cstate="print">
          <a:lum bright="-6000"/>
        </a:blip>
        <a:srcRect/>
        <a:stretch>
          <a:fillRect/>
        </a:stretch>
      </xdr:blipFill>
      <xdr:spPr>
        <a:xfrm>
          <a:off x="7132955" y="40803830"/>
          <a:ext cx="781685" cy="546100"/>
        </a:xfrm>
        <a:prstGeom prst="rect">
          <a:avLst/>
        </a:prstGeom>
        <a:noFill/>
        <a:ln w="1">
          <a:noFill/>
          <a:miter lim="800000"/>
          <a:headEnd/>
          <a:tailEnd/>
        </a:ln>
      </xdr:spPr>
    </xdr:pic>
    <xdr:clientData/>
  </xdr:twoCellAnchor>
  <xdr:twoCellAnchor editAs="oneCell">
    <xdr:from>
      <xdr:col>7</xdr:col>
      <xdr:colOff>314407</xdr:colOff>
      <xdr:row>219</xdr:row>
      <xdr:rowOff>190500</xdr:rowOff>
    </xdr:from>
    <xdr:to>
      <xdr:col>7</xdr:col>
      <xdr:colOff>807708</xdr:colOff>
      <xdr:row>224</xdr:row>
      <xdr:rowOff>18611</xdr:rowOff>
    </xdr:to>
    <xdr:pic>
      <xdr:nvPicPr>
        <xdr:cNvPr id="17" name="Picture 16"/>
        <xdr:cNvPicPr>
          <a:picLocks noChangeAspect="1" noChangeArrowheads="1"/>
        </xdr:cNvPicPr>
      </xdr:nvPicPr>
      <xdr:blipFill>
        <a:blip r:embed="rId2" cstate="print">
          <a:lum bright="-12000"/>
        </a:blip>
        <a:srcRect/>
        <a:stretch>
          <a:fillRect/>
        </a:stretch>
      </xdr:blipFill>
      <xdr:spPr>
        <a:xfrm>
          <a:off x="7277100" y="42795825"/>
          <a:ext cx="492760" cy="780415"/>
        </a:xfrm>
        <a:prstGeom prst="rect">
          <a:avLst/>
        </a:prstGeom>
        <a:noFill/>
        <a:ln w="1">
          <a:noFill/>
          <a:miter lim="800000"/>
          <a:headEnd/>
          <a:tailEnd/>
        </a:ln>
      </xdr:spPr>
    </xdr:pic>
    <xdr:clientData/>
  </xdr:twoCellAnchor>
  <xdr:twoCellAnchor editAs="oneCell">
    <xdr:from>
      <xdr:col>7</xdr:col>
      <xdr:colOff>289229</xdr:colOff>
      <xdr:row>271</xdr:row>
      <xdr:rowOff>108337</xdr:rowOff>
    </xdr:from>
    <xdr:to>
      <xdr:col>7</xdr:col>
      <xdr:colOff>812353</xdr:colOff>
      <xdr:row>274</xdr:row>
      <xdr:rowOff>128267</xdr:rowOff>
    </xdr:to>
    <xdr:pic>
      <xdr:nvPicPr>
        <xdr:cNvPr id="18" name="Picture 17"/>
        <xdr:cNvPicPr>
          <a:picLocks noChangeAspect="1" noChangeArrowheads="1"/>
        </xdr:cNvPicPr>
      </xdr:nvPicPr>
      <xdr:blipFill>
        <a:blip r:embed="rId5" cstate="print">
          <a:lum bright="-12000"/>
        </a:blip>
        <a:srcRect/>
        <a:stretch>
          <a:fillRect/>
        </a:stretch>
      </xdr:blipFill>
      <xdr:spPr>
        <a:xfrm>
          <a:off x="7251700" y="52619275"/>
          <a:ext cx="523240" cy="591185"/>
        </a:xfrm>
        <a:prstGeom prst="rect">
          <a:avLst/>
        </a:prstGeom>
        <a:noFill/>
        <a:ln w="1">
          <a:noFill/>
          <a:miter lim="800000"/>
          <a:headEnd/>
          <a:tailEnd/>
        </a:ln>
      </xdr:spPr>
    </xdr:pic>
    <xdr:clientData/>
  </xdr:twoCellAnchor>
  <xdr:twoCellAnchor editAs="oneCell">
    <xdr:from>
      <xdr:col>7</xdr:col>
      <xdr:colOff>214023</xdr:colOff>
      <xdr:row>230</xdr:row>
      <xdr:rowOff>2923</xdr:rowOff>
    </xdr:from>
    <xdr:to>
      <xdr:col>7</xdr:col>
      <xdr:colOff>862965</xdr:colOff>
      <xdr:row>233</xdr:row>
      <xdr:rowOff>186663</xdr:rowOff>
    </xdr:to>
    <xdr:pic>
      <xdr:nvPicPr>
        <xdr:cNvPr id="19" name="Picture 18"/>
        <xdr:cNvPicPr>
          <a:picLocks noChangeAspect="1" noChangeArrowheads="1"/>
        </xdr:cNvPicPr>
      </xdr:nvPicPr>
      <xdr:blipFill>
        <a:blip r:embed="rId4" cstate="print">
          <a:lum bright="-12000"/>
        </a:blip>
        <a:srcRect/>
        <a:stretch>
          <a:fillRect/>
        </a:stretch>
      </xdr:blipFill>
      <xdr:spPr>
        <a:xfrm>
          <a:off x="7176770" y="44703365"/>
          <a:ext cx="648970" cy="755015"/>
        </a:xfrm>
        <a:prstGeom prst="rect">
          <a:avLst/>
        </a:prstGeom>
        <a:noFill/>
        <a:ln w="1">
          <a:noFill/>
          <a:miter lim="800000"/>
          <a:headEnd/>
          <a:tailEnd/>
        </a:ln>
      </xdr:spPr>
    </xdr:pic>
    <xdr:clientData/>
  </xdr:twoCellAnchor>
  <xdr:twoCellAnchor editAs="oneCell">
    <xdr:from>
      <xdr:col>7</xdr:col>
      <xdr:colOff>164824</xdr:colOff>
      <xdr:row>250</xdr:row>
      <xdr:rowOff>57150</xdr:rowOff>
    </xdr:from>
    <xdr:to>
      <xdr:col>7</xdr:col>
      <xdr:colOff>895350</xdr:colOff>
      <xdr:row>253</xdr:row>
      <xdr:rowOff>44204</xdr:rowOff>
    </xdr:to>
    <xdr:pic>
      <xdr:nvPicPr>
        <xdr:cNvPr id="20" name="Picture 19"/>
        <xdr:cNvPicPr>
          <a:picLocks noChangeAspect="1" noChangeArrowheads="1"/>
        </xdr:cNvPicPr>
      </xdr:nvPicPr>
      <xdr:blipFill>
        <a:blip r:embed="rId1" cstate="print">
          <a:lum bright="-12000"/>
        </a:blip>
        <a:srcRect/>
        <a:stretch>
          <a:fillRect/>
        </a:stretch>
      </xdr:blipFill>
      <xdr:spPr>
        <a:xfrm>
          <a:off x="7127240" y="48567975"/>
          <a:ext cx="730885" cy="558165"/>
        </a:xfrm>
        <a:prstGeom prst="rect">
          <a:avLst/>
        </a:prstGeom>
        <a:noFill/>
        <a:ln w="1">
          <a:noFill/>
          <a:miter lim="800000"/>
          <a:headEnd/>
          <a:tailEnd/>
        </a:ln>
      </xdr:spPr>
    </xdr:pic>
    <xdr:clientData/>
  </xdr:twoCellAnchor>
  <xdr:twoCellAnchor editAs="oneCell">
    <xdr:from>
      <xdr:col>7</xdr:col>
      <xdr:colOff>295275</xdr:colOff>
      <xdr:row>282</xdr:row>
      <xdr:rowOff>76200</xdr:rowOff>
    </xdr:from>
    <xdr:to>
      <xdr:col>7</xdr:col>
      <xdr:colOff>818399</xdr:colOff>
      <xdr:row>285</xdr:row>
      <xdr:rowOff>96130</xdr:rowOff>
    </xdr:to>
    <xdr:pic>
      <xdr:nvPicPr>
        <xdr:cNvPr id="21" name="Picture 20"/>
        <xdr:cNvPicPr>
          <a:picLocks noChangeAspect="1" noChangeArrowheads="1"/>
        </xdr:cNvPicPr>
      </xdr:nvPicPr>
      <xdr:blipFill>
        <a:blip r:embed="rId5" cstate="print">
          <a:lum bright="-12000"/>
        </a:blip>
        <a:srcRect/>
        <a:stretch>
          <a:fillRect/>
        </a:stretch>
      </xdr:blipFill>
      <xdr:spPr>
        <a:xfrm>
          <a:off x="7258050" y="54683025"/>
          <a:ext cx="522605" cy="591185"/>
        </a:xfrm>
        <a:prstGeom prst="rect">
          <a:avLst/>
        </a:prstGeom>
        <a:noFill/>
        <a:ln w="1">
          <a:noFill/>
          <a:miter lim="800000"/>
          <a:headEnd/>
          <a:tailEnd/>
        </a:ln>
      </xdr:spPr>
    </xdr:pic>
    <xdr:clientData/>
  </xdr:twoCellAnchor>
  <xdr:twoCellAnchor editAs="oneCell">
    <xdr:from>
      <xdr:col>7</xdr:col>
      <xdr:colOff>228600</xdr:colOff>
      <xdr:row>184</xdr:row>
      <xdr:rowOff>114300</xdr:rowOff>
    </xdr:from>
    <xdr:to>
      <xdr:col>7</xdr:col>
      <xdr:colOff>887835</xdr:colOff>
      <xdr:row>190</xdr:row>
      <xdr:rowOff>86458</xdr:rowOff>
    </xdr:to>
    <xdr:pic>
      <xdr:nvPicPr>
        <xdr:cNvPr id="22" name="Picture 21" descr="Red Copper Fittings"/>
        <xdr:cNvPicPr>
          <a:picLocks noChangeAspect="1" noChangeArrowheads="1"/>
        </xdr:cNvPicPr>
      </xdr:nvPicPr>
      <xdr:blipFill>
        <a:blip r:embed="rId13">
          <a:extLst>
            <a:ext uri="{28A0092B-C50C-407E-A947-70E740481C1C}">
              <a14:useLocalDpi xmlns:a14="http://schemas.microsoft.com/office/drawing/2010/main" val="0"/>
            </a:ext>
          </a:extLst>
        </a:blip>
        <a:srcRect l="16365" t="4776" r="14422" b="2081"/>
        <a:stretch>
          <a:fillRect/>
        </a:stretch>
      </xdr:blipFill>
      <xdr:spPr>
        <a:xfrm>
          <a:off x="7191375" y="36318825"/>
          <a:ext cx="659130" cy="8864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My%20Drive\DARREN\ALL%20PRICE\WELLER2%208.6.1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Weller16%20PC\Google%20Drive\DARREN\ALL%20PRICE\WELLER2%208.6.1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CU "/>
      <sheetName val="Weiguang"/>
      <sheetName val="ZIEHL"/>
      <sheetName val="QC"/>
      <sheetName val="Switch board"/>
      <sheetName val="aluminium plate"/>
      <sheetName val="ALL NEW COMP"/>
      <sheetName val="ZX"/>
      <sheetName val="Small comp"/>
      <sheetName val="WELZER"/>
      <sheetName val="FLAKE ICE"/>
      <sheetName val="BITZER"/>
      <sheetName val="Heat plate"/>
      <sheetName val="REFCOMP"/>
      <sheetName val="RECOND COMP"/>
      <sheetName val="danfoss,sagi"/>
      <sheetName val="VALVE"/>
      <sheetName val="Oil separator"/>
      <sheetName val="HUB"/>
      <sheetName val="Fitting"/>
      <sheetName val="Wefoam"/>
      <sheetName val="Quickool"/>
      <sheetName val="colourbond"/>
      <sheetName val="coldroom cal"/>
      <sheetName val="calculate"/>
      <sheetName val="Rack"/>
      <sheetName val="wefoam2"/>
      <sheetName val="Sheet4"/>
      <sheetName val="Density panel"/>
      <sheetName val="Brass fit"/>
      <sheetName val="2ND COND&amp;BLOWER"/>
      <sheetName val="multi"/>
      <sheetName val="COND"/>
      <sheetName val="Panasonic"/>
      <sheetName val="AIRCOND"/>
      <sheetName val="Sheet1"/>
      <sheetName val="Sheet5"/>
      <sheetName val="Sheet7"/>
      <sheetName val="Sheet3"/>
    </sheetNames>
    <sheetDataSet>
      <sheetData sheetId="0">
        <row r="5">
          <cell r="A5" t="str">
            <v>DATE :5.5.26</v>
          </cell>
        </row>
        <row r="6">
          <cell r="A6" t="str">
            <v>USD RATE :</v>
          </cell>
          <cell r="B6">
            <v>4.1</v>
          </cell>
        </row>
        <row r="8">
          <cell r="A8" t="str">
            <v>ITEM CODE</v>
          </cell>
          <cell r="B8" t="str">
            <v>MODEL CONDENSER</v>
          </cell>
          <cell r="C8" t="str">
            <v>BRAND</v>
          </cell>
          <cell r="D8" t="str">
            <v>H/P</v>
          </cell>
          <cell r="E8" t="str">
            <v>DIMENSION LxWxH</v>
          </cell>
          <cell r="F8" t="str">
            <v>FAN SETS</v>
          </cell>
          <cell r="G8" t="str">
            <v>RECEIVER TANK</v>
          </cell>
          <cell r="H8" t="str">
            <v>Compressor to match</v>
          </cell>
          <cell r="I8" t="str">
            <v>roll</v>
          </cell>
        </row>
        <row r="8">
          <cell r="Q8" t="str">
            <v>(RM) condenser only</v>
          </cell>
        </row>
        <row r="8">
          <cell r="U8" t="str">
            <v>(RM) c/w set axial fan sets</v>
          </cell>
        </row>
        <row r="8">
          <cell r="Y8" t="str">
            <v>(RM) HEAVY DUTY FAN</v>
          </cell>
        </row>
        <row r="9">
          <cell r="A9" t="str">
            <v>CU001</v>
          </cell>
          <cell r="B9" t="str">
            <v>CU - 15 QC  </v>
          </cell>
        </row>
        <row r="9">
          <cell r="D9" t="str">
            <v>1.5hp</v>
          </cell>
          <cell r="E9" t="str">
            <v>440x170x425</v>
          </cell>
          <cell r="F9" t="str">
            <v>1 x 14</v>
          </cell>
          <cell r="G9" t="str">
            <v>CR-101-3 ,RT-2</v>
          </cell>
        </row>
        <row r="9">
          <cell r="I9" t="str">
            <v>3*16</v>
          </cell>
        </row>
        <row r="9">
          <cell r="Q9">
            <v>387.849682309114</v>
          </cell>
        </row>
        <row r="9">
          <cell r="U9">
            <v>785.26450628054</v>
          </cell>
        </row>
        <row r="9">
          <cell r="Y9" t="str">
            <v>~</v>
          </cell>
        </row>
        <row r="10">
          <cell r="A10" t="str">
            <v>CU002</v>
          </cell>
          <cell r="B10" t="str">
            <v>CU - 22  QC</v>
          </cell>
        </row>
        <row r="10">
          <cell r="D10" t="str">
            <v>2hp</v>
          </cell>
          <cell r="E10" t="str">
            <v>450*180*470</v>
          </cell>
          <cell r="F10" t="str">
            <v>1 x 14</v>
          </cell>
          <cell r="G10" t="str">
            <v>CR-102 ,RT-2</v>
          </cell>
          <cell r="H10" t="str">
            <v>MT22</v>
          </cell>
          <cell r="I10" t="str">
            <v>4*16</v>
          </cell>
        </row>
        <row r="10">
          <cell r="Q10">
            <v>563.246672397949</v>
          </cell>
        </row>
        <row r="10">
          <cell r="U10">
            <v>960.661496369375</v>
          </cell>
        </row>
        <row r="10">
          <cell r="Y10" t="str">
            <v>~</v>
          </cell>
        </row>
        <row r="11">
          <cell r="A11" t="str">
            <v>CU003</v>
          </cell>
          <cell r="B11" t="str">
            <v>CU - 32  QC</v>
          </cell>
        </row>
        <row r="11">
          <cell r="D11" t="str">
            <v>2.5hp</v>
          </cell>
          <cell r="E11" t="str">
            <v>450*180*470</v>
          </cell>
          <cell r="F11" t="str">
            <v>1 x 14</v>
          </cell>
          <cell r="G11" t="str">
            <v>CR-102 ,RT-3</v>
          </cell>
          <cell r="H11" t="str">
            <v>MT32</v>
          </cell>
          <cell r="I11" t="str">
            <v>4*18</v>
          </cell>
        </row>
        <row r="11">
          <cell r="Q11">
            <v>627.476556092452</v>
          </cell>
        </row>
        <row r="11">
          <cell r="U11">
            <v>1024.89138006388</v>
          </cell>
        </row>
        <row r="11">
          <cell r="Y11" t="str">
            <v>~</v>
          </cell>
        </row>
        <row r="12">
          <cell r="A12" t="str">
            <v>CU004</v>
          </cell>
          <cell r="B12" t="str">
            <v>CU - 36  QC</v>
          </cell>
        </row>
        <row r="12">
          <cell r="D12" t="str">
            <v>3hp</v>
          </cell>
          <cell r="E12" t="str">
            <v>500*200*520</v>
          </cell>
          <cell r="F12" t="str">
            <v>1 x 16</v>
          </cell>
          <cell r="G12" t="str">
            <v>CR-102 ,RT-3</v>
          </cell>
          <cell r="H12" t="str">
            <v>MT36</v>
          </cell>
          <cell r="I12" t="str">
            <v>4*20</v>
          </cell>
        </row>
        <row r="12">
          <cell r="Q12">
            <v>715.175051136869</v>
          </cell>
        </row>
        <row r="12">
          <cell r="U12">
            <v>1158.62096594364</v>
          </cell>
        </row>
        <row r="12">
          <cell r="Y12" t="str">
            <v>~</v>
          </cell>
        </row>
        <row r="13">
          <cell r="A13" t="str">
            <v>CU005</v>
          </cell>
          <cell r="B13" t="str">
            <v>CU - 40  QC</v>
          </cell>
        </row>
        <row r="13">
          <cell r="D13" t="str">
            <v>3.5hp</v>
          </cell>
          <cell r="E13" t="str">
            <v>550*200*520</v>
          </cell>
          <cell r="F13" t="str">
            <v>1 x 16</v>
          </cell>
          <cell r="G13" t="str">
            <v>CR103,RT-4 </v>
          </cell>
          <cell r="H13" t="str">
            <v>MT40</v>
          </cell>
          <cell r="I13" t="str">
            <v>5*20</v>
          </cell>
        </row>
        <row r="13">
          <cell r="Q13">
            <v>895.512801509896</v>
          </cell>
        </row>
        <row r="13">
          <cell r="U13">
            <v>1281.89110159548</v>
          </cell>
        </row>
        <row r="13">
          <cell r="Y13" t="str">
            <v>~</v>
          </cell>
        </row>
        <row r="14">
          <cell r="A14" t="str">
            <v>CU006</v>
          </cell>
          <cell r="B14" t="str">
            <v>CU - 50  QC</v>
          </cell>
        </row>
        <row r="14">
          <cell r="D14" t="str">
            <v>4hp</v>
          </cell>
          <cell r="E14" t="str">
            <v>660*200*570</v>
          </cell>
          <cell r="F14" t="str">
            <v>1 x 18</v>
          </cell>
          <cell r="G14" t="str">
            <v>CR103,RT-4 </v>
          </cell>
          <cell r="H14" t="str">
            <v>4FES-3(Y)</v>
          </cell>
          <cell r="I14" t="str">
            <v>5*20</v>
          </cell>
        </row>
        <row r="14">
          <cell r="Q14">
            <v>1094.37840294865</v>
          </cell>
        </row>
        <row r="14">
          <cell r="U14">
            <v>1567.98900460586</v>
          </cell>
        </row>
        <row r="14">
          <cell r="Y14">
            <v>1722.26763857969</v>
          </cell>
        </row>
        <row r="15">
          <cell r="A15" t="str">
            <v>CU007</v>
          </cell>
          <cell r="B15" t="str">
            <v>CU - 64 QC</v>
          </cell>
        </row>
        <row r="15">
          <cell r="D15" t="str">
            <v>5hp</v>
          </cell>
          <cell r="E15" t="str">
            <v>960*200*520</v>
          </cell>
          <cell r="F15" t="str">
            <v>2 x 16</v>
          </cell>
          <cell r="G15" t="str">
            <v>CR-104 ,RT-6</v>
          </cell>
          <cell r="H15" t="str">
            <v>4EES-4(Y)</v>
          </cell>
          <cell r="I15" t="str">
            <v>4*20</v>
          </cell>
        </row>
        <row r="15">
          <cell r="Q15">
            <v>1503.22631646558</v>
          </cell>
        </row>
        <row r="15">
          <cell r="U15">
            <v>2325.74794479254</v>
          </cell>
        </row>
        <row r="15">
          <cell r="Y15" t="str">
            <v>~</v>
          </cell>
        </row>
        <row r="16">
          <cell r="A16" t="str">
            <v>CU008</v>
          </cell>
          <cell r="B16" t="str">
            <v>CU - 64B QC</v>
          </cell>
        </row>
        <row r="16">
          <cell r="D16" t="str">
            <v>5hp</v>
          </cell>
          <cell r="E16" t="str">
            <v>710*220*660</v>
          </cell>
          <cell r="F16" t="str">
            <v>1 x 20</v>
          </cell>
          <cell r="G16" t="str">
            <v>CR-104 ,RT-6</v>
          </cell>
          <cell r="H16" t="str">
            <v>4EES-4(Y)</v>
          </cell>
          <cell r="I16" t="str">
            <v>4*26</v>
          </cell>
        </row>
        <row r="16">
          <cell r="Q16">
            <v>1337.71084694513</v>
          </cell>
        </row>
        <row r="16">
          <cell r="U16">
            <v>1987.70583475216</v>
          </cell>
        </row>
        <row r="16">
          <cell r="Y16">
            <v>2063.5948709908</v>
          </cell>
        </row>
        <row r="17">
          <cell r="A17" t="str">
            <v>CU009</v>
          </cell>
          <cell r="B17" t="str">
            <v>CU - 72 QC</v>
          </cell>
        </row>
        <row r="17">
          <cell r="D17" t="str">
            <v>6hp</v>
          </cell>
          <cell r="E17" t="str">
            <v>960*220*520</v>
          </cell>
          <cell r="F17" t="str">
            <v>2 x 16</v>
          </cell>
          <cell r="G17" t="str">
            <v>CR-104 ,RT-6</v>
          </cell>
          <cell r="H17" t="str">
            <v>4DES-5(Y)</v>
          </cell>
          <cell r="I17" t="str">
            <v>5*20 </v>
          </cell>
        </row>
        <row r="17">
          <cell r="Q17">
            <v>1661.33064555974</v>
          </cell>
        </row>
        <row r="17">
          <cell r="U17">
            <v>2483.8522738867</v>
          </cell>
        </row>
        <row r="17">
          <cell r="Y17" t="str">
            <v>~</v>
          </cell>
        </row>
        <row r="18">
          <cell r="A18" t="str">
            <v>CU010</v>
          </cell>
          <cell r="B18" t="str">
            <v>CU - 72B QC</v>
          </cell>
        </row>
        <row r="18">
          <cell r="D18" t="str">
            <v>6hp</v>
          </cell>
          <cell r="E18" t="str">
            <v>710*240*660</v>
          </cell>
          <cell r="F18" t="str">
            <v>1 x 20</v>
          </cell>
          <cell r="G18" t="str">
            <v>CR-104 ,RT-6</v>
          </cell>
          <cell r="H18" t="str">
            <v>4DES-5(Y)</v>
          </cell>
          <cell r="I18" t="str">
            <v>5*26</v>
          </cell>
        </row>
        <row r="18">
          <cell r="Q18">
            <v>1497.05036611034</v>
          </cell>
        </row>
        <row r="18">
          <cell r="U18">
            <v>2147.04535391737</v>
          </cell>
        </row>
        <row r="18">
          <cell r="Y18">
            <v>2222.93439015601</v>
          </cell>
        </row>
        <row r="20">
          <cell r="A20" t="str">
            <v>CU012</v>
          </cell>
          <cell r="B20" t="str">
            <v>CU - 90 QC</v>
          </cell>
        </row>
        <row r="20">
          <cell r="D20" t="str">
            <v>7.5hp</v>
          </cell>
          <cell r="E20" t="str">
            <v>1060*220*570</v>
          </cell>
          <cell r="F20" t="str">
            <v>2 x 18</v>
          </cell>
          <cell r="G20" t="str">
            <v>CR-104 ,RT-8</v>
          </cell>
          <cell r="H20" t="str">
            <v>4CES-6(Y)</v>
          </cell>
          <cell r="I20" t="str">
            <v>5*22</v>
          </cell>
        </row>
        <row r="20">
          <cell r="Q20">
            <v>1941.71879168767</v>
          </cell>
        </row>
        <row r="20">
          <cell r="U20">
            <v>2835.42633463329</v>
          </cell>
        </row>
        <row r="20">
          <cell r="Y20">
            <v>3029.8483731386</v>
          </cell>
        </row>
        <row r="21">
          <cell r="A21" t="str">
            <v>CU013</v>
          </cell>
          <cell r="B21" t="str">
            <v>CU - 100 QC</v>
          </cell>
        </row>
        <row r="21">
          <cell r="D21" t="str">
            <v>8.5hp</v>
          </cell>
          <cell r="E21" t="str">
            <v>1060*240*670</v>
          </cell>
          <cell r="F21" t="str">
            <v>2 x 18</v>
          </cell>
          <cell r="G21" t="str">
            <v>CR-104 ,RT-8</v>
          </cell>
          <cell r="H21" t="str">
            <v>4VES-7(Y)</v>
          </cell>
          <cell r="I21" t="str">
            <v>5*26</v>
          </cell>
        </row>
        <row r="21">
          <cell r="Q21">
            <v>2229.51807824188</v>
          </cell>
        </row>
        <row r="21">
          <cell r="U21">
            <v>3123.2256211875</v>
          </cell>
        </row>
        <row r="21">
          <cell r="Y21">
            <v>3317.64765969281</v>
          </cell>
        </row>
        <row r="22">
          <cell r="A22" t="str">
            <v>CU013.1</v>
          </cell>
          <cell r="B22" t="str">
            <v>CU - 125BP QC</v>
          </cell>
        </row>
        <row r="22">
          <cell r="D22" t="str">
            <v>10hp</v>
          </cell>
        </row>
        <row r="22">
          <cell r="F22" t="str">
            <v>1 x 26</v>
          </cell>
          <cell r="G22" t="str">
            <v>CR-105 ,RT-10</v>
          </cell>
          <cell r="H22" t="str">
            <v>4TES-9(Y)</v>
          </cell>
          <cell r="I22" t="str">
            <v>4*40</v>
          </cell>
        </row>
        <row r="22">
          <cell r="Q22">
            <v>2884.16881589739</v>
          </cell>
        </row>
        <row r="22">
          <cell r="U22">
            <v>3914.07331159637</v>
          </cell>
        </row>
        <row r="22">
          <cell r="Y22">
            <v>4252.66420914441</v>
          </cell>
        </row>
        <row r="23">
          <cell r="A23" t="str">
            <v>CU013.2</v>
          </cell>
          <cell r="B23" t="str">
            <v>CU - 144BP QC</v>
          </cell>
        </row>
        <row r="23">
          <cell r="D23" t="str">
            <v>12hp</v>
          </cell>
        </row>
        <row r="23">
          <cell r="F23" t="str">
            <v>1 x 26</v>
          </cell>
          <cell r="G23" t="str">
            <v>CR-105 ,RT-12</v>
          </cell>
          <cell r="H23" t="str">
            <v>4PES-12(Y)</v>
          </cell>
          <cell r="I23" t="str">
            <v>5*40</v>
          </cell>
        </row>
        <row r="23">
          <cell r="Q23">
            <v>3332.54281168786</v>
          </cell>
        </row>
        <row r="23">
          <cell r="U23">
            <v>4450.50499570392</v>
          </cell>
        </row>
        <row r="23">
          <cell r="Y23">
            <v>4789.09589325196</v>
          </cell>
        </row>
        <row r="24">
          <cell r="A24" t="str">
            <v>CU014</v>
          </cell>
          <cell r="B24" t="str">
            <v>CU - 125 QC</v>
          </cell>
        </row>
        <row r="24">
          <cell r="D24" t="str">
            <v>10hp</v>
          </cell>
          <cell r="E24" t="str">
            <v>1390*250*725</v>
          </cell>
          <cell r="F24" t="str">
            <v>2 x 20</v>
          </cell>
          <cell r="G24" t="str">
            <v>CR-105 ,RT-10</v>
          </cell>
          <cell r="H24" t="str">
            <v>4TES-9(Y)</v>
          </cell>
          <cell r="I24" t="str">
            <v>4*28</v>
          </cell>
        </row>
        <row r="24">
          <cell r="Q24">
            <v>2945.9283194498</v>
          </cell>
        </row>
        <row r="24">
          <cell r="U24">
            <v>4030.73096445749</v>
          </cell>
        </row>
        <row r="24">
          <cell r="Y24">
            <v>4180.0610035077</v>
          </cell>
        </row>
        <row r="25">
          <cell r="A25" t="str">
            <v>CU015</v>
          </cell>
          <cell r="B25" t="str">
            <v>CU - 144 QC</v>
          </cell>
        </row>
        <row r="25">
          <cell r="D25" t="str">
            <v>12hp</v>
          </cell>
          <cell r="E25" t="str">
            <v>1390*250*725</v>
          </cell>
          <cell r="F25" t="str">
            <v>2 x 20</v>
          </cell>
          <cell r="G25" t="str">
            <v>CR-106 ,RT-12</v>
          </cell>
          <cell r="H25" t="str">
            <v>4PES-12(Y)</v>
          </cell>
          <cell r="I25" t="str">
            <v>5*28</v>
          </cell>
        </row>
        <row r="25">
          <cell r="Q25">
            <v>3604.28462731845</v>
          </cell>
        </row>
        <row r="25">
          <cell r="U25">
            <v>4765.10602522087</v>
          </cell>
        </row>
        <row r="25">
          <cell r="Y25">
            <v>4914.43606427108</v>
          </cell>
        </row>
        <row r="26">
          <cell r="A26" t="str">
            <v>CU016</v>
          </cell>
          <cell r="B26" t="str">
            <v>CU - 160 QC</v>
          </cell>
        </row>
        <row r="26">
          <cell r="D26" t="str">
            <v>15hp</v>
          </cell>
          <cell r="E26" t="str">
            <v>1390*250*850</v>
          </cell>
          <cell r="F26" t="str">
            <v>2 x 20</v>
          </cell>
          <cell r="G26" t="str">
            <v>CR-107 ,RT-14</v>
          </cell>
          <cell r="H26" t="str">
            <v>4NES-14(Y)</v>
          </cell>
          <cell r="I26" t="str">
            <v>5*32</v>
          </cell>
        </row>
        <row r="26">
          <cell r="Q26">
            <v>4013.13254083538</v>
          </cell>
        </row>
        <row r="26">
          <cell r="U26">
            <v>5303.04969513474</v>
          </cell>
        </row>
        <row r="26">
          <cell r="Y26">
            <v>5452.37973418495</v>
          </cell>
        </row>
        <row r="27">
          <cell r="A27" t="str">
            <v>CU017</v>
          </cell>
          <cell r="B27" t="str">
            <v>CU - 200 QC</v>
          </cell>
        </row>
        <row r="27">
          <cell r="D27" t="str">
            <v>20hp</v>
          </cell>
          <cell r="E27" t="str">
            <v>1600*270*940</v>
          </cell>
          <cell r="F27" t="str">
            <v>2 x 20</v>
          </cell>
          <cell r="G27" t="str">
            <v>CR-108 </v>
          </cell>
          <cell r="H27" t="str">
            <v>4HE-18(Y)</v>
          </cell>
          <cell r="I27" t="str">
            <v>5*36</v>
          </cell>
        </row>
        <row r="27">
          <cell r="Q27">
            <v>5284.14312394391</v>
          </cell>
        </row>
        <row r="27">
          <cell r="U27">
            <v>6792.76590583298</v>
          </cell>
        </row>
        <row r="27">
          <cell r="Y27">
            <v>6942.09594488319</v>
          </cell>
        </row>
        <row r="28">
          <cell r="A28" t="str">
            <v>CU018</v>
          </cell>
          <cell r="B28" t="str">
            <v>CU - 250 QC</v>
          </cell>
        </row>
        <row r="28">
          <cell r="D28" t="str">
            <v>25hp</v>
          </cell>
          <cell r="E28" t="str">
            <v>2120*270*940</v>
          </cell>
          <cell r="F28" t="str">
            <v>3 x 20</v>
          </cell>
          <cell r="G28" t="str">
            <v>HT- 25L</v>
          </cell>
          <cell r="H28" t="str">
            <v>4GE-23(Y)</v>
          </cell>
          <cell r="I28" t="str">
            <v>5*36</v>
          </cell>
        </row>
        <row r="28">
          <cell r="Q28">
            <v>7908.92202492119</v>
          </cell>
        </row>
        <row r="28">
          <cell r="U28">
            <v>9733.38269451366</v>
          </cell>
        </row>
        <row r="28">
          <cell r="Y28">
            <v>9953.82227596873</v>
          </cell>
        </row>
        <row r="29">
          <cell r="A29" t="str">
            <v>CU018.1</v>
          </cell>
          <cell r="B29" t="str">
            <v>CU - 250B QC </v>
          </cell>
        </row>
        <row r="29">
          <cell r="D29" t="str">
            <v>25hp</v>
          </cell>
          <cell r="E29" t="str">
            <v>1630*350*1500</v>
          </cell>
          <cell r="F29" t="str">
            <v>4 x 20</v>
          </cell>
          <cell r="G29" t="str">
            <v>HT- 25L</v>
          </cell>
          <cell r="H29" t="str">
            <v>4GE-23(Y)</v>
          </cell>
          <cell r="I29" t="str">
            <v>4*60</v>
          </cell>
        </row>
        <row r="29">
          <cell r="Q29">
            <v>7839.7513809425</v>
          </cell>
        </row>
        <row r="29">
          <cell r="U29">
            <v>9940.63455565666</v>
          </cell>
        </row>
        <row r="29">
          <cell r="Y29">
            <v>10234.5539975968</v>
          </cell>
        </row>
        <row r="30">
          <cell r="A30" t="str">
            <v>CU019</v>
          </cell>
          <cell r="B30" t="str">
            <v>CU - 300 QC</v>
          </cell>
        </row>
        <row r="30">
          <cell r="D30" t="str">
            <v>30hp</v>
          </cell>
          <cell r="E30" t="str">
            <v>1630*350*1660</v>
          </cell>
          <cell r="F30" t="str">
            <v>4 x 20</v>
          </cell>
          <cell r="G30" t="str">
            <v>HT- 30L</v>
          </cell>
          <cell r="H30" t="str">
            <v>6HE-28(Y)</v>
          </cell>
          <cell r="I30" t="str">
            <v>4*64</v>
          </cell>
        </row>
        <row r="30">
          <cell r="Q30">
            <v>8561.10238243461</v>
          </cell>
        </row>
        <row r="30">
          <cell r="U30">
            <v>10966.5994152562</v>
          </cell>
        </row>
        <row r="30">
          <cell r="Y30">
            <v>11092.8979843313</v>
          </cell>
        </row>
        <row r="31">
          <cell r="A31" t="str">
            <v>CU020</v>
          </cell>
          <cell r="B31" t="str">
            <v>CU - 350 QC</v>
          </cell>
        </row>
        <row r="31">
          <cell r="D31" t="str">
            <v>35hp</v>
          </cell>
          <cell r="E31" t="str">
            <v>1630*350*1660</v>
          </cell>
          <cell r="F31" t="str">
            <v>4 x 20</v>
          </cell>
          <cell r="G31" t="str">
            <v>HT- 35L</v>
          </cell>
          <cell r="H31" t="str">
            <v>S6F-30.2 / 6GE34Y</v>
          </cell>
          <cell r="I31" t="str">
            <v>5*64</v>
          </cell>
        </row>
        <row r="31">
          <cell r="Q31">
            <v>10198.9644166444</v>
          </cell>
        </row>
        <row r="31">
          <cell r="U31">
            <v>12552.4658293324</v>
          </cell>
        </row>
        <row r="31">
          <cell r="Y31">
            <v>12846.3852712725</v>
          </cell>
        </row>
        <row r="32">
          <cell r="A32" t="str">
            <v>CU022</v>
          </cell>
          <cell r="B32" t="str">
            <v>CU - 400 QC</v>
          </cell>
        </row>
        <row r="32">
          <cell r="D32" t="str">
            <v>40hp</v>
          </cell>
          <cell r="E32" t="str">
            <v>1630*350*1860</v>
          </cell>
          <cell r="F32" t="str">
            <v>4 x 26</v>
          </cell>
          <cell r="G32" t="str">
            <v>HT- 40L</v>
          </cell>
          <cell r="H32" t="str">
            <v>6FE44Y</v>
          </cell>
          <cell r="I32" t="str">
            <v>5*73</v>
          </cell>
        </row>
        <row r="32">
          <cell r="Q32">
            <v>10928.9617486339</v>
          </cell>
        </row>
        <row r="32">
          <cell r="U32">
            <v>13994.1739097628</v>
          </cell>
        </row>
        <row r="32">
          <cell r="Y32">
            <v>15305.541830425</v>
          </cell>
        </row>
        <row r="33">
          <cell r="A33" t="str">
            <v>CU023</v>
          </cell>
          <cell r="B33" t="str">
            <v>CU - 500 QC</v>
          </cell>
        </row>
        <row r="33">
          <cell r="D33" t="str">
            <v>50hp</v>
          </cell>
          <cell r="E33" t="str">
            <v>1630*350*1930</v>
          </cell>
          <cell r="F33" t="str">
            <v>4 x 26</v>
          </cell>
          <cell r="G33" t="str">
            <v>HT- 50L</v>
          </cell>
          <cell r="H33" t="str">
            <v>6FE50Y</v>
          </cell>
          <cell r="I33" t="str">
            <v>6*76</v>
          </cell>
        </row>
        <row r="33">
          <cell r="Q33">
            <v>14217.037717764</v>
          </cell>
        </row>
        <row r="33">
          <cell r="U33">
            <v>17325.8260401749</v>
          </cell>
        </row>
        <row r="33">
          <cell r="Y33">
            <v>18637.1939608372</v>
          </cell>
        </row>
        <row r="34">
          <cell r="A34" t="str">
            <v>CU20.25</v>
          </cell>
          <cell r="B34" t="str">
            <v>16" * 18"</v>
          </cell>
        </row>
        <row r="34">
          <cell r="D34" t="str">
            <v>1/2hp</v>
          </cell>
          <cell r="E34" t="str">
            <v>CS030-CS060</v>
          </cell>
        </row>
        <row r="34">
          <cell r="Q34">
            <v>27.8688524590164</v>
          </cell>
        </row>
        <row r="35">
          <cell r="A35" t="str">
            <v>CU20.26</v>
          </cell>
          <cell r="B35" t="str">
            <v>20" * 17"</v>
          </cell>
        </row>
        <row r="35">
          <cell r="D35" t="str">
            <v>3/4hp-1.5hp</v>
          </cell>
          <cell r="E35" t="str">
            <v>CS075-CS125</v>
          </cell>
        </row>
        <row r="35">
          <cell r="Q35">
            <v>40.9836065573771</v>
          </cell>
        </row>
        <row r="36">
          <cell r="A36" t="str">
            <v>CU21</v>
          </cell>
          <cell r="B36" t="str">
            <v>530W*430L</v>
          </cell>
        </row>
        <row r="36">
          <cell r="D36" t="str">
            <v>3/4hp</v>
          </cell>
          <cell r="E36" t="str">
            <v>CS075</v>
          </cell>
        </row>
        <row r="36">
          <cell r="Q36">
            <v>57.3770491803279</v>
          </cell>
        </row>
        <row r="37">
          <cell r="A37" t="str">
            <v>CU23</v>
          </cell>
          <cell r="B37" t="str">
            <v>600W*550L</v>
          </cell>
        </row>
        <row r="37">
          <cell r="D37" t="str">
            <v>2hp</v>
          </cell>
          <cell r="E37" t="str">
            <v>CU-22</v>
          </cell>
        </row>
        <row r="37">
          <cell r="Q37">
            <v>73.7704918032787</v>
          </cell>
        </row>
        <row r="38">
          <cell r="A38" t="str">
            <v>CU27</v>
          </cell>
          <cell r="B38" t="str">
            <v>650*W900L</v>
          </cell>
        </row>
        <row r="38">
          <cell r="D38" t="str">
            <v>CS150</v>
          </cell>
          <cell r="E38" t="str">
            <v>CS150-CS200</v>
          </cell>
        </row>
        <row r="38">
          <cell r="Q38">
            <v>139.344262295082</v>
          </cell>
        </row>
        <row r="39">
          <cell r="A39" t="str">
            <v>CU024</v>
          </cell>
          <cell r="B39" t="str">
            <v>CUB15-32</v>
          </cell>
        </row>
        <row r="39">
          <cell r="D39" t="str">
            <v>CU15-32QC</v>
          </cell>
          <cell r="E39" t="str">
            <v>30" W * 21.5"L</v>
          </cell>
        </row>
        <row r="39">
          <cell r="Q39">
            <v>81.1475409836066</v>
          </cell>
        </row>
        <row r="40">
          <cell r="A40" t="str">
            <v>CU025</v>
          </cell>
          <cell r="B40" t="str">
            <v>CUB36</v>
          </cell>
        </row>
        <row r="40">
          <cell r="D40" t="str">
            <v>CU36QC</v>
          </cell>
          <cell r="E40" t="str">
            <v>30" W * 23.5"L</v>
          </cell>
        </row>
        <row r="40">
          <cell r="Q40">
            <v>103.27868852459</v>
          </cell>
        </row>
        <row r="41">
          <cell r="A41" t="str">
            <v>CU026</v>
          </cell>
          <cell r="B41" t="str">
            <v>CUB40</v>
          </cell>
        </row>
        <row r="41">
          <cell r="D41" t="str">
            <v>CU40QC</v>
          </cell>
          <cell r="E41" t="str">
            <v>30" W * 26"L</v>
          </cell>
        </row>
        <row r="41">
          <cell r="Q41">
            <v>103.27868852459</v>
          </cell>
        </row>
        <row r="42">
          <cell r="A42" t="str">
            <v>CU027</v>
          </cell>
          <cell r="B42" t="str">
            <v>CUB50</v>
          </cell>
        </row>
        <row r="42">
          <cell r="D42" t="str">
            <v>CU50QC</v>
          </cell>
          <cell r="E42" t="str">
            <v>33" W* 28.5"L</v>
          </cell>
        </row>
        <row r="42">
          <cell r="Q42">
            <v>162.295081967213</v>
          </cell>
        </row>
        <row r="43">
          <cell r="A43" t="str">
            <v>CU028</v>
          </cell>
          <cell r="B43" t="str">
            <v>CUB64B-72B</v>
          </cell>
        </row>
        <row r="43">
          <cell r="D43" t="str">
            <v>CU64B-72BQC</v>
          </cell>
          <cell r="E43" t="str">
            <v>33" W* 30"L</v>
          </cell>
        </row>
        <row r="43">
          <cell r="Q43">
            <v>162.295081967213</v>
          </cell>
        </row>
        <row r="44">
          <cell r="A44" t="str">
            <v>CU029</v>
          </cell>
          <cell r="B44" t="str">
            <v>CUB64-72 </v>
          </cell>
        </row>
        <row r="44">
          <cell r="D44" t="str">
            <v>CU64-72QC </v>
          </cell>
          <cell r="E44" t="str">
            <v>34" W* 41"L</v>
          </cell>
        </row>
        <row r="44">
          <cell r="Q44">
            <v>221.311475409836</v>
          </cell>
        </row>
        <row r="45">
          <cell r="A45" t="str">
            <v>CU030</v>
          </cell>
          <cell r="B45" t="str">
            <v>CUB80-100</v>
          </cell>
        </row>
        <row r="45">
          <cell r="D45" t="str">
            <v>CU80-100QC</v>
          </cell>
          <cell r="E45" t="str">
            <v>34" W* 44"L</v>
          </cell>
        </row>
        <row r="45">
          <cell r="Q45">
            <v>236.065573770492</v>
          </cell>
        </row>
        <row r="46">
          <cell r="A46" t="str">
            <v>CU031</v>
          </cell>
          <cell r="B46" t="str">
            <v>CUB125-160</v>
          </cell>
        </row>
        <row r="46">
          <cell r="D46" t="str">
            <v>CU125-160QC</v>
          </cell>
          <cell r="E46" t="str">
            <v>35" W* 56.5"L</v>
          </cell>
        </row>
        <row r="46">
          <cell r="Q46">
            <v>339.344262295082</v>
          </cell>
        </row>
        <row r="47">
          <cell r="A47" t="str">
            <v>CU032</v>
          </cell>
          <cell r="B47" t="str">
            <v>CUB200</v>
          </cell>
        </row>
        <row r="47">
          <cell r="D47" t="str">
            <v>CU200QC</v>
          </cell>
          <cell r="E47" t="str">
            <v>42"W * 64"L</v>
          </cell>
        </row>
        <row r="47">
          <cell r="Q47">
            <v>575.409836065574</v>
          </cell>
        </row>
        <row r="48">
          <cell r="A48" t="str">
            <v>CU033</v>
          </cell>
          <cell r="B48" t="str">
            <v>CUB250</v>
          </cell>
        </row>
        <row r="48">
          <cell r="D48" t="str">
            <v>CU250QC</v>
          </cell>
          <cell r="E48" t="str">
            <v>45"W * 85"L</v>
          </cell>
        </row>
        <row r="48">
          <cell r="Q48">
            <v>649.180327868852</v>
          </cell>
        </row>
        <row r="49">
          <cell r="A49" t="str">
            <v>CU034</v>
          </cell>
          <cell r="B49" t="str">
            <v>CUB300-400</v>
          </cell>
        </row>
        <row r="49">
          <cell r="D49" t="str">
            <v>CU300-400QC</v>
          </cell>
          <cell r="E49" t="str">
            <v>50"W * 64"L</v>
          </cell>
        </row>
        <row r="49">
          <cell r="Q49">
            <v>634.426229508197</v>
          </cell>
        </row>
        <row r="50">
          <cell r="A50" t="str">
            <v>CU035</v>
          </cell>
          <cell r="B50" t="str">
            <v>HTB3-5</v>
          </cell>
        </row>
        <row r="50">
          <cell r="D50" t="str">
            <v>HTC3-5</v>
          </cell>
          <cell r="E50" t="str">
            <v>36L*20W</v>
          </cell>
        </row>
        <row r="50">
          <cell r="Q50">
            <v>190.451538682772</v>
          </cell>
        </row>
        <row r="51">
          <cell r="A51" t="str">
            <v>CU036</v>
          </cell>
          <cell r="B51" t="str">
            <v>HTB8-10</v>
          </cell>
        </row>
        <row r="51">
          <cell r="D51" t="str">
            <v>HTC8-10</v>
          </cell>
          <cell r="E51" t="str">
            <v>55L*26W</v>
          </cell>
        </row>
        <row r="51">
          <cell r="Q51">
            <v>238.064423353466</v>
          </cell>
        </row>
        <row r="52">
          <cell r="A52" t="str">
            <v>CU037</v>
          </cell>
          <cell r="B52" t="str">
            <v>HTB12-15</v>
          </cell>
        </row>
        <row r="52">
          <cell r="D52" t="str">
            <v>HTC12-15</v>
          </cell>
          <cell r="E52" t="str">
            <v>60L*26W</v>
          </cell>
        </row>
        <row r="52">
          <cell r="Q52">
            <v>397.433132010354</v>
          </cell>
        </row>
        <row r="53">
          <cell r="A53" t="str">
            <v>CU038</v>
          </cell>
          <cell r="B53" t="str">
            <v>HTB20-30</v>
          </cell>
        </row>
        <row r="53">
          <cell r="D53" t="str">
            <v>HTC20-30</v>
          </cell>
          <cell r="E53" t="str">
            <v>68L*28W</v>
          </cell>
        </row>
        <row r="53">
          <cell r="Q53">
            <v>434.431981593328</v>
          </cell>
        </row>
        <row r="54">
          <cell r="A54" t="str">
            <v>CU039</v>
          </cell>
          <cell r="B54" t="str">
            <v>HTB35-40</v>
          </cell>
        </row>
        <row r="54">
          <cell r="D54" t="str">
            <v>HTC35-40</v>
          </cell>
          <cell r="E54" t="str">
            <v>72L*32W</v>
          </cell>
        </row>
        <row r="54">
          <cell r="Q54">
            <v>463.316077077941</v>
          </cell>
        </row>
        <row r="55">
          <cell r="A55" t="str">
            <v>CU040</v>
          </cell>
          <cell r="B55" t="str">
            <v>HTB40L</v>
          </cell>
        </row>
        <row r="55">
          <cell r="D55" t="str">
            <v>HTC40L</v>
          </cell>
          <cell r="E55" t="str">
            <v>80L*32W</v>
          </cell>
        </row>
        <row r="55">
          <cell r="Q55">
            <v>502.703480011505</v>
          </cell>
        </row>
        <row r="56">
          <cell r="A56" t="str">
            <v>CU043</v>
          </cell>
          <cell r="B56" t="str">
            <v>HT- 25L</v>
          </cell>
        </row>
        <row r="56">
          <cell r="D56" t="str">
            <v>25HP</v>
          </cell>
          <cell r="E56" t="str">
            <v>850mm x 219mm</v>
          </cell>
          <cell r="F56" t="str">
            <v>25L(7/8")</v>
          </cell>
          <cell r="G56" t="str">
            <v>1286mm*165mm</v>
          </cell>
        </row>
        <row r="56">
          <cell r="Q56">
            <v>600.492403771092</v>
          </cell>
        </row>
        <row r="57">
          <cell r="A57" t="str">
            <v>CU044</v>
          </cell>
          <cell r="B57" t="str">
            <v>HT- 30L</v>
          </cell>
        </row>
        <row r="57">
          <cell r="D57" t="str">
            <v>30HP</v>
          </cell>
          <cell r="E57" t="str">
            <v>900mm x 219mm</v>
          </cell>
          <cell r="F57" t="str">
            <v>30L(7/8")</v>
          </cell>
          <cell r="G57" t="str">
            <v>878mm*219mm</v>
          </cell>
        </row>
        <row r="57">
          <cell r="Q57">
            <v>765.627814808143</v>
          </cell>
        </row>
        <row r="58">
          <cell r="A58" t="str">
            <v>CU045</v>
          </cell>
          <cell r="B58" t="str">
            <v>HT- 35L</v>
          </cell>
        </row>
        <row r="58">
          <cell r="D58" t="str">
            <v>35HP</v>
          </cell>
          <cell r="E58" t="str">
            <v>1000mm x 219mm</v>
          </cell>
          <cell r="F58" t="str">
            <v>35L(7/8")</v>
          </cell>
        </row>
        <row r="58">
          <cell r="Q58">
            <v>938.74445399658</v>
          </cell>
        </row>
        <row r="59">
          <cell r="A59" t="str">
            <v>CU046</v>
          </cell>
          <cell r="B59" t="str">
            <v>HT- 40L</v>
          </cell>
        </row>
        <row r="59">
          <cell r="D59" t="str">
            <v>40HP</v>
          </cell>
          <cell r="E59" t="str">
            <v>1180mm x 219mm</v>
          </cell>
          <cell r="F59" t="str">
            <v>40L(1 1/8")</v>
          </cell>
        </row>
        <row r="59">
          <cell r="Q59">
            <v>989.740158358426</v>
          </cell>
        </row>
        <row r="60">
          <cell r="A60" t="str">
            <v>CU046.01</v>
          </cell>
          <cell r="B60" t="str">
            <v>HT- 50L</v>
          </cell>
        </row>
        <row r="60">
          <cell r="D60" t="str">
            <v>50HP</v>
          </cell>
          <cell r="E60" t="str">
            <v>1050mm x 280mm</v>
          </cell>
          <cell r="F60" t="str">
            <v>50L(1 1/8")</v>
          </cell>
        </row>
        <row r="60">
          <cell r="Q60">
            <v>1142.55081571952</v>
          </cell>
        </row>
        <row r="61">
          <cell r="A61" t="str">
            <v>CU046.03</v>
          </cell>
          <cell r="B61" t="str">
            <v>HT-80L</v>
          </cell>
        </row>
        <row r="61">
          <cell r="D61" t="str">
            <v>80HP</v>
          </cell>
        </row>
        <row r="61">
          <cell r="Q61">
            <v>1951.0582010582</v>
          </cell>
        </row>
        <row r="62">
          <cell r="A62" t="str">
            <v>CU046.04</v>
          </cell>
          <cell r="B62" t="str">
            <v>HT-100L</v>
          </cell>
        </row>
        <row r="62">
          <cell r="D62" t="str">
            <v>100HP</v>
          </cell>
        </row>
        <row r="62">
          <cell r="Q62">
            <v>2242.06349206349</v>
          </cell>
        </row>
        <row r="63">
          <cell r="A63" t="str">
            <v>CU047</v>
          </cell>
          <cell r="B63" t="str">
            <v>CR-101-2 receiver flare type</v>
          </cell>
        </row>
        <row r="63">
          <cell r="D63" t="str">
            <v>1hp</v>
          </cell>
          <cell r="E63" t="str">
            <v>3.35"(a) x 7.87"(b)</v>
          </cell>
          <cell r="F63" t="str">
            <v>1L</v>
          </cell>
        </row>
        <row r="63">
          <cell r="H63" t="str">
            <v>1/4"</v>
          </cell>
        </row>
        <row r="63">
          <cell r="Q63">
            <v>119.962647852251</v>
          </cell>
        </row>
        <row r="64">
          <cell r="A64" t="str">
            <v>CU048</v>
          </cell>
          <cell r="B64" t="str">
            <v>CR-101-3 receiver flare type</v>
          </cell>
        </row>
        <row r="64">
          <cell r="D64" t="str">
            <v>1.5hp</v>
          </cell>
          <cell r="E64" t="str">
            <v>3.35"(a) x 7.87"(b)</v>
          </cell>
          <cell r="F64" t="str">
            <v>1L</v>
          </cell>
        </row>
        <row r="64">
          <cell r="H64" t="str">
            <v>3/8"</v>
          </cell>
        </row>
        <row r="64">
          <cell r="Q64">
            <v>119.962647852251</v>
          </cell>
        </row>
        <row r="65">
          <cell r="A65" t="str">
            <v>CU049</v>
          </cell>
          <cell r="B65" t="str">
            <v>CR-102 receiver flare type</v>
          </cell>
        </row>
        <row r="65">
          <cell r="D65" t="str">
            <v>2hp-3hp</v>
          </cell>
          <cell r="E65" t="str">
            <v>5"(a) x 10.24"(b)</v>
          </cell>
          <cell r="F65" t="str">
            <v>3L</v>
          </cell>
        </row>
        <row r="65">
          <cell r="H65" t="str">
            <v>3/8"</v>
          </cell>
        </row>
        <row r="65">
          <cell r="Q65">
            <v>130.512554471882</v>
          </cell>
        </row>
        <row r="66">
          <cell r="A66" t="str">
            <v>CU050</v>
          </cell>
          <cell r="B66" t="str">
            <v>CR-103 receiver flare type</v>
          </cell>
        </row>
        <row r="66">
          <cell r="D66" t="str">
            <v>3.5hp-4hp</v>
          </cell>
          <cell r="E66" t="str">
            <v>5"(a) x 11.81"(b)</v>
          </cell>
          <cell r="F66" t="str">
            <v>4L</v>
          </cell>
        </row>
        <row r="66">
          <cell r="H66" t="str">
            <v>3/8"</v>
          </cell>
        </row>
        <row r="66">
          <cell r="Q66">
            <v>134.426229508197</v>
          </cell>
        </row>
        <row r="67">
          <cell r="A67" t="str">
            <v>CU051</v>
          </cell>
          <cell r="B67" t="str">
            <v>CR-104 receiver flare type</v>
          </cell>
        </row>
        <row r="67">
          <cell r="D67" t="str">
            <v>5hp-7.5hp</v>
          </cell>
          <cell r="E67" t="str">
            <v>6"(a) x 13.78"(b)</v>
          </cell>
          <cell r="F67" t="str">
            <v>6L</v>
          </cell>
        </row>
        <row r="67">
          <cell r="H67" t="str">
            <v>1/2"</v>
          </cell>
        </row>
        <row r="67">
          <cell r="Q67">
            <v>189.728159369164</v>
          </cell>
        </row>
        <row r="68">
          <cell r="A68" t="str">
            <v>CU052</v>
          </cell>
          <cell r="B68" t="str">
            <v>CR-105 receiver flare type</v>
          </cell>
        </row>
        <row r="68">
          <cell r="D68" t="str">
            <v>8.5hp-10hp</v>
          </cell>
          <cell r="E68" t="str">
            <v>7"(a) x 16.15"(b)</v>
          </cell>
          <cell r="F68" t="str">
            <v>10L</v>
          </cell>
        </row>
        <row r="68">
          <cell r="H68" t="str">
            <v>5/8"</v>
          </cell>
        </row>
        <row r="68">
          <cell r="Q68">
            <v>215.592446565678</v>
          </cell>
        </row>
        <row r="69">
          <cell r="A69" t="str">
            <v>CU053</v>
          </cell>
          <cell r="B69" t="str">
            <v>CR-106 receiver flare type</v>
          </cell>
        </row>
        <row r="69">
          <cell r="D69" t="str">
            <v>12hp</v>
          </cell>
          <cell r="E69" t="str">
            <v>8"(a) x 14.96"(b)</v>
          </cell>
          <cell r="F69" t="str">
            <v>12L</v>
          </cell>
        </row>
        <row r="69">
          <cell r="H69" t="str">
            <v>5/8"</v>
          </cell>
        </row>
        <row r="69">
          <cell r="Q69">
            <v>303.650134882756</v>
          </cell>
        </row>
        <row r="70">
          <cell r="A70" t="str">
            <v>CU054</v>
          </cell>
          <cell r="B70" t="str">
            <v>CR-107 receiver flare type</v>
          </cell>
        </row>
        <row r="70">
          <cell r="D70" t="str">
            <v>15hp</v>
          </cell>
          <cell r="E70" t="str">
            <v>9"(a) x 15.74"(b)</v>
          </cell>
          <cell r="F70" t="str">
            <v>16L</v>
          </cell>
        </row>
        <row r="70">
          <cell r="H70" t="str">
            <v>5/8"</v>
          </cell>
        </row>
        <row r="70">
          <cell r="Q70">
            <v>441.564639966798</v>
          </cell>
        </row>
        <row r="71">
          <cell r="A71" t="str">
            <v>CU055</v>
          </cell>
          <cell r="B71" t="str">
            <v>CR-108 receiver flare type</v>
          </cell>
        </row>
        <row r="71">
          <cell r="D71" t="str">
            <v>20hp</v>
          </cell>
        </row>
        <row r="71">
          <cell r="F71" t="str">
            <v>20L</v>
          </cell>
        </row>
        <row r="71">
          <cell r="H71" t="str">
            <v>5/8"</v>
          </cell>
        </row>
        <row r="71">
          <cell r="Q71">
            <v>448.626271010583</v>
          </cell>
        </row>
        <row r="72">
          <cell r="A72" t="str">
            <v>CU055.1</v>
          </cell>
          <cell r="B72" t="str">
            <v>RT-1 receiver welding type</v>
          </cell>
        </row>
        <row r="72">
          <cell r="D72" t="str">
            <v>1hp</v>
          </cell>
          <cell r="E72" t="str">
            <v>cs165</v>
          </cell>
          <cell r="F72" t="str">
            <v>1L</v>
          </cell>
        </row>
        <row r="72">
          <cell r="H72" t="str">
            <v>1/4"</v>
          </cell>
        </row>
        <row r="72">
          <cell r="Q72">
            <v>56.329212955719</v>
          </cell>
        </row>
        <row r="73">
          <cell r="A73" t="str">
            <v>CU055.2</v>
          </cell>
          <cell r="B73" t="str">
            <v>RT-2 receiver welding type</v>
          </cell>
        </row>
        <row r="73">
          <cell r="D73" t="str">
            <v>1.5hp-2hp</v>
          </cell>
          <cell r="E73" t="str">
            <v>cu15-22</v>
          </cell>
          <cell r="F73" t="str">
            <v>2l</v>
          </cell>
        </row>
        <row r="73">
          <cell r="H73" t="str">
            <v>3/8"</v>
          </cell>
        </row>
        <row r="73">
          <cell r="Q73">
            <v>63.8919313618109</v>
          </cell>
        </row>
        <row r="74">
          <cell r="A74" t="str">
            <v>CU055.3</v>
          </cell>
          <cell r="B74" t="str">
            <v>RT-3 receiver welding type</v>
          </cell>
        </row>
        <row r="74">
          <cell r="D74" t="str">
            <v>2.5hp-3hp</v>
          </cell>
          <cell r="E74" t="str">
            <v>cu32-36</v>
          </cell>
          <cell r="F74" t="str">
            <v>3l</v>
          </cell>
        </row>
        <row r="74">
          <cell r="H74" t="str">
            <v>3/8"</v>
          </cell>
        </row>
        <row r="74">
          <cell r="Q74">
            <v>78.8869764773379</v>
          </cell>
        </row>
        <row r="75">
          <cell r="A75" t="str">
            <v>CU055.4</v>
          </cell>
          <cell r="B75" t="str">
            <v>RT-4 receiver welding type</v>
          </cell>
        </row>
        <row r="75">
          <cell r="D75" t="str">
            <v>3.5hp-4hp</v>
          </cell>
          <cell r="E75" t="str">
            <v>cu40-50</v>
          </cell>
          <cell r="F75" t="str">
            <v>4l</v>
          </cell>
        </row>
        <row r="75">
          <cell r="H75" t="str">
            <v>3/8"</v>
          </cell>
        </row>
        <row r="75">
          <cell r="Q75">
            <v>85.797736400146</v>
          </cell>
        </row>
        <row r="76">
          <cell r="A76" t="str">
            <v>CU055.5</v>
          </cell>
          <cell r="B76" t="str">
            <v>RT-6 receiver welding type</v>
          </cell>
        </row>
        <row r="76">
          <cell r="D76" t="str">
            <v>5hp</v>
          </cell>
          <cell r="E76" t="str">
            <v>cu64</v>
          </cell>
          <cell r="F76" t="str">
            <v>6l</v>
          </cell>
        </row>
        <row r="76">
          <cell r="H76" t="str">
            <v>1/2"</v>
          </cell>
        </row>
        <row r="76">
          <cell r="Q76">
            <v>93.882021592865</v>
          </cell>
        </row>
        <row r="77">
          <cell r="A77" t="str">
            <v>CU055.6</v>
          </cell>
          <cell r="B77" t="str">
            <v>RT-8 receiver welding type</v>
          </cell>
        </row>
        <row r="77">
          <cell r="D77" t="str">
            <v>6hp</v>
          </cell>
          <cell r="E77" t="str">
            <v>cu72-90</v>
          </cell>
          <cell r="F77" t="str">
            <v>8l</v>
          </cell>
        </row>
        <row r="77">
          <cell r="H77" t="str">
            <v>1/2"</v>
          </cell>
        </row>
        <row r="77">
          <cell r="Q77">
            <v>114.744693057946</v>
          </cell>
        </row>
        <row r="78">
          <cell r="A78" t="str">
            <v>CU055.7</v>
          </cell>
          <cell r="B78" t="str">
            <v>RT-10 receiver welding type</v>
          </cell>
        </row>
        <row r="78">
          <cell r="D78" t="str">
            <v>8hp</v>
          </cell>
          <cell r="E78" t="str">
            <v>cu100-125</v>
          </cell>
          <cell r="F78" t="str">
            <v>10l</v>
          </cell>
        </row>
        <row r="78">
          <cell r="H78" t="str">
            <v>5/8"</v>
          </cell>
        </row>
        <row r="78">
          <cell r="Q78">
            <v>135.607364523027</v>
          </cell>
        </row>
        <row r="79">
          <cell r="A79" t="str">
            <v>CU055.8</v>
          </cell>
          <cell r="B79" t="str">
            <v>RT-12 receiver welding type</v>
          </cell>
        </row>
        <row r="79">
          <cell r="D79" t="str">
            <v>10hp</v>
          </cell>
          <cell r="E79" t="str">
            <v>cu144</v>
          </cell>
          <cell r="F79" t="str">
            <v>12l</v>
          </cell>
        </row>
        <row r="79">
          <cell r="H79" t="str">
            <v>5/8"</v>
          </cell>
        </row>
        <row r="79">
          <cell r="Q79">
            <v>156.470035988108</v>
          </cell>
        </row>
        <row r="80">
          <cell r="A80" t="str">
            <v>CU055.9</v>
          </cell>
          <cell r="B80" t="str">
            <v>RT-14 receiver welding type</v>
          </cell>
        </row>
        <row r="80">
          <cell r="D80" t="str">
            <v>12hp</v>
          </cell>
          <cell r="E80" t="str">
            <v>cu160</v>
          </cell>
          <cell r="F80" t="str">
            <v>14l</v>
          </cell>
        </row>
        <row r="80">
          <cell r="H80" t="str">
            <v>5/8"</v>
          </cell>
        </row>
        <row r="80">
          <cell r="Q80">
            <v>164.293537787514</v>
          </cell>
        </row>
        <row r="81">
          <cell r="A81" t="str">
            <v>CU055.10</v>
          </cell>
          <cell r="B81" t="str">
            <v>SCL-5-3 receiver tank</v>
          </cell>
        </row>
        <row r="81">
          <cell r="D81" t="str">
            <v>6hp</v>
          </cell>
          <cell r="E81" t="str">
            <v>cu72-90</v>
          </cell>
          <cell r="F81" t="str">
            <v>8l</v>
          </cell>
        </row>
        <row r="81">
          <cell r="Q81">
            <v>129.087779690189</v>
          </cell>
        </row>
        <row r="82">
          <cell r="A82" t="str">
            <v>CU055.11</v>
          </cell>
          <cell r="B82" t="str">
            <v>SCL-10-4 receiver tank</v>
          </cell>
        </row>
        <row r="82">
          <cell r="D82" t="str">
            <v>8-12hp</v>
          </cell>
          <cell r="E82" t="str">
            <v>cu100-144</v>
          </cell>
          <cell r="F82" t="str">
            <v>12l</v>
          </cell>
        </row>
        <row r="82">
          <cell r="Q82">
            <v>199.499295884838</v>
          </cell>
        </row>
        <row r="83">
          <cell r="A83" t="str">
            <v>CU055.12</v>
          </cell>
          <cell r="B83" t="str">
            <v>SCL-15-4 receiver tank</v>
          </cell>
        </row>
        <row r="83">
          <cell r="D83" t="str">
            <v>15hp</v>
          </cell>
          <cell r="E83" t="str">
            <v>cu160</v>
          </cell>
          <cell r="F83" t="str">
            <v>16l</v>
          </cell>
        </row>
        <row r="83">
          <cell r="Q83">
            <v>317.340791738382</v>
          </cell>
        </row>
        <row r="84">
          <cell r="A84" t="str">
            <v>CU055.13</v>
          </cell>
          <cell r="B84" t="str">
            <v>SCL-20-3 receiver tank</v>
          </cell>
        </row>
        <row r="84">
          <cell r="D84" t="str">
            <v>20hp</v>
          </cell>
          <cell r="E84" t="str">
            <v>cu200</v>
          </cell>
          <cell r="F84" t="str">
            <v>20l</v>
          </cell>
        </row>
        <row r="84">
          <cell r="Q84">
            <v>418.61799356896</v>
          </cell>
        </row>
        <row r="85">
          <cell r="A85" t="str">
            <v>CU055.18</v>
          </cell>
          <cell r="B85" t="str">
            <v>L-29L (7/8" * 7/8")</v>
          </cell>
        </row>
        <row r="85">
          <cell r="D85" t="str">
            <v>30hp</v>
          </cell>
          <cell r="E85" t="str">
            <v>30L,with two valves,with sight glass</v>
          </cell>
          <cell r="F85" t="str">
            <v>30L</v>
          </cell>
          <cell r="G85">
            <v>8</v>
          </cell>
        </row>
        <row r="85">
          <cell r="Q85">
            <v>864.512471655329</v>
          </cell>
        </row>
        <row r="86">
          <cell r="A86" t="str">
            <v>CU056</v>
          </cell>
          <cell r="B86" t="str">
            <v>L-40L (1 1/8" * 1 1/8")</v>
          </cell>
        </row>
        <row r="86">
          <cell r="D86" t="str">
            <v>40hp</v>
          </cell>
          <cell r="E86" t="str">
            <v>40L,with two valves,with sight glass</v>
          </cell>
          <cell r="F86" t="str">
            <v>40L</v>
          </cell>
        </row>
        <row r="86">
          <cell r="Q86">
            <v>1413.35072841922</v>
          </cell>
        </row>
        <row r="87">
          <cell r="A87" t="str">
            <v>CU057</v>
          </cell>
          <cell r="B87" t="str">
            <v>L-60L (1 3/8" * 1 1/8")</v>
          </cell>
        </row>
        <row r="87">
          <cell r="D87" t="str">
            <v>60hp</v>
          </cell>
          <cell r="E87" t="str">
            <v>60L,with two valves,with sight glass</v>
          </cell>
          <cell r="F87" t="str">
            <v>60L</v>
          </cell>
          <cell r="G87">
            <v>3</v>
          </cell>
        </row>
        <row r="87">
          <cell r="Q87">
            <v>1848.22787562514</v>
          </cell>
        </row>
        <row r="88">
          <cell r="A88" t="str">
            <v>CU058</v>
          </cell>
          <cell r="B88" t="str">
            <v>L-80L (1 5/8" * 1 3/8")</v>
          </cell>
        </row>
        <row r="88">
          <cell r="D88" t="str">
            <v>80hp</v>
          </cell>
          <cell r="E88" t="str">
            <v>80L,with two valves,with sight glass</v>
          </cell>
          <cell r="F88" t="str">
            <v>80L</v>
          </cell>
        </row>
        <row r="88">
          <cell r="Q88">
            <v>2106.43618177865</v>
          </cell>
        </row>
        <row r="89">
          <cell r="A89" t="str">
            <v>CU059</v>
          </cell>
          <cell r="B89" t="str">
            <v>L-100L (1 5/8" * 1 3/8")</v>
          </cell>
        </row>
        <row r="89">
          <cell r="D89" t="str">
            <v>100hp</v>
          </cell>
          <cell r="E89" t="str">
            <v>100L,with two valves,with sight glass</v>
          </cell>
          <cell r="F89" t="str">
            <v>100L</v>
          </cell>
        </row>
        <row r="89">
          <cell r="Q89">
            <v>2303.48988910633</v>
          </cell>
        </row>
        <row r="90">
          <cell r="A90" t="str">
            <v>CU060</v>
          </cell>
          <cell r="B90" t="str">
            <v>L-120L (1 5/8" * 1 3/8")</v>
          </cell>
        </row>
        <row r="90">
          <cell r="D90" t="str">
            <v>120hp</v>
          </cell>
          <cell r="E90" t="str">
            <v>120L,with two valves,with sight glass</v>
          </cell>
          <cell r="F90" t="str">
            <v>120L</v>
          </cell>
        </row>
        <row r="90">
          <cell r="Q90">
            <v>2616.05783866058</v>
          </cell>
        </row>
        <row r="91">
          <cell r="A91" t="str">
            <v>CU061</v>
          </cell>
          <cell r="B91" t="str">
            <v>L-150L (2 1/8" * 1 5/8")</v>
          </cell>
        </row>
        <row r="91">
          <cell r="D91" t="str">
            <v>150hp</v>
          </cell>
          <cell r="E91" t="str">
            <v>150L,with two valves,with sight glass</v>
          </cell>
          <cell r="F91" t="str">
            <v>150L</v>
          </cell>
        </row>
        <row r="91">
          <cell r="Q91" t="str">
            <v>~</v>
          </cell>
        </row>
        <row r="92">
          <cell r="A92" t="str">
            <v>CU062</v>
          </cell>
          <cell r="B92" t="str">
            <v>HTC-3</v>
          </cell>
        </row>
        <row r="92">
          <cell r="D92" t="str">
            <v>3hp</v>
          </cell>
          <cell r="E92" t="str">
            <v>800*159D</v>
          </cell>
          <cell r="F92" t="str">
            <v>2DES2Y</v>
          </cell>
        </row>
        <row r="92">
          <cell r="Q92">
            <v>1377.85452425419</v>
          </cell>
        </row>
        <row r="93">
          <cell r="A93" t="str">
            <v>CU063</v>
          </cell>
          <cell r="B93" t="str">
            <v>HTC-4</v>
          </cell>
        </row>
        <row r="93">
          <cell r="D93" t="str">
            <v>4hp</v>
          </cell>
          <cell r="E93" t="str">
            <v>800*159D</v>
          </cell>
          <cell r="F93" t="str">
            <v>4CES3Y</v>
          </cell>
        </row>
        <row r="93">
          <cell r="Q93">
            <v>1789.79041294874</v>
          </cell>
        </row>
        <row r="94">
          <cell r="A94" t="str">
            <v>CU064</v>
          </cell>
          <cell r="B94" t="str">
            <v>HTC-5</v>
          </cell>
        </row>
        <row r="94">
          <cell r="D94" t="str">
            <v>5hp</v>
          </cell>
          <cell r="E94" t="str">
            <v>930*219D</v>
          </cell>
          <cell r="F94" t="str">
            <v>4EES4Y</v>
          </cell>
        </row>
        <row r="94">
          <cell r="Q94">
            <v>1846.60915621695</v>
          </cell>
        </row>
        <row r="95">
          <cell r="A95" t="str">
            <v>CU064.01</v>
          </cell>
          <cell r="B95" t="str">
            <v>HTC-6</v>
          </cell>
        </row>
        <row r="95">
          <cell r="D95" t="str">
            <v>6hp</v>
          </cell>
          <cell r="E95" t="str">
            <v>1080*165D</v>
          </cell>
          <cell r="F95" t="str">
            <v>4DES5Y</v>
          </cell>
        </row>
        <row r="95">
          <cell r="Q95">
            <v>2144.90755837508</v>
          </cell>
        </row>
        <row r="96">
          <cell r="A96" t="str">
            <v>CU065</v>
          </cell>
          <cell r="B96" t="str">
            <v>HTC-8</v>
          </cell>
        </row>
        <row r="96">
          <cell r="D96" t="str">
            <v>8hp</v>
          </cell>
          <cell r="E96" t="str">
            <v>980*219D</v>
          </cell>
          <cell r="F96" t="str">
            <v>4CES6Y</v>
          </cell>
        </row>
        <row r="96">
          <cell r="Q96">
            <v>2500.02470380143</v>
          </cell>
        </row>
        <row r="97">
          <cell r="A97" t="str">
            <v>CU066</v>
          </cell>
          <cell r="B97" t="str">
            <v>HTC-10</v>
          </cell>
        </row>
        <row r="97">
          <cell r="D97" t="str">
            <v>10hp</v>
          </cell>
          <cell r="E97" t="str">
            <v>1080*219D</v>
          </cell>
          <cell r="F97" t="str">
            <v>4TES9Y</v>
          </cell>
        </row>
        <row r="97">
          <cell r="Q97">
            <v>3125.03087975177</v>
          </cell>
        </row>
        <row r="98">
          <cell r="A98" t="str">
            <v>CU067</v>
          </cell>
          <cell r="B98" t="str">
            <v>HTC-12</v>
          </cell>
        </row>
        <row r="98">
          <cell r="D98" t="str">
            <v>12.5hp</v>
          </cell>
          <cell r="E98" t="str">
            <v>1280*219D</v>
          </cell>
          <cell r="F98" t="str">
            <v>4PES12Y</v>
          </cell>
        </row>
        <row r="98">
          <cell r="Q98">
            <v>3451.738653544</v>
          </cell>
        </row>
        <row r="99">
          <cell r="A99" t="str">
            <v>CU068</v>
          </cell>
          <cell r="B99" t="str">
            <v>HTC-15</v>
          </cell>
        </row>
        <row r="99">
          <cell r="D99" t="str">
            <v>15hp</v>
          </cell>
          <cell r="E99" t="str">
            <v>1220*219D</v>
          </cell>
          <cell r="F99" t="str">
            <v>4JE13Y</v>
          </cell>
        </row>
        <row r="99">
          <cell r="Q99">
            <v>3927.59562841529</v>
          </cell>
        </row>
        <row r="100">
          <cell r="A100" t="str">
            <v>CU069</v>
          </cell>
          <cell r="B100" t="str">
            <v>HTC-20</v>
          </cell>
        </row>
        <row r="100">
          <cell r="D100" t="str">
            <v>20hp</v>
          </cell>
          <cell r="E100" t="str">
            <v>1430*219D</v>
          </cell>
          <cell r="F100" t="str">
            <v>4HE18Y</v>
          </cell>
        </row>
        <row r="100">
          <cell r="Q100">
            <v>4446.06666073775</v>
          </cell>
        </row>
        <row r="101">
          <cell r="A101" t="str">
            <v>CU070</v>
          </cell>
          <cell r="B101" t="str">
            <v>HTC-25</v>
          </cell>
        </row>
        <row r="101">
          <cell r="D101" t="str">
            <v>25hp</v>
          </cell>
          <cell r="E101" t="str">
            <v>1430*273D</v>
          </cell>
          <cell r="F101" t="str">
            <v>4GE23Y</v>
          </cell>
        </row>
        <row r="101">
          <cell r="Q101">
            <v>5383.57592466328</v>
          </cell>
        </row>
        <row r="102">
          <cell r="A102" t="str">
            <v>CU070.01</v>
          </cell>
          <cell r="B102" t="str">
            <v>HTC-28</v>
          </cell>
        </row>
        <row r="102">
          <cell r="D102" t="str">
            <v>28hp</v>
          </cell>
          <cell r="E102" t="str">
            <v>1620*273D</v>
          </cell>
          <cell r="F102" t="str">
            <v>6HE28Y</v>
          </cell>
        </row>
        <row r="102">
          <cell r="Q102">
            <v>6065.40084388185</v>
          </cell>
        </row>
        <row r="103">
          <cell r="A103" t="str">
            <v>CU071</v>
          </cell>
          <cell r="B103" t="str">
            <v>HTC-30</v>
          </cell>
        </row>
        <row r="103">
          <cell r="D103" t="str">
            <v>30hp</v>
          </cell>
          <cell r="E103" t="str">
            <v>1620*273D</v>
          </cell>
          <cell r="F103" t="str">
            <v>6HE28Y</v>
          </cell>
        </row>
        <row r="103">
          <cell r="Q103">
            <v>6612.28124783841</v>
          </cell>
        </row>
        <row r="104">
          <cell r="A104" t="str">
            <v>CU072</v>
          </cell>
          <cell r="B104" t="str">
            <v>HTC-35</v>
          </cell>
        </row>
        <row r="104">
          <cell r="D104" t="str">
            <v>35hp</v>
          </cell>
          <cell r="E104" t="str">
            <v>1620*273D</v>
          </cell>
          <cell r="F104" t="str">
            <v>6GE34Y/S6F30.2Y</v>
          </cell>
        </row>
        <row r="104">
          <cell r="Q104">
            <v>7826.78188519649</v>
          </cell>
        </row>
        <row r="105">
          <cell r="A105" t="str">
            <v>CU073</v>
          </cell>
          <cell r="B105" t="str">
            <v>HTC-40</v>
          </cell>
        </row>
        <row r="105">
          <cell r="D105" t="str">
            <v>40hp</v>
          </cell>
          <cell r="E105" t="str">
            <v>1620*279D</v>
          </cell>
          <cell r="F105" t="str">
            <v>6FE44Y</v>
          </cell>
        </row>
        <row r="105">
          <cell r="Q105">
            <v>8252.9224597081</v>
          </cell>
        </row>
        <row r="106">
          <cell r="A106" t="str">
            <v>CU073.01</v>
          </cell>
          <cell r="B106" t="str">
            <v>HTC-45</v>
          </cell>
        </row>
        <row r="106">
          <cell r="D106" t="str">
            <v>45hp</v>
          </cell>
          <cell r="E106" t="str">
            <v>2150*273D</v>
          </cell>
          <cell r="F106" t="str">
            <v>6GE40Y /SW3L3000</v>
          </cell>
        </row>
        <row r="106">
          <cell r="Q106">
            <v>9133.61298036543</v>
          </cell>
        </row>
        <row r="107">
          <cell r="A107" t="str">
            <v>CU074</v>
          </cell>
          <cell r="B107" t="str">
            <v>HTC-50</v>
          </cell>
        </row>
        <row r="107">
          <cell r="D107" t="str">
            <v>50hp</v>
          </cell>
          <cell r="E107" t="str">
            <v>2150*273D</v>
          </cell>
          <cell r="F107" t="str">
            <v>6FE50Y /SW3L4000</v>
          </cell>
        </row>
        <row r="107">
          <cell r="Q107">
            <v>9971.68944357157</v>
          </cell>
        </row>
        <row r="108">
          <cell r="A108" t="str">
            <v>CU074.01</v>
          </cell>
          <cell r="B108" t="str">
            <v>HTC-55</v>
          </cell>
        </row>
        <row r="108">
          <cell r="D108" t="str">
            <v>55hp</v>
          </cell>
          <cell r="E108" t="str">
            <v>2150*273D</v>
          </cell>
          <cell r="F108" t="str">
            <v>SW3L5000</v>
          </cell>
        </row>
        <row r="108">
          <cell r="Q108">
            <v>11662.047055801</v>
          </cell>
        </row>
        <row r="109">
          <cell r="A109" t="str">
            <v>CU075</v>
          </cell>
          <cell r="B109" t="str">
            <v>HTC-60</v>
          </cell>
        </row>
        <row r="109">
          <cell r="D109" t="str">
            <v>60hp</v>
          </cell>
          <cell r="E109" t="str">
            <v>2170*325D</v>
          </cell>
          <cell r="F109" t="str">
            <v>SW3L6000</v>
          </cell>
        </row>
        <row r="109">
          <cell r="Q109">
            <v>13281.381238945</v>
          </cell>
        </row>
        <row r="110">
          <cell r="A110" t="str">
            <v>CU075.01</v>
          </cell>
          <cell r="B110" t="str">
            <v>HTC-70</v>
          </cell>
        </row>
        <row r="110">
          <cell r="D110" t="str">
            <v>70hp</v>
          </cell>
          <cell r="E110" t="str">
            <v>2220*325D</v>
          </cell>
          <cell r="F110" t="str">
            <v>SW3L7000</v>
          </cell>
        </row>
        <row r="110">
          <cell r="Q110">
            <v>14886.5107362721</v>
          </cell>
        </row>
        <row r="111">
          <cell r="A111" t="str">
            <v>CU076</v>
          </cell>
          <cell r="B111" t="str">
            <v>HTC-80</v>
          </cell>
        </row>
        <row r="111">
          <cell r="D111" t="str">
            <v>80hp</v>
          </cell>
          <cell r="E111" t="str">
            <v>2220*325D</v>
          </cell>
        </row>
        <row r="111">
          <cell r="G111" t="str">
            <v>C50S12R</v>
          </cell>
        </row>
        <row r="111">
          <cell r="Q111">
            <v>16420.6168045139</v>
          </cell>
        </row>
        <row r="112">
          <cell r="A112" t="str">
            <v>CU076.01</v>
          </cell>
          <cell r="B112" t="str">
            <v>HTC-90</v>
          </cell>
        </row>
        <row r="112">
          <cell r="D112" t="str">
            <v>90HP</v>
          </cell>
          <cell r="E112" t="str">
            <v>2370*325D</v>
          </cell>
          <cell r="F112" t="str">
            <v>SW3L8000</v>
          </cell>
        </row>
        <row r="112">
          <cell r="Q112">
            <v>18110.9744167433</v>
          </cell>
        </row>
        <row r="113">
          <cell r="A113" t="str">
            <v>CU076.02</v>
          </cell>
          <cell r="B113" t="str">
            <v>HTC-110</v>
          </cell>
        </row>
        <row r="113">
          <cell r="D113" t="str">
            <v>110HP</v>
          </cell>
          <cell r="E113" t="str">
            <v>2370*325D</v>
          </cell>
          <cell r="F113" t="str">
            <v>SW3L9500</v>
          </cell>
        </row>
        <row r="113">
          <cell r="Q113">
            <v>19787.1273431556</v>
          </cell>
        </row>
        <row r="114">
          <cell r="A114" t="str">
            <v>CU076.03</v>
          </cell>
          <cell r="B114" t="str">
            <v>HTC-120</v>
          </cell>
        </row>
        <row r="114">
          <cell r="D114" t="str">
            <v>120HP</v>
          </cell>
          <cell r="E114" t="str">
            <v>2880*377D</v>
          </cell>
          <cell r="F114" t="str">
            <v>SW3L11500</v>
          </cell>
        </row>
        <row r="114">
          <cell r="Q114">
            <v>24858.2001798436</v>
          </cell>
        </row>
        <row r="130">
          <cell r="A130" t="str">
            <v>CU077.20</v>
          </cell>
          <cell r="B130" t="str">
            <v>CS025</v>
          </cell>
        </row>
        <row r="130">
          <cell r="D130" t="str">
            <v>1/4hp</v>
          </cell>
          <cell r="E130" t="str">
            <v>8 X 9  X 2R</v>
          </cell>
          <cell r="F130" t="str">
            <v>φ200 BLADE 28°</v>
          </cell>
          <cell r="G130" t="str">
            <v>5watts</v>
          </cell>
        </row>
        <row r="130">
          <cell r="Q130">
            <v>53.1131730550697</v>
          </cell>
        </row>
        <row r="131">
          <cell r="A131" t="str">
            <v>CU078</v>
          </cell>
          <cell r="B131" t="str">
            <v>CS030</v>
          </cell>
        </row>
        <row r="131">
          <cell r="D131" t="str">
            <v>1/3hp</v>
          </cell>
          <cell r="E131" t="str">
            <v>9 X 9  X 3R</v>
          </cell>
          <cell r="F131" t="str">
            <v>φ200 BLADE 28°</v>
          </cell>
          <cell r="G131" t="str">
            <v>10watts</v>
          </cell>
        </row>
        <row r="131">
          <cell r="Q131">
            <v>118.578246820621</v>
          </cell>
        </row>
        <row r="132">
          <cell r="A132" t="str">
            <v>CU079</v>
          </cell>
          <cell r="B132" t="str">
            <v>CS033 (10 u)</v>
          </cell>
        </row>
        <row r="132">
          <cell r="D132" t="str">
            <v>1/3hp</v>
          </cell>
          <cell r="E132" t="str">
            <v>10 X 11 X 2R</v>
          </cell>
          <cell r="F132" t="str">
            <v>φ250 BLADE 22°</v>
          </cell>
          <cell r="G132" t="str">
            <v>10watts</v>
          </cell>
        </row>
        <row r="132">
          <cell r="Q132">
            <v>146.987618454728</v>
          </cell>
        </row>
        <row r="133">
          <cell r="A133" t="str">
            <v>CU080</v>
          </cell>
          <cell r="B133" t="str">
            <v>CS050 (15 u)</v>
          </cell>
        </row>
        <row r="133">
          <cell r="D133" t="str">
            <v>1/2hp</v>
          </cell>
          <cell r="E133" t="str">
            <v>10 X 11 X 3R</v>
          </cell>
          <cell r="F133" t="str">
            <v>φ250 BLADE 22°</v>
          </cell>
          <cell r="G133" t="str">
            <v>10watts</v>
          </cell>
        </row>
        <row r="133">
          <cell r="Q133">
            <v>167.985849662546</v>
          </cell>
        </row>
        <row r="134">
          <cell r="A134" t="str">
            <v>CU081</v>
          </cell>
          <cell r="B134" t="str">
            <v>CS060 (16 u)</v>
          </cell>
        </row>
        <row r="134">
          <cell r="D134" t="str">
            <v>1/2hp(big)</v>
          </cell>
          <cell r="E134" t="str">
            <v>11 X 13 X 3R</v>
          </cell>
          <cell r="F134" t="str">
            <v>φ250 BLADE 28°</v>
          </cell>
          <cell r="G134" t="str">
            <v>16watts</v>
          </cell>
        </row>
        <row r="134">
          <cell r="Q134">
            <v>219.369756618148</v>
          </cell>
        </row>
        <row r="135">
          <cell r="A135" t="str">
            <v>CU082</v>
          </cell>
          <cell r="B135" t="str">
            <v>CS075</v>
          </cell>
        </row>
        <row r="135">
          <cell r="D135" t="str">
            <v>3/4hp</v>
          </cell>
          <cell r="E135" t="str">
            <v>13 X 15 X 3R</v>
          </cell>
          <cell r="F135" t="str">
            <v>φ300 BLADE 22°</v>
          </cell>
          <cell r="G135" t="str">
            <v>18watts</v>
          </cell>
        </row>
        <row r="135">
          <cell r="Q135">
            <v>245.802824138578</v>
          </cell>
        </row>
        <row r="136">
          <cell r="A136" t="str">
            <v>CU082.01</v>
          </cell>
          <cell r="B136" t="str">
            <v>CS090</v>
          </cell>
        </row>
        <row r="136">
          <cell r="D136" t="str">
            <v>7/8HP</v>
          </cell>
          <cell r="E136" t="str">
            <v>11*15*4R</v>
          </cell>
          <cell r="F136" t="str">
            <v>φ250 BLADE 28°</v>
          </cell>
          <cell r="G136" t="str">
            <v>16watts</v>
          </cell>
        </row>
        <row r="136">
          <cell r="Q136">
            <v>310.032707833081</v>
          </cell>
        </row>
        <row r="137">
          <cell r="A137" t="str">
            <v>CU083</v>
          </cell>
          <cell r="B137" t="str">
            <v>CS100</v>
          </cell>
        </row>
        <row r="137">
          <cell r="D137" t="str">
            <v>1hp</v>
          </cell>
          <cell r="E137" t="str">
            <v>13 X 18 X 3R</v>
          </cell>
          <cell r="F137" t="str">
            <v>φ300 BLADE 22°</v>
          </cell>
          <cell r="G137" t="str">
            <v>18watts</v>
          </cell>
        </row>
        <row r="137">
          <cell r="Q137">
            <v>313.738278046226</v>
          </cell>
        </row>
        <row r="138">
          <cell r="A138" t="str">
            <v>CU084</v>
          </cell>
          <cell r="B138" t="str">
            <v>CS125</v>
          </cell>
        </row>
        <row r="138">
          <cell r="D138" t="str">
            <v>1.3hp</v>
          </cell>
          <cell r="E138" t="str">
            <v>13 X 15 X 4R</v>
          </cell>
          <cell r="F138" t="str">
            <v>φ300 BLADE 25°</v>
          </cell>
          <cell r="G138" t="str">
            <v>25watts</v>
          </cell>
        </row>
        <row r="138">
          <cell r="Q138">
            <v>332.266129111948</v>
          </cell>
        </row>
        <row r="139">
          <cell r="A139" t="str">
            <v>CU085</v>
          </cell>
          <cell r="B139" t="str">
            <v>CS145</v>
          </cell>
        </row>
        <row r="139">
          <cell r="D139" t="str">
            <v>1.4HP</v>
          </cell>
          <cell r="E139" t="str">
            <v>13 X 18 X 4R</v>
          </cell>
          <cell r="F139" t="str">
            <v>φ300 BLADE 25°</v>
          </cell>
          <cell r="G139" t="str">
            <v>25watts</v>
          </cell>
        </row>
        <row r="139">
          <cell r="Q139">
            <v>414.060415616755</v>
          </cell>
        </row>
        <row r="140">
          <cell r="A140" t="str">
            <v>CU086</v>
          </cell>
          <cell r="B140" t="str">
            <v>CS150</v>
          </cell>
        </row>
        <row r="140">
          <cell r="D140" t="str">
            <v>1.4hp</v>
          </cell>
          <cell r="E140" t="str">
            <v>11 X 26 X 3R</v>
          </cell>
          <cell r="F140" t="str">
            <v>φ250 BLADE 28°</v>
          </cell>
          <cell r="G140" t="str">
            <v>16watts</v>
          </cell>
        </row>
        <row r="140">
          <cell r="Q140">
            <v>392.12343995494</v>
          </cell>
        </row>
        <row r="141">
          <cell r="A141" t="str">
            <v>CU087</v>
          </cell>
          <cell r="B141" t="str">
            <v>CS165</v>
          </cell>
        </row>
        <row r="141">
          <cell r="D141" t="str">
            <v>1.5hp</v>
          </cell>
          <cell r="E141" t="str">
            <v>13 X 30 X 3R</v>
          </cell>
          <cell r="F141" t="str">
            <v>φ300 BLADE 22°</v>
          </cell>
          <cell r="G141" t="str">
            <v>18watts</v>
          </cell>
        </row>
        <row r="141">
          <cell r="Q141">
            <v>529.229537841283</v>
          </cell>
        </row>
        <row r="142">
          <cell r="A142" t="str">
            <v>CU087.01</v>
          </cell>
          <cell r="B142" t="str">
            <v>CS170</v>
          </cell>
        </row>
        <row r="142">
          <cell r="D142" t="str">
            <v>1.5hp</v>
          </cell>
          <cell r="E142" t="str">
            <v>13 X 24 X 4R</v>
          </cell>
          <cell r="F142" t="str">
            <v>φ300 BLADE 25°</v>
          </cell>
          <cell r="G142" t="str">
            <v>25watts</v>
          </cell>
        </row>
        <row r="142">
          <cell r="Q142">
            <v>567.619245249459</v>
          </cell>
        </row>
        <row r="143">
          <cell r="A143" t="str">
            <v>CU088</v>
          </cell>
          <cell r="B143" t="str">
            <v>CS200</v>
          </cell>
        </row>
        <row r="143">
          <cell r="D143" t="str">
            <v>2hp</v>
          </cell>
          <cell r="E143" t="str">
            <v>13 X 30 X 4R</v>
          </cell>
          <cell r="F143" t="str">
            <v>φ300 BLADE 28°</v>
          </cell>
          <cell r="G143" t="str">
            <v>34watts</v>
          </cell>
        </row>
        <row r="143">
          <cell r="Q143">
            <v>688.00086957381</v>
          </cell>
        </row>
        <row r="144">
          <cell r="A144" t="str">
            <v>CU089</v>
          </cell>
          <cell r="B144" t="str">
            <v>CS250</v>
          </cell>
        </row>
        <row r="144">
          <cell r="D144" t="str">
            <v>2.5hp</v>
          </cell>
          <cell r="E144" t="str">
            <v>13 X 30 X 5R</v>
          </cell>
          <cell r="F144" t="str">
            <v>φ300 BLADE 28°</v>
          </cell>
          <cell r="G144" t="str">
            <v>34watts</v>
          </cell>
        </row>
        <row r="144">
          <cell r="Q144">
            <v>733.517623691934</v>
          </cell>
        </row>
        <row r="145">
          <cell r="A145" t="str">
            <v>CU089.01</v>
          </cell>
          <cell r="B145" t="str">
            <v>WCU-1HP</v>
          </cell>
        </row>
        <row r="145">
          <cell r="D145" t="str">
            <v>1hp</v>
          </cell>
          <cell r="E145" t="str">
            <v>930*280*550</v>
          </cell>
          <cell r="F145" t="str">
            <v>1 X 16"</v>
          </cell>
          <cell r="G145" t="str">
            <v>37*11*22</v>
          </cell>
        </row>
        <row r="145">
          <cell r="Q145">
            <v>639.828456802933</v>
          </cell>
        </row>
        <row r="146">
          <cell r="A146" t="str">
            <v>CU089.02</v>
          </cell>
          <cell r="B146" t="str">
            <v>WCU-1.5HP</v>
          </cell>
        </row>
        <row r="146">
          <cell r="D146" t="str">
            <v>1.5hp</v>
          </cell>
          <cell r="E146" t="str">
            <v>930*280*550</v>
          </cell>
          <cell r="F146" t="str">
            <v>1 X 16"</v>
          </cell>
          <cell r="G146" t="str">
            <v>37*11*23</v>
          </cell>
        </row>
        <row r="146">
          <cell r="Q146">
            <v>834.988488028538</v>
          </cell>
        </row>
        <row r="147">
          <cell r="A147" t="str">
            <v>CU089.03</v>
          </cell>
          <cell r="B147" t="str">
            <v>WCU-2HP</v>
          </cell>
        </row>
        <row r="147">
          <cell r="D147" t="str">
            <v>2hp</v>
          </cell>
          <cell r="E147" t="str">
            <v>1000*300*620</v>
          </cell>
          <cell r="F147" t="str">
            <v>1 X 16"</v>
          </cell>
          <cell r="G147" t="str">
            <v>39.5*12*24.5</v>
          </cell>
        </row>
        <row r="147">
          <cell r="Q147">
            <v>988.152056838506</v>
          </cell>
        </row>
        <row r="148">
          <cell r="A148" t="str">
            <v>CU089.04</v>
          </cell>
          <cell r="B148" t="str">
            <v>WCU-3HP</v>
          </cell>
        </row>
        <row r="148">
          <cell r="D148" t="str">
            <v>3hp</v>
          </cell>
          <cell r="E148" t="str">
            <v>1110*400*752</v>
          </cell>
          <cell r="F148" t="str">
            <v>1 X 20"</v>
          </cell>
          <cell r="G148" t="str">
            <v>44*16*30</v>
          </cell>
        </row>
        <row r="148">
          <cell r="Q148">
            <v>1605.80885186612</v>
          </cell>
        </row>
        <row r="149">
          <cell r="A149" t="str">
            <v>CU089.05</v>
          </cell>
          <cell r="B149" t="str">
            <v>WCU-4HP</v>
          </cell>
        </row>
        <row r="149">
          <cell r="D149" t="str">
            <v>4hp</v>
          </cell>
          <cell r="E149" t="str">
            <v>1110*400*752</v>
          </cell>
          <cell r="F149" t="str">
            <v>1 X 20"</v>
          </cell>
          <cell r="G149" t="str">
            <v>44*16*30</v>
          </cell>
        </row>
        <row r="149">
          <cell r="Q149">
            <v>1805.84788387237</v>
          </cell>
        </row>
        <row r="150">
          <cell r="A150" t="str">
            <v>CU089.06</v>
          </cell>
          <cell r="B150" t="str">
            <v>BCU - 10</v>
          </cell>
        </row>
        <row r="150">
          <cell r="D150" t="str">
            <v>1hp</v>
          </cell>
          <cell r="E150" t="str">
            <v>767*268*530</v>
          </cell>
          <cell r="F150" t="str">
            <v>1 X 16"</v>
          </cell>
          <cell r="G150" t="str">
            <v>30*10.5*21</v>
          </cell>
        </row>
        <row r="150">
          <cell r="Q150">
            <v>514.123163272364</v>
          </cell>
        </row>
        <row r="151">
          <cell r="A151" t="str">
            <v>CU089.07</v>
          </cell>
          <cell r="B151" t="str">
            <v>BCU - 15</v>
          </cell>
        </row>
        <row r="151">
          <cell r="D151" t="str">
            <v>1.5hp</v>
          </cell>
          <cell r="E151" t="str">
            <v>767*268*530</v>
          </cell>
          <cell r="F151" t="str">
            <v>1 X 16"</v>
          </cell>
          <cell r="G151" t="str">
            <v>30*10.5*21</v>
          </cell>
        </row>
        <row r="151">
          <cell r="Q151">
            <v>699.154635915375</v>
          </cell>
        </row>
        <row r="152">
          <cell r="A152" t="str">
            <v>CU089.08</v>
          </cell>
          <cell r="B152" t="str">
            <v>BCU - 22</v>
          </cell>
        </row>
        <row r="152">
          <cell r="D152" t="str">
            <v>2hp</v>
          </cell>
          <cell r="E152" t="str">
            <v>845*290*595</v>
          </cell>
          <cell r="F152" t="str">
            <v>1 X 16"</v>
          </cell>
        </row>
        <row r="152">
          <cell r="Q152">
            <v>964.806964495697</v>
          </cell>
        </row>
        <row r="153">
          <cell r="A153" t="str">
            <v>CU089.09</v>
          </cell>
          <cell r="B153" t="str">
            <v>BCU - 36  </v>
          </cell>
        </row>
        <row r="153">
          <cell r="D153" t="str">
            <v>3hp</v>
          </cell>
          <cell r="E153" t="str">
            <v>830*310*715</v>
          </cell>
          <cell r="F153" t="str">
            <v>1 X 20"</v>
          </cell>
          <cell r="G153" t="str">
            <v>38*14.5*32</v>
          </cell>
        </row>
        <row r="153">
          <cell r="Q153">
            <v>1254.9531121849</v>
          </cell>
        </row>
        <row r="154">
          <cell r="A154" t="str">
            <v>CU089.10</v>
          </cell>
          <cell r="B154" t="str">
            <v>BCU - 40  </v>
          </cell>
        </row>
        <row r="154">
          <cell r="D154" t="str">
            <v>3.5hp</v>
          </cell>
          <cell r="E154" t="str">
            <v>960*370*810</v>
          </cell>
          <cell r="F154" t="str">
            <v>1 X 20"</v>
          </cell>
          <cell r="G154" t="str">
            <v>38*14.5*32</v>
          </cell>
        </row>
        <row r="154">
          <cell r="Q154">
            <v>1417.99820156326</v>
          </cell>
        </row>
        <row r="155">
          <cell r="A155" t="str">
            <v>CU089.11</v>
          </cell>
          <cell r="B155" t="str">
            <v>BCU - 50  </v>
          </cell>
        </row>
        <row r="155">
          <cell r="D155" t="str">
            <v>4hp</v>
          </cell>
          <cell r="E155" t="str">
            <v>960*370*810</v>
          </cell>
          <cell r="F155" t="str">
            <v>1 X 20"</v>
          </cell>
          <cell r="G155" t="str">
            <v>38*14.5*32</v>
          </cell>
        </row>
        <row r="155">
          <cell r="Q155">
            <v>1574.86734058637</v>
          </cell>
        </row>
        <row r="157">
          <cell r="A157" t="str">
            <v>CU089.13</v>
          </cell>
          <cell r="B157" t="str">
            <v>BCU - 64  </v>
          </cell>
        </row>
        <row r="157">
          <cell r="D157" t="str">
            <v>5hp</v>
          </cell>
          <cell r="E157" t="str">
            <v>960*370*1260</v>
          </cell>
          <cell r="F157" t="str">
            <v>2 X 20"</v>
          </cell>
          <cell r="G157" t="str">
            <v>38*14.5*50</v>
          </cell>
        </row>
        <row r="157">
          <cell r="Q157">
            <v>2243.10516902341</v>
          </cell>
        </row>
        <row r="158">
          <cell r="A158" t="str">
            <v>CU089.14</v>
          </cell>
          <cell r="B158" t="str">
            <v>BCU - 72</v>
          </cell>
        </row>
        <row r="158">
          <cell r="D158" t="str">
            <v>6hp</v>
          </cell>
          <cell r="E158" t="str">
            <v>960*370*1260</v>
          </cell>
          <cell r="F158" t="str">
            <v>2 X 20"</v>
          </cell>
          <cell r="G158" t="str">
            <v>38*14.5*50</v>
          </cell>
        </row>
        <row r="158">
          <cell r="Q158">
            <v>2626.01409104833</v>
          </cell>
        </row>
        <row r="159">
          <cell r="A159" t="str">
            <v>CU089.15</v>
          </cell>
          <cell r="B159" t="str">
            <v>BCU - 100</v>
          </cell>
        </row>
        <row r="159">
          <cell r="D159" t="str">
            <v>8hp</v>
          </cell>
          <cell r="E159" t="str">
            <v>960*370*1260</v>
          </cell>
          <cell r="F159" t="str">
            <v>2 X 20"</v>
          </cell>
          <cell r="G159" t="str">
            <v>38*14.5*50</v>
          </cell>
        </row>
        <row r="159">
          <cell r="Q159">
            <v>2786.58880028459</v>
          </cell>
        </row>
        <row r="160">
          <cell r="A160" t="str">
            <v>CU089.151</v>
          </cell>
          <cell r="B160" t="str">
            <v>BCU - 110</v>
          </cell>
        </row>
        <row r="160">
          <cell r="D160" t="str">
            <v>9hp</v>
          </cell>
        </row>
        <row r="160">
          <cell r="Q160">
            <v>3838.9707408176</v>
          </cell>
        </row>
        <row r="161">
          <cell r="A161" t="str">
            <v>CU089.152</v>
          </cell>
          <cell r="B161" t="str">
            <v>BCU - 120</v>
          </cell>
        </row>
        <row r="161">
          <cell r="D161" t="str">
            <v>10hp</v>
          </cell>
        </row>
        <row r="161">
          <cell r="Q161">
            <v>4446.68425577328</v>
          </cell>
        </row>
        <row r="162">
          <cell r="A162" t="str">
            <v>CU089.16</v>
          </cell>
          <cell r="B162" t="str">
            <v>TCU - 06</v>
          </cell>
        </row>
        <row r="162">
          <cell r="D162" t="str">
            <v>5hp-6hp</v>
          </cell>
          <cell r="E162" t="str">
            <v>1050*910*930</v>
          </cell>
          <cell r="F162" t="str">
            <v>1*20</v>
          </cell>
          <cell r="G162" t="str">
            <v>CR-104</v>
          </cell>
        </row>
        <row r="162">
          <cell r="Q162">
            <v>3408.72278727455</v>
          </cell>
        </row>
        <row r="163">
          <cell r="A163" t="str">
            <v>CU089.17</v>
          </cell>
          <cell r="B163" t="str">
            <v>TCU - 08</v>
          </cell>
        </row>
        <row r="163">
          <cell r="D163" t="str">
            <v>8hp</v>
          </cell>
          <cell r="E163" t="str">
            <v>1050*910*930</v>
          </cell>
          <cell r="F163" t="str">
            <v>1*20</v>
          </cell>
          <cell r="G163" t="str">
            <v>CR-104</v>
          </cell>
        </row>
        <row r="163">
          <cell r="Q163">
            <v>4307.9411589976</v>
          </cell>
        </row>
        <row r="164">
          <cell r="A164" t="str">
            <v>CU089.19</v>
          </cell>
          <cell r="B164" t="str">
            <v>TCU - 100B</v>
          </cell>
        </row>
        <row r="164">
          <cell r="D164" t="str">
            <v>10hp</v>
          </cell>
          <cell r="E164" t="str">
            <v>1310*1010*1100</v>
          </cell>
          <cell r="F164" t="str">
            <v>1*26</v>
          </cell>
          <cell r="G164" t="str">
            <v>CR-105</v>
          </cell>
        </row>
        <row r="164">
          <cell r="Q164">
            <v>5152.78140397835</v>
          </cell>
        </row>
        <row r="165">
          <cell r="A165" t="str">
            <v>CU089.20</v>
          </cell>
          <cell r="B165" t="str">
            <v>TCU - 120B</v>
          </cell>
        </row>
        <row r="165">
          <cell r="D165" t="str">
            <v>12hp</v>
          </cell>
          <cell r="E165" t="str">
            <v>1310*1010*1100</v>
          </cell>
          <cell r="F165" t="str">
            <v>1*26</v>
          </cell>
          <cell r="G165" t="str">
            <v>CR-106</v>
          </cell>
        </row>
        <row r="165">
          <cell r="Q165">
            <v>5649.3278125397</v>
          </cell>
        </row>
        <row r="166">
          <cell r="A166" t="str">
            <v>CU089.21</v>
          </cell>
          <cell r="B166" t="str">
            <v>TCU - 150B</v>
          </cell>
        </row>
        <row r="166">
          <cell r="D166" t="str">
            <v>15hp</v>
          </cell>
          <cell r="E166" t="str">
            <v>1310*1010*1100</v>
          </cell>
          <cell r="F166" t="str">
            <v>1*26</v>
          </cell>
          <cell r="G166" t="str">
            <v>CR-106 </v>
          </cell>
        </row>
        <row r="166">
          <cell r="Q166">
            <v>6171.81321259306</v>
          </cell>
        </row>
        <row r="167">
          <cell r="A167" t="str">
            <v>CU089.22</v>
          </cell>
          <cell r="B167" t="str">
            <v>TCU - 120 </v>
          </cell>
        </row>
        <row r="167">
          <cell r="D167" t="str">
            <v>10~12hp</v>
          </cell>
          <cell r="E167" t="str">
            <v>1618*1010*1100</v>
          </cell>
          <cell r="F167" t="str">
            <v>2*20</v>
          </cell>
          <cell r="G167" t="str">
            <v>CR-105</v>
          </cell>
        </row>
        <row r="167">
          <cell r="Q167">
            <v>6225.78953051705</v>
          </cell>
        </row>
        <row r="168">
          <cell r="A168" t="str">
            <v>CU089.23</v>
          </cell>
          <cell r="B168" t="str">
            <v>TCU - 150 </v>
          </cell>
        </row>
        <row r="168">
          <cell r="D168" t="str">
            <v>15hp</v>
          </cell>
          <cell r="E168" t="str">
            <v>1618*1010*1100</v>
          </cell>
          <cell r="F168" t="str">
            <v>2*20</v>
          </cell>
          <cell r="G168" t="str">
            <v>CR-106</v>
          </cell>
        </row>
        <row r="168">
          <cell r="Q168">
            <v>6934.78863129868</v>
          </cell>
        </row>
        <row r="169">
          <cell r="A169" t="str">
            <v>CU089.24</v>
          </cell>
          <cell r="B169" t="str">
            <v>TCU - 200</v>
          </cell>
        </row>
        <row r="169">
          <cell r="D169" t="str">
            <v>20hp</v>
          </cell>
          <cell r="E169" t="str">
            <v>1618*1010*1100</v>
          </cell>
          <cell r="F169" t="str">
            <v>2*26</v>
          </cell>
          <cell r="G169" t="str">
            <v>CR-107</v>
          </cell>
        </row>
        <row r="169">
          <cell r="Q169">
            <v>8845.5681439778</v>
          </cell>
        </row>
        <row r="170">
          <cell r="A170" t="str">
            <v>CU089.25</v>
          </cell>
          <cell r="B170" t="str">
            <v>TCU - 220</v>
          </cell>
        </row>
        <row r="170">
          <cell r="D170" t="str">
            <v>22hp</v>
          </cell>
          <cell r="E170" t="str">
            <v>1618*1010*1100</v>
          </cell>
          <cell r="F170" t="str">
            <v>2*26</v>
          </cell>
          <cell r="G170" t="str">
            <v>CR-108 </v>
          </cell>
        </row>
        <row r="170">
          <cell r="Q170">
            <v>9622.50269866708</v>
          </cell>
        </row>
        <row r="171">
          <cell r="A171" t="str">
            <v>CU089.26</v>
          </cell>
          <cell r="B171" t="str">
            <v>TCUV - 250</v>
          </cell>
        </row>
        <row r="171">
          <cell r="D171" t="str">
            <v>25hp</v>
          </cell>
          <cell r="E171" t="str">
            <v>2900*940*2000</v>
          </cell>
          <cell r="F171" t="str">
            <v>3*26</v>
          </cell>
          <cell r="G171" t="str">
            <v>L-29L</v>
          </cell>
        </row>
        <row r="171">
          <cell r="Q171">
            <v>15218.7173381517</v>
          </cell>
        </row>
        <row r="172">
          <cell r="A172" t="str">
            <v>CU089.27</v>
          </cell>
          <cell r="B172" t="str">
            <v>TCUV - 300</v>
          </cell>
        </row>
        <row r="172">
          <cell r="D172" t="str">
            <v>30hp</v>
          </cell>
          <cell r="E172" t="str">
            <v>2900*940*2000</v>
          </cell>
          <cell r="F172" t="str">
            <v>3*26</v>
          </cell>
          <cell r="G172" t="str">
            <v>L-29L</v>
          </cell>
        </row>
        <row r="172">
          <cell r="Q172">
            <v>14317.0285862866</v>
          </cell>
        </row>
        <row r="173">
          <cell r="A173" t="str">
            <v>CU089.28</v>
          </cell>
          <cell r="B173" t="str">
            <v>TCUV - 350</v>
          </cell>
        </row>
        <row r="173">
          <cell r="D173" t="str">
            <v>35hp</v>
          </cell>
          <cell r="E173" t="str">
            <v>2900*940*2000</v>
          </cell>
          <cell r="F173" t="str">
            <v>3*26</v>
          </cell>
          <cell r="G173" t="str">
            <v>L-40L</v>
          </cell>
        </row>
        <row r="173">
          <cell r="Q173">
            <v>16536.6651439601</v>
          </cell>
        </row>
        <row r="174">
          <cell r="A174" t="str">
            <v>CU089.29</v>
          </cell>
          <cell r="B174" t="str">
            <v>TCUV - 400</v>
          </cell>
        </row>
        <row r="174">
          <cell r="D174" t="str">
            <v>40hp</v>
          </cell>
          <cell r="E174" t="str">
            <v>2900*940*2000</v>
          </cell>
          <cell r="F174" t="str">
            <v>3*26</v>
          </cell>
          <cell r="G174" t="str">
            <v>L-40L</v>
          </cell>
        </row>
        <row r="174">
          <cell r="Q174">
            <v>17913.9020731787</v>
          </cell>
        </row>
        <row r="175">
          <cell r="A175" t="str">
            <v>CU089.30</v>
          </cell>
          <cell r="B175" t="str">
            <v>TCUV - 500</v>
          </cell>
        </row>
        <row r="175">
          <cell r="D175" t="str">
            <v>50hp</v>
          </cell>
          <cell r="E175" t="str">
            <v>2900*940*2000</v>
          </cell>
          <cell r="F175" t="str">
            <v>3*26</v>
          </cell>
          <cell r="G175" t="str">
            <v>L-60L</v>
          </cell>
        </row>
        <row r="175">
          <cell r="Q175">
            <v>19364.0152165892</v>
          </cell>
        </row>
        <row r="176">
          <cell r="A176" t="str">
            <v>CU089.31</v>
          </cell>
          <cell r="B176" t="str">
            <v>TCUVS - 403 cw cooling coil</v>
          </cell>
        </row>
        <row r="176">
          <cell r="D176">
            <v>40</v>
          </cell>
        </row>
        <row r="176">
          <cell r="F176" t="str">
            <v>1*32</v>
          </cell>
        </row>
        <row r="176">
          <cell r="Q176">
            <v>29608.7411930948</v>
          </cell>
        </row>
        <row r="179">
          <cell r="A179" t="str">
            <v>CU090</v>
          </cell>
          <cell r="B179" t="str">
            <v>UC - 100 (DE 2.5)</v>
          </cell>
        </row>
        <row r="179">
          <cell r="D179" t="str">
            <v>1/2HP</v>
          </cell>
          <cell r="E179" t="str">
            <v>15.5" X 15.5" X 6"</v>
          </cell>
          <cell r="F179" t="str">
            <v>1x8"</v>
          </cell>
          <cell r="G179" t="str">
            <v>DE2.5</v>
          </cell>
        </row>
        <row r="179">
          <cell r="Q179">
            <v>512.603879484975</v>
          </cell>
        </row>
        <row r="180">
          <cell r="A180" t="str">
            <v>CU090.01</v>
          </cell>
          <cell r="B180" t="str">
            <v>UC - 150 (DE 3.2)</v>
          </cell>
        </row>
        <row r="180">
          <cell r="D180" t="str">
            <v>3/4HP</v>
          </cell>
        </row>
        <row r="180">
          <cell r="F180" t="str">
            <v>2x8"</v>
          </cell>
          <cell r="G180" t="str">
            <v>DE3.2</v>
          </cell>
        </row>
        <row r="180">
          <cell r="Q180">
            <v>716.410241207917</v>
          </cell>
        </row>
        <row r="181">
          <cell r="A181" t="str">
            <v>CU091</v>
          </cell>
          <cell r="B181" t="str">
            <v>UC - 200 (DE 5)</v>
          </cell>
        </row>
        <row r="181">
          <cell r="D181" t="str">
            <v>1HP</v>
          </cell>
          <cell r="E181" t="str">
            <v>29.5" X15.5"X6"</v>
          </cell>
          <cell r="F181" t="str">
            <v>2x8"</v>
          </cell>
          <cell r="G181" t="str">
            <v>DE5</v>
          </cell>
        </row>
        <row r="181">
          <cell r="Q181">
            <v>773.228984476131</v>
          </cell>
        </row>
        <row r="182">
          <cell r="A182" t="str">
            <v>CU092</v>
          </cell>
          <cell r="B182" t="str">
            <v>UC - 300 (DE7.5)</v>
          </cell>
        </row>
        <row r="182">
          <cell r="D182" t="str">
            <v>1 1/2HP</v>
          </cell>
          <cell r="E182" t="str">
            <v>41.5" X15.5"X6"</v>
          </cell>
          <cell r="F182" t="str">
            <v>3x8"</v>
          </cell>
          <cell r="G182" t="str">
            <v>DE7.5</v>
          </cell>
        </row>
        <row r="182">
          <cell r="Q182">
            <v>1146.25638593267</v>
          </cell>
        </row>
        <row r="183">
          <cell r="A183" t="str">
            <v>CU092.01</v>
          </cell>
          <cell r="B183" t="str">
            <v>UC - 400 (DE11)</v>
          </cell>
        </row>
        <row r="183">
          <cell r="D183" t="str">
            <v>2HP</v>
          </cell>
          <cell r="E183" t="str">
            <v>53.5" X15.5"X6"</v>
          </cell>
          <cell r="F183" t="str">
            <v>4x8"</v>
          </cell>
          <cell r="G183" t="str">
            <v>DE11</v>
          </cell>
        </row>
        <row r="183">
          <cell r="Q183">
            <v>1341.94882667166</v>
          </cell>
        </row>
        <row r="184">
          <cell r="A184" t="str">
            <v>CU092.02</v>
          </cell>
          <cell r="B184" t="str">
            <v>UC - 500 (DE15)</v>
          </cell>
        </row>
        <row r="184">
          <cell r="D184" t="str">
            <v>2.5HP</v>
          </cell>
          <cell r="E184" t="str">
            <v>72" X15.5"X6"</v>
          </cell>
          <cell r="F184" t="str">
            <v>4x8"</v>
          </cell>
          <cell r="G184" t="str">
            <v>DE15</v>
          </cell>
        </row>
        <row r="184">
          <cell r="Q184">
            <v>1834.29984826755</v>
          </cell>
        </row>
        <row r="185">
          <cell r="A185" t="str">
            <v>CU092.03</v>
          </cell>
          <cell r="B185" t="str">
            <v>UC - 600 (DE18)</v>
          </cell>
        </row>
        <row r="185">
          <cell r="D185" t="str">
            <v>3HP</v>
          </cell>
          <cell r="E185" t="str">
            <v>86" X15.5"X6"</v>
          </cell>
          <cell r="F185" t="str">
            <v>5x8"</v>
          </cell>
          <cell r="G185" t="str">
            <v>DE18</v>
          </cell>
        </row>
        <row r="185">
          <cell r="Q185">
            <v>1929.1326307913</v>
          </cell>
        </row>
        <row r="186">
          <cell r="A186" t="str">
            <v>CU092.04</v>
          </cell>
          <cell r="B186" t="str">
            <v>UC100 heater (A400mm*86.6mm)</v>
          </cell>
        </row>
        <row r="186">
          <cell r="Q186">
            <v>36.1663652802893</v>
          </cell>
        </row>
        <row r="187">
          <cell r="A187" t="str">
            <v>CU092.05</v>
          </cell>
          <cell r="B187" t="str">
            <v>UC100 heater (B400mm*50mm)</v>
          </cell>
        </row>
        <row r="187">
          <cell r="Q187">
            <v>36.1663652802893</v>
          </cell>
        </row>
        <row r="188">
          <cell r="A188" t="str">
            <v>CU092.06</v>
          </cell>
          <cell r="B188" t="str">
            <v>UC200 heater (A700mm*86.6mm)</v>
          </cell>
        </row>
        <row r="188">
          <cell r="Q188">
            <v>57.2634116937914</v>
          </cell>
        </row>
        <row r="189">
          <cell r="A189" t="str">
            <v>CU092.07</v>
          </cell>
          <cell r="B189" t="str">
            <v>UC200 heater (B700mm*50mm)</v>
          </cell>
        </row>
        <row r="189">
          <cell r="Q189">
            <v>57.2634116937914</v>
          </cell>
        </row>
        <row r="190">
          <cell r="A190" t="str">
            <v>CU092.08</v>
          </cell>
          <cell r="B190" t="str">
            <v>UC300 heater (A1030mm*86.6mm)</v>
          </cell>
        </row>
        <row r="190">
          <cell r="Q190">
            <v>84.3881856540084</v>
          </cell>
        </row>
        <row r="191">
          <cell r="A191" t="str">
            <v>CU092.09</v>
          </cell>
          <cell r="B191" t="str">
            <v>UC300 heater (B1030mm*50mm)</v>
          </cell>
        </row>
        <row r="191">
          <cell r="Q191">
            <v>84.3881856540084</v>
          </cell>
        </row>
        <row r="192">
          <cell r="A192" t="str">
            <v>CU092.10</v>
          </cell>
          <cell r="B192" t="str">
            <v>UC400 heater (A1030mm*86.6mm)</v>
          </cell>
        </row>
        <row r="192">
          <cell r="Q192">
            <v>114.526823387583</v>
          </cell>
        </row>
        <row r="193">
          <cell r="A193" t="str">
            <v>CU092.11</v>
          </cell>
          <cell r="B193" t="str">
            <v>UC400 heater (B1030mm*50mm)</v>
          </cell>
        </row>
        <row r="193">
          <cell r="Q193">
            <v>114.526823387583</v>
          </cell>
        </row>
        <row r="194">
          <cell r="A194" t="str">
            <v>CU092.12</v>
          </cell>
          <cell r="B194" t="str">
            <v>UC100 HEATER (L=320mm)</v>
          </cell>
        </row>
        <row r="194">
          <cell r="E194" t="str">
            <v>8*5*318L</v>
          </cell>
        </row>
        <row r="194">
          <cell r="Q194">
            <v>38.7496770860243</v>
          </cell>
        </row>
        <row r="195">
          <cell r="A195" t="str">
            <v>CU092.13</v>
          </cell>
          <cell r="B195" t="str">
            <v>UC100 HEATER (LB=330mm)</v>
          </cell>
        </row>
        <row r="195">
          <cell r="E195" t="str">
            <v>8*5*318LB</v>
          </cell>
        </row>
        <row r="195">
          <cell r="Q195">
            <v>39.5569620253165</v>
          </cell>
        </row>
        <row r="196">
          <cell r="A196" t="str">
            <v>CU092.14</v>
          </cell>
          <cell r="B196" t="str">
            <v>UC200 HEATER (L=605mm)</v>
          </cell>
        </row>
        <row r="196">
          <cell r="E196" t="str">
            <v>8*5*648L</v>
          </cell>
        </row>
        <row r="196">
          <cell r="Q196">
            <v>53.8189959528115</v>
          </cell>
        </row>
        <row r="197">
          <cell r="A197" t="str">
            <v>CU092.15</v>
          </cell>
          <cell r="B197" t="str">
            <v>UC200 HEATER (LB=620mm)</v>
          </cell>
        </row>
        <row r="197">
          <cell r="E197" t="str">
            <v>8*5*648LB</v>
          </cell>
        </row>
        <row r="197">
          <cell r="Q197">
            <v>60.2772754671489</v>
          </cell>
        </row>
        <row r="198">
          <cell r="A198" t="str">
            <v>CU092.16</v>
          </cell>
          <cell r="B198" t="str">
            <v>UC300 HEATER (L=905mm)</v>
          </cell>
        </row>
        <row r="198">
          <cell r="E198" t="str">
            <v>8*5*927L</v>
          </cell>
        </row>
        <row r="198">
          <cell r="Q198">
            <v>71.0410746577112</v>
          </cell>
        </row>
        <row r="199">
          <cell r="A199" t="str">
            <v>CU092.17</v>
          </cell>
          <cell r="B199" t="str">
            <v>UC300 HEATER (LB=925mm)</v>
          </cell>
        </row>
        <row r="199">
          <cell r="E199" t="str">
            <v>8*5*927LB</v>
          </cell>
        </row>
        <row r="199">
          <cell r="Q199">
            <v>77.4993541720486</v>
          </cell>
        </row>
        <row r="200">
          <cell r="A200" t="str">
            <v>CU092.18</v>
          </cell>
          <cell r="B200" t="str">
            <v>UC400 HEATER (L=1205mm)</v>
          </cell>
        </row>
        <row r="200">
          <cell r="Q200">
            <v>101.717902350814</v>
          </cell>
        </row>
        <row r="201">
          <cell r="A201" t="str">
            <v>CU092.19</v>
          </cell>
          <cell r="B201" t="str">
            <v>UC400 HEATER (LB=1225mm)</v>
          </cell>
        </row>
        <row r="201">
          <cell r="Q201">
            <v>116.787221217601</v>
          </cell>
        </row>
        <row r="202">
          <cell r="A202" t="str">
            <v>CU092.20</v>
          </cell>
          <cell r="B202" t="str">
            <v>UC500 HEATER (L=1670mm)</v>
          </cell>
        </row>
        <row r="202">
          <cell r="Q202">
            <v>124.321880650995</v>
          </cell>
        </row>
        <row r="203">
          <cell r="A203" t="str">
            <v>CU092.21</v>
          </cell>
          <cell r="B203" t="str">
            <v>UC500 HEATER (LB=1695mm)</v>
          </cell>
        </row>
        <row r="203">
          <cell r="Q203">
            <v>148.809523809524</v>
          </cell>
        </row>
        <row r="204">
          <cell r="A204" t="str">
            <v>CU092.22</v>
          </cell>
          <cell r="B204" t="str">
            <v>UC600 HEATER (L=2020mm)</v>
          </cell>
        </row>
        <row r="204">
          <cell r="Q204">
            <v>139.391199517782</v>
          </cell>
        </row>
        <row r="205">
          <cell r="A205" t="str">
            <v>CU092.23</v>
          </cell>
          <cell r="B205" t="str">
            <v>UC600 HEATER (LB=2040mm)</v>
          </cell>
        </row>
        <row r="205">
          <cell r="Q205">
            <v>173.297166968053</v>
          </cell>
        </row>
        <row r="206">
          <cell r="A206" t="str">
            <v>CU092.24</v>
          </cell>
          <cell r="B206" t="str">
            <v>8 X 5 X 318 (UC100) COIL</v>
          </cell>
        </row>
        <row r="206">
          <cell r="D206" t="str">
            <v>1/2HP</v>
          </cell>
        </row>
        <row r="206">
          <cell r="Q206">
            <v>284.810126582278</v>
          </cell>
        </row>
        <row r="207">
          <cell r="A207" t="str">
            <v>CU092.241</v>
          </cell>
          <cell r="B207" t="str">
            <v>6 X 5 X 648 (UC150) COIL</v>
          </cell>
        </row>
        <row r="207">
          <cell r="D207" t="str">
            <v>3/4HP</v>
          </cell>
        </row>
        <row r="207">
          <cell r="Q207">
            <v>358.649789029536</v>
          </cell>
        </row>
        <row r="208">
          <cell r="A208" t="str">
            <v>CU092.25</v>
          </cell>
          <cell r="B208" t="str">
            <v>8 X 5 X 648 (UC200) COIL</v>
          </cell>
        </row>
        <row r="208">
          <cell r="D208" t="str">
            <v>1HP</v>
          </cell>
        </row>
        <row r="208">
          <cell r="Q208">
            <v>465.641952983725</v>
          </cell>
        </row>
        <row r="209">
          <cell r="A209" t="str">
            <v>CU092.26</v>
          </cell>
          <cell r="B209" t="str">
            <v>8 X 5 X 927 (UC300) COIL</v>
          </cell>
        </row>
        <row r="209">
          <cell r="D209" t="str">
            <v>1 1/2HP</v>
          </cell>
        </row>
        <row r="209">
          <cell r="Q209">
            <v>709.764918625678</v>
          </cell>
        </row>
        <row r="210">
          <cell r="A210" t="str">
            <v>CU092.27</v>
          </cell>
          <cell r="B210" t="str">
            <v>Drain pipe fitting (UC)</v>
          </cell>
        </row>
        <row r="210">
          <cell r="Q210">
            <v>11.4653361344538</v>
          </cell>
        </row>
        <row r="211">
          <cell r="A211" t="str">
            <v>CU093</v>
          </cell>
          <cell r="B211" t="str">
            <v>5 X 10 X 4R</v>
          </cell>
        </row>
        <row r="211">
          <cell r="D211" t="str">
            <v>1/4hp</v>
          </cell>
          <cell r="E211" t="str">
            <v>1 door (360l)</v>
          </cell>
        </row>
        <row r="211">
          <cell r="G211" t="str">
            <v>5 X 10 X 4R</v>
          </cell>
        </row>
        <row r="211">
          <cell r="Q211" t="str">
            <v>~</v>
          </cell>
        </row>
        <row r="212">
          <cell r="A212" t="str">
            <v>CU094</v>
          </cell>
          <cell r="B212" t="str">
            <v>5 X 14 X 4R </v>
          </cell>
        </row>
        <row r="212">
          <cell r="D212" t="str">
            <v>1/3hp</v>
          </cell>
          <cell r="E212" t="str">
            <v>1 door (400l)</v>
          </cell>
        </row>
        <row r="212">
          <cell r="G212" t="str">
            <v>5 X 14 X 4R </v>
          </cell>
        </row>
        <row r="212">
          <cell r="Q212">
            <v>203.955436386689</v>
          </cell>
        </row>
        <row r="213">
          <cell r="A213" t="str">
            <v>CU095</v>
          </cell>
          <cell r="B213" t="str">
            <v>5 X 20 X 4R </v>
          </cell>
        </row>
        <row r="213">
          <cell r="D213" t="str">
            <v>1/2HP</v>
          </cell>
          <cell r="E213" t="str">
            <v>2 door (1050l)</v>
          </cell>
        </row>
        <row r="213">
          <cell r="G213" t="str">
            <v>5 X 20 X 4R </v>
          </cell>
        </row>
        <row r="213">
          <cell r="Q213">
            <v>258.114048762237</v>
          </cell>
        </row>
        <row r="214">
          <cell r="A214" t="str">
            <v>CU096</v>
          </cell>
          <cell r="B214" t="str">
            <v>5 X 23 X 4R </v>
          </cell>
        </row>
        <row r="214">
          <cell r="D214" t="str">
            <v>1/2HP (B)</v>
          </cell>
          <cell r="E214" t="str">
            <v>2 door (1050l)</v>
          </cell>
        </row>
        <row r="214">
          <cell r="G214" t="str">
            <v>5 X 23 X 4R </v>
          </cell>
        </row>
        <row r="214">
          <cell r="Q214">
            <v>313.078090249631</v>
          </cell>
        </row>
        <row r="215">
          <cell r="A215" t="str">
            <v>CU097</v>
          </cell>
          <cell r="B215" t="str">
            <v>5 X 33 X 4R </v>
          </cell>
        </row>
        <row r="215">
          <cell r="D215" t="str">
            <v>1/2hp-3/4hp</v>
          </cell>
          <cell r="E215" t="str">
            <v>3 door (1480l)</v>
          </cell>
        </row>
        <row r="215">
          <cell r="G215" t="str">
            <v>5 X 33 X 4R ( 有水盘 )</v>
          </cell>
        </row>
        <row r="215">
          <cell r="Q215">
            <v>372.835734031718</v>
          </cell>
        </row>
        <row r="216">
          <cell r="A216" t="str">
            <v>CU098</v>
          </cell>
          <cell r="B216" t="str">
            <v>5 X 48 X 4R </v>
          </cell>
        </row>
        <row r="216">
          <cell r="D216" t="str">
            <v>1HP</v>
          </cell>
          <cell r="E216" t="str">
            <v>4 door (1480l)</v>
          </cell>
        </row>
        <row r="216">
          <cell r="G216" t="str">
            <v>5 X 48 X 4R </v>
          </cell>
        </row>
        <row r="216">
          <cell r="Q216" t="str">
            <v>~</v>
          </cell>
        </row>
        <row r="217">
          <cell r="A217" t="str">
            <v>CU099</v>
          </cell>
          <cell r="B217" t="str">
            <v>5 X 10 X 4R</v>
          </cell>
        </row>
        <row r="217">
          <cell r="D217" t="str">
            <v>1/4hp</v>
          </cell>
          <cell r="E217" t="str">
            <v>1 door (360l)</v>
          </cell>
        </row>
        <row r="217">
          <cell r="G217" t="str">
            <v>5 X 10 X 4R ( 无水盘 )</v>
          </cell>
        </row>
        <row r="217">
          <cell r="Q217">
            <v>122.113445989483</v>
          </cell>
        </row>
        <row r="218">
          <cell r="A218" t="str">
            <v>CU100</v>
          </cell>
          <cell r="B218" t="str">
            <v>5 X 14 X 4R </v>
          </cell>
        </row>
        <row r="218">
          <cell r="D218" t="str">
            <v>1/3hp</v>
          </cell>
          <cell r="E218" t="str">
            <v>1 door (400l)</v>
          </cell>
        </row>
        <row r="218">
          <cell r="G218" t="str">
            <v>5 X 14 X 4R ( 无水盘 )</v>
          </cell>
        </row>
        <row r="218">
          <cell r="Q218">
            <v>145.496871817256</v>
          </cell>
        </row>
        <row r="219">
          <cell r="A219" t="str">
            <v>CU100.01</v>
          </cell>
          <cell r="B219" t="str">
            <v>5 X 16 X 4R </v>
          </cell>
        </row>
        <row r="219">
          <cell r="D219" t="str">
            <v>1/3hp</v>
          </cell>
          <cell r="E219" t="str">
            <v>1 door (400l)</v>
          </cell>
        </row>
        <row r="219">
          <cell r="G219" t="str">
            <v>5 X 16 X 4R ( 无水盘 )</v>
          </cell>
        </row>
        <row r="219">
          <cell r="Q219">
            <v>170.179376857683</v>
          </cell>
        </row>
        <row r="220">
          <cell r="A220" t="str">
            <v>CU101</v>
          </cell>
          <cell r="B220" t="str">
            <v>5 X 20 X 4R </v>
          </cell>
        </row>
        <row r="220">
          <cell r="D220" t="str">
            <v>1/2HP</v>
          </cell>
          <cell r="E220" t="str">
            <v>2 door (1050l)</v>
          </cell>
        </row>
        <row r="220">
          <cell r="G220" t="str">
            <v>5 X 20 X 4R ( 无水盘 )</v>
          </cell>
        </row>
        <row r="220">
          <cell r="Q220">
            <v>219.544386938538</v>
          </cell>
        </row>
        <row r="221">
          <cell r="A221" t="str">
            <v>CU101.01</v>
          </cell>
          <cell r="B221" t="str">
            <v>5 X 23 X 4R </v>
          </cell>
        </row>
        <row r="221">
          <cell r="D221" t="str">
            <v>1/2HP</v>
          </cell>
          <cell r="E221" t="str">
            <v>2 door (1050l)</v>
          </cell>
        </row>
        <row r="221">
          <cell r="G221" t="str">
            <v>5 X 23X 4R ( 无水盘 )</v>
          </cell>
        </row>
        <row r="221">
          <cell r="Q221">
            <v>240.329654341003</v>
          </cell>
        </row>
        <row r="222">
          <cell r="A222" t="str">
            <v>CU102</v>
          </cell>
          <cell r="B222" t="str">
            <v>5 X 33 X 4R </v>
          </cell>
        </row>
        <row r="222">
          <cell r="D222" t="str">
            <v>1/2hp-3/4hp</v>
          </cell>
          <cell r="E222" t="str">
            <v>3 door (1480l)</v>
          </cell>
        </row>
        <row r="222">
          <cell r="G222" t="str">
            <v>5 X 33 X 4R ( 无水盘 )</v>
          </cell>
        </row>
        <row r="222">
          <cell r="Q222">
            <v>306.582694186361</v>
          </cell>
        </row>
        <row r="223">
          <cell r="A223" t="str">
            <v>CU103</v>
          </cell>
          <cell r="B223" t="str">
            <v>5 X 48 X 4R </v>
          </cell>
        </row>
        <row r="223">
          <cell r="D223" t="str">
            <v>1HP</v>
          </cell>
          <cell r="E223" t="str">
            <v>3 door (1480l)</v>
          </cell>
        </row>
        <row r="223">
          <cell r="G223" t="str">
            <v>5 X 48 X 4R </v>
          </cell>
        </row>
        <row r="223">
          <cell r="Q223">
            <v>441.120061373226</v>
          </cell>
        </row>
        <row r="224">
          <cell r="A224" t="str">
            <v>CU103.10</v>
          </cell>
          <cell r="B224" t="str">
            <v>5 X 55 X 4R (1400mm)</v>
          </cell>
        </row>
        <row r="224">
          <cell r="Q224">
            <v>495.917584525179</v>
          </cell>
        </row>
        <row r="225">
          <cell r="A225" t="str">
            <v>CU103.11</v>
          </cell>
          <cell r="B225" t="str">
            <v>5 X 83 X 4R (2100mm)</v>
          </cell>
        </row>
        <row r="225">
          <cell r="Q225">
            <v>667.159844375034</v>
          </cell>
        </row>
        <row r="226">
          <cell r="A226" t="str">
            <v>CU103.01</v>
          </cell>
          <cell r="B226" t="str">
            <v>5 x 6 x 13 (30u)</v>
          </cell>
        </row>
        <row r="226">
          <cell r="D226" t="str">
            <v>3/4hp frezzer</v>
          </cell>
          <cell r="E226" t="str">
            <v>1 door frezzer(400l)</v>
          </cell>
        </row>
        <row r="226">
          <cell r="Q226">
            <v>235.69784645734</v>
          </cell>
        </row>
        <row r="227">
          <cell r="A227" t="str">
            <v>CU104</v>
          </cell>
          <cell r="B227" t="str">
            <v>5 x 6 x 22 (30u)</v>
          </cell>
        </row>
        <row r="227">
          <cell r="D227" t="str">
            <v>1hp frezzer</v>
          </cell>
          <cell r="E227" t="str">
            <v>2 door frezzer(1050l)</v>
          </cell>
        </row>
        <row r="227">
          <cell r="G227" t="str">
            <v>5 x 6 x 22 (30u)</v>
          </cell>
        </row>
        <row r="227">
          <cell r="Q227">
            <v>367.992766726944</v>
          </cell>
        </row>
        <row r="228">
          <cell r="A228" t="str">
            <v>CU104.01</v>
          </cell>
          <cell r="B228" t="str">
            <v>5 x 6 x 33 (30u)</v>
          </cell>
        </row>
        <row r="228">
          <cell r="D228" t="str">
            <v>1.5hp frezzer</v>
          </cell>
          <cell r="E228" t="str">
            <v>3 door frezzer(1480l)</v>
          </cell>
        </row>
        <row r="228">
          <cell r="G228" t="str">
            <v>5 x 6 x 33 (30u)</v>
          </cell>
        </row>
        <row r="228">
          <cell r="Q228">
            <v>548.324428735821</v>
          </cell>
        </row>
        <row r="229">
          <cell r="A229" t="str">
            <v>CU105</v>
          </cell>
          <cell r="B229" t="str">
            <v>4 x 32 x 4R</v>
          </cell>
        </row>
        <row r="229">
          <cell r="D229" t="str">
            <v>1/2hp</v>
          </cell>
          <cell r="E229" t="str">
            <v>4 x 4 x 814</v>
          </cell>
        </row>
        <row r="229">
          <cell r="G229" t="str">
            <v>4 x 32 x 4R</v>
          </cell>
        </row>
        <row r="229">
          <cell r="Q229">
            <v>305.890185763603</v>
          </cell>
        </row>
        <row r="230">
          <cell r="A230" t="str">
            <v>CU105.01</v>
          </cell>
          <cell r="B230" t="str">
            <v>4*4*1520 (60")</v>
          </cell>
        </row>
        <row r="230">
          <cell r="Q230">
            <v>447.065592635213</v>
          </cell>
        </row>
        <row r="231">
          <cell r="A231" t="str">
            <v>CU105.02</v>
          </cell>
          <cell r="B231" t="str">
            <v>4*4*1680 (66")</v>
          </cell>
        </row>
        <row r="231">
          <cell r="D231" t="str">
            <v>1.5HP</v>
          </cell>
        </row>
        <row r="231">
          <cell r="Q231">
            <v>484.868485944435</v>
          </cell>
        </row>
        <row r="232">
          <cell r="A232" t="str">
            <v>CU105.03</v>
          </cell>
          <cell r="B232" t="str">
            <v>4*5*1200 (47")</v>
          </cell>
        </row>
        <row r="232">
          <cell r="Q232">
            <v>485.724718319655</v>
          </cell>
        </row>
        <row r="233">
          <cell r="A233" t="str">
            <v>CU105.04</v>
          </cell>
          <cell r="B233" t="str">
            <v>4*5*1400 (55")</v>
          </cell>
        </row>
        <row r="233">
          <cell r="D233">
            <v>6</v>
          </cell>
        </row>
        <row r="233">
          <cell r="Q233">
            <v>524.325358186118</v>
          </cell>
        </row>
        <row r="234">
          <cell r="A234" t="str">
            <v>CU105.05</v>
          </cell>
          <cell r="B234" t="str">
            <v>4*5*2100 (83")</v>
          </cell>
        </row>
        <row r="234">
          <cell r="Q234">
            <v>747.67005146752</v>
          </cell>
        </row>
        <row r="235">
          <cell r="A235" t="str">
            <v>CU105.06</v>
          </cell>
          <cell r="B235" t="str">
            <v>4*5*2700 (106")</v>
          </cell>
        </row>
        <row r="235">
          <cell r="D235">
            <v>6</v>
          </cell>
        </row>
        <row r="235">
          <cell r="Q235">
            <v>942.498956739463</v>
          </cell>
        </row>
        <row r="236">
          <cell r="A236" t="str">
            <v>CU105.07</v>
          </cell>
          <cell r="B236" t="str">
            <v>4*5*3250 (128")</v>
          </cell>
        </row>
        <row r="236">
          <cell r="Q236">
            <v>1116.20183613855</v>
          </cell>
        </row>
        <row r="237">
          <cell r="A237" t="str">
            <v>CU106</v>
          </cell>
          <cell r="B237" t="str">
            <v>12 x 11 x 3R (280) </v>
          </cell>
        </row>
        <row r="237">
          <cell r="D237" t="str">
            <v>3/8~1/2hp</v>
          </cell>
          <cell r="E237" t="str">
            <v>1.8,2.1 chiller,1.2,1.5 frezzer</v>
          </cell>
        </row>
        <row r="237">
          <cell r="Q237">
            <v>238.095238095238</v>
          </cell>
        </row>
        <row r="238">
          <cell r="A238" t="str">
            <v>CU106.01</v>
          </cell>
          <cell r="B238" t="str">
            <v>12 x 13 x 3R (330) </v>
          </cell>
        </row>
        <row r="238">
          <cell r="D238" t="str">
            <v>3/4hp</v>
          </cell>
          <cell r="E238" t="str">
            <v>1.8,2.1 counter frezzer</v>
          </cell>
        </row>
        <row r="238">
          <cell r="Q238">
            <v>287.823990355636</v>
          </cell>
        </row>
        <row r="239">
          <cell r="A239" t="str">
            <v>CU107</v>
          </cell>
          <cell r="B239" t="str">
            <v>8 x 11 x 3R (280)</v>
          </cell>
        </row>
        <row r="239">
          <cell r="D239" t="str">
            <v>1/3hp</v>
          </cell>
          <cell r="E239" t="str">
            <v>1.2,1.5m counter chiller</v>
          </cell>
        </row>
        <row r="239">
          <cell r="G239" t="str">
            <v>8 x 11 x 3R (280)</v>
          </cell>
        </row>
        <row r="239">
          <cell r="Q239">
            <v>170.283303194696</v>
          </cell>
        </row>
        <row r="240">
          <cell r="A240" t="str">
            <v>CU107.01</v>
          </cell>
          <cell r="B240" t="str">
            <v>3 x 42 x 450</v>
          </cell>
        </row>
        <row r="240">
          <cell r="Q240">
            <v>1496.90941969423</v>
          </cell>
        </row>
        <row r="241">
          <cell r="A241" t="str">
            <v>CU107.02</v>
          </cell>
          <cell r="B241" t="str">
            <v>4 x 42 x 450</v>
          </cell>
        </row>
        <row r="241">
          <cell r="Q241">
            <v>2058.25045207957</v>
          </cell>
        </row>
        <row r="242">
          <cell r="A242" t="str">
            <v>CU107.03</v>
          </cell>
          <cell r="B242" t="str">
            <v>3 x 12 x 350</v>
          </cell>
        </row>
        <row r="242">
          <cell r="Q242">
            <v>232.656583922407</v>
          </cell>
        </row>
        <row r="243">
          <cell r="A243" t="str">
            <v>CU107.031</v>
          </cell>
          <cell r="B243" t="str">
            <v>6*6*460</v>
          </cell>
        </row>
        <row r="243">
          <cell r="Q243">
            <v>311.729409830676</v>
          </cell>
        </row>
        <row r="244">
          <cell r="A244" t="str">
            <v>CU107.04</v>
          </cell>
          <cell r="B244" t="str">
            <v>4*48*550</v>
          </cell>
        </row>
        <row r="244">
          <cell r="Q244">
            <v>6663.83460211386</v>
          </cell>
        </row>
        <row r="245">
          <cell r="A245" t="str">
            <v>CU107.05</v>
          </cell>
          <cell r="B245" t="str">
            <v>5*48*550</v>
          </cell>
        </row>
        <row r="245">
          <cell r="F245" t="str">
            <v>KG</v>
          </cell>
        </row>
        <row r="245">
          <cell r="Q245">
            <v>7000.49911960847</v>
          </cell>
        </row>
        <row r="246">
          <cell r="A246" t="str">
            <v>CU107.06</v>
          </cell>
          <cell r="B246" t="str">
            <v>6*48*550</v>
          </cell>
        </row>
        <row r="246">
          <cell r="Q246">
            <v>7870.40979964573</v>
          </cell>
        </row>
        <row r="247">
          <cell r="A247" t="str">
            <v>CU108</v>
          </cell>
          <cell r="B247" t="str">
            <v>OB15-32</v>
          </cell>
        </row>
        <row r="247">
          <cell r="D247" t="str">
            <v>CU15~CU32</v>
          </cell>
          <cell r="E247" t="str">
            <v>22.5L*41W*18H</v>
          </cell>
          <cell r="F247">
            <v>10</v>
          </cell>
        </row>
        <row r="247">
          <cell r="Q247">
            <v>147.540983606557</v>
          </cell>
        </row>
        <row r="248">
          <cell r="A248" t="str">
            <v>CU109</v>
          </cell>
          <cell r="B248" t="str">
            <v>OB36</v>
          </cell>
        </row>
        <row r="248">
          <cell r="Q248">
            <v>147.540983606557</v>
          </cell>
        </row>
        <row r="249">
          <cell r="A249" t="str">
            <v>CU110</v>
          </cell>
          <cell r="B249" t="str">
            <v>OB40</v>
          </cell>
        </row>
        <row r="249">
          <cell r="D249" t="str">
            <v>CU40</v>
          </cell>
          <cell r="E249" t="str">
            <v>27*43*20</v>
          </cell>
          <cell r="F249">
            <v>10</v>
          </cell>
        </row>
        <row r="249">
          <cell r="Q249">
            <v>147.540983606557</v>
          </cell>
        </row>
        <row r="250">
          <cell r="A250" t="str">
            <v>CU111</v>
          </cell>
          <cell r="B250" t="str">
            <v>OB50</v>
          </cell>
        </row>
        <row r="250">
          <cell r="D250" t="str">
            <v>CU50</v>
          </cell>
          <cell r="E250" t="str">
            <v>29*46*26</v>
          </cell>
          <cell r="F250">
            <v>20</v>
          </cell>
        </row>
        <row r="250">
          <cell r="Q250">
            <v>295.081967213115</v>
          </cell>
        </row>
        <row r="251">
          <cell r="A251" t="str">
            <v>CU112</v>
          </cell>
          <cell r="B251" t="str">
            <v>OB64-72B</v>
          </cell>
        </row>
        <row r="251">
          <cell r="D251" t="str">
            <v>CU64B~72B</v>
          </cell>
          <cell r="E251" t="str">
            <v>31*45*20</v>
          </cell>
          <cell r="F251">
            <v>20</v>
          </cell>
        </row>
        <row r="251">
          <cell r="Q251">
            <v>295.081967213115</v>
          </cell>
        </row>
        <row r="252">
          <cell r="A252" t="str">
            <v>CU113</v>
          </cell>
          <cell r="B252" t="str">
            <v>OB64-72</v>
          </cell>
        </row>
        <row r="252">
          <cell r="D252" t="str">
            <v>CU64-72</v>
          </cell>
          <cell r="E252" t="str">
            <v>42*47*26</v>
          </cell>
          <cell r="F252">
            <v>22</v>
          </cell>
        </row>
        <row r="252">
          <cell r="Q252">
            <v>324.590163934426</v>
          </cell>
        </row>
        <row r="253">
          <cell r="A253" t="str">
            <v>CU114</v>
          </cell>
          <cell r="B253" t="str">
            <v>OB80-100</v>
          </cell>
        </row>
        <row r="253">
          <cell r="D253" t="str">
            <v>CU80~100</v>
          </cell>
          <cell r="E253" t="str">
            <v>44.5*47*26</v>
          </cell>
          <cell r="F253">
            <v>23</v>
          </cell>
        </row>
        <row r="253">
          <cell r="Q253">
            <v>339.344262295082</v>
          </cell>
        </row>
        <row r="254">
          <cell r="A254" t="str">
            <v>CU115</v>
          </cell>
          <cell r="B254" t="str">
            <v>OB125-160</v>
          </cell>
        </row>
        <row r="254">
          <cell r="D254" t="str">
            <v>CU125~160</v>
          </cell>
          <cell r="E254" t="str">
            <v>57*51*30</v>
          </cell>
          <cell r="F254">
            <v>26</v>
          </cell>
        </row>
        <row r="254">
          <cell r="Q254">
            <v>383.606557377049</v>
          </cell>
        </row>
        <row r="255">
          <cell r="A255" t="str">
            <v>CU116</v>
          </cell>
          <cell r="B255" t="str">
            <v>OB200</v>
          </cell>
        </row>
        <row r="255">
          <cell r="D255" t="str">
            <v>CU200</v>
          </cell>
          <cell r="E255" t="str">
            <v>65*58*40</v>
          </cell>
          <cell r="F255">
            <v>45</v>
          </cell>
        </row>
        <row r="255">
          <cell r="Q255">
            <v>663.934426229508</v>
          </cell>
        </row>
        <row r="256">
          <cell r="A256" t="str">
            <v>CU117</v>
          </cell>
          <cell r="B256" t="str">
            <v>OB250</v>
          </cell>
        </row>
        <row r="256">
          <cell r="D256" t="str">
            <v>CU250</v>
          </cell>
          <cell r="E256" t="str">
            <v>86*61*40</v>
          </cell>
          <cell r="F256">
            <v>53</v>
          </cell>
        </row>
        <row r="256">
          <cell r="Q256">
            <v>1032.7868852459</v>
          </cell>
        </row>
        <row r="257">
          <cell r="A257" t="str">
            <v>CU118</v>
          </cell>
          <cell r="B257" t="str">
            <v>OB300-400</v>
          </cell>
        </row>
        <row r="257">
          <cell r="D257" t="str">
            <v>CU300~400</v>
          </cell>
          <cell r="E257" t="str">
            <v>65*66*40</v>
          </cell>
          <cell r="F257">
            <v>53</v>
          </cell>
        </row>
        <row r="257">
          <cell r="Q257">
            <v>681.428571428571</v>
          </cell>
        </row>
        <row r="258">
          <cell r="A258" t="str">
            <v>CU118.1</v>
          </cell>
          <cell r="B258" t="str">
            <v>3/8 wall plug (100pcs)</v>
          </cell>
        </row>
        <row r="258">
          <cell r="D258" t="str">
            <v>ob15-100</v>
          </cell>
        </row>
        <row r="258">
          <cell r="Q258">
            <v>85.7142857142857</v>
          </cell>
        </row>
        <row r="259">
          <cell r="A259" t="str">
            <v>CU118.2</v>
          </cell>
          <cell r="B259" t="str">
            <v>3/8 wall plug (1pc)</v>
          </cell>
        </row>
        <row r="259">
          <cell r="Q259">
            <v>1.33333333333333</v>
          </cell>
        </row>
        <row r="260">
          <cell r="A260" t="str">
            <v>CU118.3</v>
          </cell>
          <cell r="B260" t="str">
            <v>1/2 wall plug (30pcs)</v>
          </cell>
        </row>
        <row r="260">
          <cell r="Q260">
            <v>76.5</v>
          </cell>
        </row>
        <row r="261">
          <cell r="A261" t="str">
            <v>CU118.4</v>
          </cell>
          <cell r="B261" t="str">
            <v>1/2 wall plug (1pc)</v>
          </cell>
        </row>
        <row r="261">
          <cell r="Q261">
            <v>3.06</v>
          </cell>
        </row>
        <row r="262">
          <cell r="A262" t="str">
            <v>CU124</v>
          </cell>
          <cell r="B262" t="str">
            <v>WC-1HP</v>
          </cell>
        </row>
        <row r="262">
          <cell r="Q262">
            <v>802.873546181286</v>
          </cell>
        </row>
        <row r="263">
          <cell r="A263" t="str">
            <v>CU125</v>
          </cell>
          <cell r="B263" t="str">
            <v>WC-1.5HP</v>
          </cell>
        </row>
        <row r="263">
          <cell r="Q263">
            <v>889.336851154656</v>
          </cell>
        </row>
        <row r="264">
          <cell r="A264" t="str">
            <v>CU128</v>
          </cell>
          <cell r="B264" t="str">
            <v>LCU-02</v>
          </cell>
        </row>
        <row r="264">
          <cell r="D264" t="str">
            <v>2.5hp </v>
          </cell>
          <cell r="E264" t="str">
            <v>1210*530*866</v>
          </cell>
          <cell r="F264" t="str">
            <v>1 x 18</v>
          </cell>
          <cell r="G264" t="str">
            <v>CYQ75-500 </v>
          </cell>
        </row>
        <row r="264">
          <cell r="Q264" t="str">
            <v>~</v>
          </cell>
        </row>
        <row r="265">
          <cell r="A265" t="str">
            <v>CU129</v>
          </cell>
          <cell r="B265" t="str">
            <v>LCU-03</v>
          </cell>
        </row>
        <row r="265">
          <cell r="D265" t="str">
            <v>3hp</v>
          </cell>
          <cell r="E265" t="str">
            <v>1210*530*866</v>
          </cell>
          <cell r="F265" t="str">
            <v>1 x 18</v>
          </cell>
          <cell r="G265" t="str">
            <v>CYQ75-580 </v>
          </cell>
        </row>
        <row r="265">
          <cell r="Q265">
            <v>2285.10163143905</v>
          </cell>
        </row>
        <row r="266">
          <cell r="A266" t="str">
            <v>CU130</v>
          </cell>
          <cell r="B266" t="str">
            <v>LCU-04</v>
          </cell>
        </row>
        <row r="266">
          <cell r="D266" t="str">
            <v>4hp </v>
          </cell>
          <cell r="E266" t="str">
            <v>1210*530*866</v>
          </cell>
          <cell r="F266" t="str">
            <v>1 x 20</v>
          </cell>
          <cell r="G266" t="str">
            <v>CYQ75-650</v>
          </cell>
        </row>
        <row r="266">
          <cell r="Q266" t="str">
            <v>~</v>
          </cell>
        </row>
        <row r="267">
          <cell r="A267" t="str">
            <v>CU131</v>
          </cell>
          <cell r="B267" t="str">
            <v>LCU-05</v>
          </cell>
        </row>
        <row r="267">
          <cell r="D267" t="str">
            <v>5hp </v>
          </cell>
          <cell r="E267" t="str">
            <v>1210*530*1100</v>
          </cell>
          <cell r="F267" t="str">
            <v>2 x 16</v>
          </cell>
          <cell r="G267" t="str">
            <v>CYQ75-820 </v>
          </cell>
        </row>
        <row r="267">
          <cell r="Q267">
            <v>3177.07256262473</v>
          </cell>
        </row>
        <row r="268">
          <cell r="A268" t="str">
            <v>CU132</v>
          </cell>
          <cell r="B268" t="str">
            <v>LCU-06</v>
          </cell>
        </row>
        <row r="268">
          <cell r="D268" t="str">
            <v>6hp </v>
          </cell>
          <cell r="E268" t="str">
            <v>1210*530*1260</v>
          </cell>
          <cell r="F268" t="str">
            <v>2 x 18</v>
          </cell>
          <cell r="G268" t="str">
            <v>CYQ75-1100 </v>
          </cell>
        </row>
        <row r="268">
          <cell r="Q268">
            <v>3368.14009662698</v>
          </cell>
        </row>
        <row r="269">
          <cell r="A269" t="str">
            <v>CU133</v>
          </cell>
          <cell r="B269" t="str">
            <v>LCU-08</v>
          </cell>
        </row>
        <row r="269">
          <cell r="D269" t="str">
            <v>8hp </v>
          </cell>
          <cell r="E269" t="str">
            <v>1210*530*1260</v>
          </cell>
          <cell r="F269" t="str">
            <v>2 x 18</v>
          </cell>
          <cell r="G269" t="str">
            <v>CYQ75-1100 </v>
          </cell>
        </row>
        <row r="269">
          <cell r="Q269">
            <v>4133.95794067683</v>
          </cell>
        </row>
        <row r="270">
          <cell r="A270" t="str">
            <v>CU134</v>
          </cell>
          <cell r="B270" t="str">
            <v>LCU-10</v>
          </cell>
        </row>
        <row r="270">
          <cell r="D270" t="str">
            <v>10hp</v>
          </cell>
          <cell r="E270" t="str">
            <v>1521*560*1350</v>
          </cell>
          <cell r="F270" t="str">
            <v>2 x 20</v>
          </cell>
          <cell r="G270" t="str">
            <v>cr105</v>
          </cell>
        </row>
        <row r="270">
          <cell r="Q270">
            <v>4839.90627080105</v>
          </cell>
        </row>
        <row r="271">
          <cell r="A271" t="str">
            <v>CU135</v>
          </cell>
          <cell r="B271" t="str">
            <v>LCU-12</v>
          </cell>
        </row>
        <row r="271">
          <cell r="D271" t="str">
            <v>12hp</v>
          </cell>
          <cell r="E271" t="str">
            <v>1521*560*1350</v>
          </cell>
          <cell r="F271" t="str">
            <v>2 x 20</v>
          </cell>
          <cell r="G271" t="str">
            <v>cr106</v>
          </cell>
        </row>
        <row r="271">
          <cell r="Q271">
            <v>5403.152943199</v>
          </cell>
        </row>
        <row r="272">
          <cell r="A272" t="str">
            <v>CU136</v>
          </cell>
          <cell r="B272" t="str">
            <v>LCU-15</v>
          </cell>
        </row>
        <row r="272">
          <cell r="D272" t="str">
            <v>15hp</v>
          </cell>
          <cell r="E272" t="str">
            <v>1521*560*1550</v>
          </cell>
          <cell r="F272" t="str">
            <v>2 x 20</v>
          </cell>
          <cell r="G272" t="str">
            <v>cr107</v>
          </cell>
        </row>
        <row r="272">
          <cell r="Q272">
            <v>5863.87883969995</v>
          </cell>
        </row>
        <row r="273">
          <cell r="A273" t="str">
            <v>CU137</v>
          </cell>
          <cell r="B273" t="str">
            <v>LCU-20</v>
          </cell>
        </row>
        <row r="273">
          <cell r="D273" t="str">
            <v>20hp</v>
          </cell>
          <cell r="E273" t="str">
            <v>1521*560*1550</v>
          </cell>
          <cell r="F273" t="str">
            <v>2 x 20</v>
          </cell>
          <cell r="G273" t="str">
            <v>cr108</v>
          </cell>
        </row>
        <row r="273">
          <cell r="Q273">
            <v>7246.05652920281</v>
          </cell>
        </row>
        <row r="274">
          <cell r="A274" t="str">
            <v>CU140</v>
          </cell>
          <cell r="B274" t="str">
            <v>GREEN COLOUR CAT (1L)</v>
          </cell>
        </row>
        <row r="274">
          <cell r="Q274">
            <v>28</v>
          </cell>
        </row>
        <row r="275">
          <cell r="A275" t="str">
            <v>CU141</v>
          </cell>
          <cell r="B275" t="str">
            <v>BLUE COLOUR CAT (1L)</v>
          </cell>
        </row>
        <row r="275">
          <cell r="Q275">
            <v>28</v>
          </cell>
        </row>
        <row r="276">
          <cell r="A276" t="str">
            <v>CU142</v>
          </cell>
          <cell r="B276" t="str">
            <v>CYQ75-500 RECEIVER TANK</v>
          </cell>
        </row>
        <row r="276">
          <cell r="D276" t="str">
            <v>2hp</v>
          </cell>
          <cell r="E276" t="str">
            <v>500mml*75mm</v>
          </cell>
          <cell r="F276" t="str">
            <v>2.2L</v>
          </cell>
          <cell r="G276" t="str">
            <v>bcu36</v>
          </cell>
        </row>
        <row r="276">
          <cell r="Q276">
            <v>115.074798619102</v>
          </cell>
        </row>
        <row r="277">
          <cell r="A277" t="str">
            <v>CU143</v>
          </cell>
          <cell r="B277" t="str">
            <v>CYQ75-580 RECEIVER TANK</v>
          </cell>
        </row>
        <row r="277">
          <cell r="D277" t="str">
            <v>3hp</v>
          </cell>
          <cell r="E277" t="str">
            <v>580mml*75mm</v>
          </cell>
          <cell r="F277" t="str">
            <v>2.6L</v>
          </cell>
          <cell r="G277" t="str">
            <v>bcu40</v>
          </cell>
        </row>
        <row r="277">
          <cell r="Q277">
            <v>127.404241328292</v>
          </cell>
        </row>
        <row r="278">
          <cell r="A278" t="str">
            <v>CU144</v>
          </cell>
          <cell r="B278" t="str">
            <v>CYQ75-600 RECEIVER TANK 3/8"</v>
          </cell>
        </row>
        <row r="278">
          <cell r="Q278">
            <v>143.843498273878</v>
          </cell>
        </row>
        <row r="279">
          <cell r="A279" t="str">
            <v>CU145</v>
          </cell>
          <cell r="B279" t="str">
            <v>CYQ75-820 RECEIVER TANK</v>
          </cell>
        </row>
        <row r="279">
          <cell r="Q279">
            <v>168.502383692257</v>
          </cell>
        </row>
        <row r="280">
          <cell r="A280" t="str">
            <v>CU146</v>
          </cell>
          <cell r="B280" t="str">
            <v>CYQ75-1000 RECEIVER TANK 1/2"</v>
          </cell>
        </row>
        <row r="280">
          <cell r="Q280">
            <v>213.710340292619</v>
          </cell>
        </row>
        <row r="281">
          <cell r="A281" t="str">
            <v>CU146.1</v>
          </cell>
          <cell r="B281" t="str">
            <v>4 x 14 x 300 condenser</v>
          </cell>
        </row>
        <row r="281">
          <cell r="Q281">
            <v>314.973468117274</v>
          </cell>
        </row>
        <row r="282">
          <cell r="A282" t="str">
            <v>CU146.2</v>
          </cell>
          <cell r="B282" t="str">
            <v>4 x 16 x 300 condenser</v>
          </cell>
        </row>
        <row r="282">
          <cell r="Q282">
            <v>348.323600035573</v>
          </cell>
        </row>
        <row r="283">
          <cell r="A283" t="str">
            <v>CU146.3</v>
          </cell>
          <cell r="B283" t="str">
            <v>4 x 16 x 400 condenser</v>
          </cell>
        </row>
        <row r="283">
          <cell r="D283" t="str">
            <v>1.5HP</v>
          </cell>
        </row>
        <row r="283">
          <cell r="Q283">
            <v>412.553483730076</v>
          </cell>
        </row>
        <row r="284">
          <cell r="A284" t="str">
            <v>CU147</v>
          </cell>
          <cell r="B284" t="str">
            <v>4 x 20 x 400 condenser</v>
          </cell>
        </row>
        <row r="284">
          <cell r="D284" t="str">
            <v>2HP</v>
          </cell>
        </row>
        <row r="284">
          <cell r="Q284">
            <v>531.131730550697</v>
          </cell>
        </row>
        <row r="285">
          <cell r="A285" t="str">
            <v>CU148</v>
          </cell>
          <cell r="B285" t="str">
            <v>4 x 24 x 400 condenser</v>
          </cell>
        </row>
        <row r="285">
          <cell r="D285" t="str">
            <v>2.5HP</v>
          </cell>
        </row>
        <row r="285">
          <cell r="Q285">
            <v>621.300605737211</v>
          </cell>
        </row>
        <row r="286">
          <cell r="A286" t="str">
            <v>CU151</v>
          </cell>
          <cell r="B286" t="str">
            <v>fan motor 25w(for bcu10-22,wcu1-1.5hp)</v>
          </cell>
        </row>
        <row r="286">
          <cell r="Q286">
            <v>117.54068716094</v>
          </cell>
        </row>
        <row r="287">
          <cell r="A287" t="str">
            <v>CU151.1</v>
          </cell>
          <cell r="B287" t="str">
            <v>fan motor 40w(for wcu2hp-3hp)</v>
          </cell>
        </row>
        <row r="287">
          <cell r="Q287">
            <v>143.158529234479</v>
          </cell>
        </row>
        <row r="288">
          <cell r="A288" t="str">
            <v>CU152</v>
          </cell>
          <cell r="B288" t="str">
            <v>fan motor 85w(for bcu36-100)</v>
          </cell>
        </row>
        <row r="288">
          <cell r="Q288">
            <v>210.970464135021</v>
          </cell>
        </row>
        <row r="289">
          <cell r="A289" t="str">
            <v>CU153</v>
          </cell>
          <cell r="B289" t="str">
            <v>fan blade 400mm 25w(for bcu10-22,wcu1-1.5hp)</v>
          </cell>
        </row>
        <row r="289">
          <cell r="Q289">
            <v>16.5762507534659</v>
          </cell>
        </row>
        <row r="290">
          <cell r="A290" t="str">
            <v>CU153.1</v>
          </cell>
          <cell r="B290" t="str">
            <v>fan blade 400mm 40w(wcu2-3hp)</v>
          </cell>
        </row>
        <row r="290">
          <cell r="Q290">
            <v>27.124773960217</v>
          </cell>
        </row>
        <row r="291">
          <cell r="A291" t="str">
            <v>CU154</v>
          </cell>
          <cell r="B291" t="str">
            <v>fan blade 496mm*150mm(bcu36-100)</v>
          </cell>
        </row>
        <row r="291">
          <cell r="Q291">
            <v>37.6732971669681</v>
          </cell>
        </row>
        <row r="292">
          <cell r="A292" t="str">
            <v>CU155</v>
          </cell>
          <cell r="B292" t="str">
            <v>fan cover (bcu10-22)</v>
          </cell>
        </row>
        <row r="292">
          <cell r="Q292">
            <v>21.0970464135021</v>
          </cell>
        </row>
        <row r="293">
          <cell r="A293" t="str">
            <v>CU156</v>
          </cell>
          <cell r="B293" t="str">
            <v>fan cover (bcu36-100)</v>
          </cell>
        </row>
        <row r="293">
          <cell r="Q293">
            <v>36.1663652802893</v>
          </cell>
        </row>
        <row r="294">
          <cell r="A294" t="str">
            <v>CU157</v>
          </cell>
          <cell r="B294" t="str">
            <v>15hp 2*41*2r left/right condenser (705+935mm)</v>
          </cell>
        </row>
        <row r="294">
          <cell r="Q294">
            <v>4612.52194879052</v>
          </cell>
        </row>
        <row r="295">
          <cell r="A295" t="str">
            <v>CU158</v>
          </cell>
          <cell r="B295" t="str">
            <v>15hp 2*41*2r left/right condenser (780+960mm)</v>
          </cell>
        </row>
        <row r="295">
          <cell r="Q295">
            <v>4669.91912798875</v>
          </cell>
        </row>
        <row r="296">
          <cell r="A296" t="str">
            <v>CU159</v>
          </cell>
          <cell r="B296" t="str">
            <v>7.5hp 1*36*3r L shape condenser (280+880mm)</v>
          </cell>
        </row>
        <row r="296">
          <cell r="Q296">
            <v>2684.22242314647</v>
          </cell>
        </row>
      </sheetData>
      <sheetData sheetId="1">
        <row r="8">
          <cell r="A8" t="str">
            <v>ITEM</v>
          </cell>
          <cell r="B8" t="str">
            <v>MODEL</v>
          </cell>
        </row>
        <row r="8">
          <cell r="D8" t="str">
            <v>WATTS</v>
          </cell>
        </row>
        <row r="8">
          <cell r="I8" t="str">
            <v>RM</v>
          </cell>
        </row>
        <row r="9">
          <cell r="A9" t="str">
            <v>WEI001</v>
          </cell>
          <cell r="B9" t="str">
            <v>YWF4E-200-G (8") (1PH) (230V) </v>
          </cell>
        </row>
        <row r="9">
          <cell r="D9">
            <v>40</v>
          </cell>
        </row>
        <row r="9">
          <cell r="I9">
            <v>125.217422979901</v>
          </cell>
        </row>
        <row r="10">
          <cell r="A10" t="str">
            <v>WEI002</v>
          </cell>
          <cell r="B10" t="str">
            <v>YWF4E-250-G (10") (1PH) (230V) </v>
          </cell>
        </row>
        <row r="10">
          <cell r="D10">
            <v>50</v>
          </cell>
        </row>
        <row r="10">
          <cell r="I10">
            <v>128.632443606626</v>
          </cell>
        </row>
        <row r="11">
          <cell r="A11" t="str">
            <v>WEI002.1</v>
          </cell>
          <cell r="B11" t="str">
            <v>YWF2E-250-G (10") (1PH) (230V) 2500rpm</v>
          </cell>
        </row>
        <row r="11">
          <cell r="D11">
            <v>50</v>
          </cell>
        </row>
        <row r="11">
          <cell r="I11">
            <v>135.064065786957</v>
          </cell>
        </row>
        <row r="12">
          <cell r="A12" t="str">
            <v>WEI003</v>
          </cell>
          <cell r="B12" t="str">
            <v>YWF4E-250B (10") (1PH) (230V) </v>
          </cell>
        </row>
        <row r="12">
          <cell r="D12">
            <v>50</v>
          </cell>
        </row>
        <row r="12">
          <cell r="I12">
            <v>128.632443606626</v>
          </cell>
        </row>
        <row r="13">
          <cell r="A13" t="str">
            <v>WEI004</v>
          </cell>
          <cell r="B13" t="str">
            <v>YWF4E-300-G (12") (1PH) (230V) </v>
          </cell>
        </row>
        <row r="13">
          <cell r="D13">
            <v>85</v>
          </cell>
        </row>
        <row r="13">
          <cell r="I13">
            <v>133.185804442259</v>
          </cell>
        </row>
        <row r="14">
          <cell r="A14" t="str">
            <v>WEI004.1</v>
          </cell>
          <cell r="B14" t="str">
            <v>YWF4D-300-G (12") (3PH) (415V) </v>
          </cell>
        </row>
        <row r="14">
          <cell r="D14">
            <v>85</v>
          </cell>
        </row>
        <row r="14">
          <cell r="I14">
            <v>133.185804442259</v>
          </cell>
        </row>
        <row r="15">
          <cell r="A15" t="str">
            <v>WEI005</v>
          </cell>
          <cell r="B15" t="str">
            <v>YWF4E-300B (12") (1PH) (230V) </v>
          </cell>
        </row>
        <row r="15">
          <cell r="D15">
            <v>85</v>
          </cell>
        </row>
        <row r="15">
          <cell r="I15">
            <v>133.185804442259</v>
          </cell>
        </row>
        <row r="16">
          <cell r="A16" t="str">
            <v>WEI005.1</v>
          </cell>
          <cell r="B16" t="str">
            <v>YWF2E-300-S (12") (1PH) (230V)7 BLADE C/W 2M WIRE</v>
          </cell>
        </row>
        <row r="16">
          <cell r="D16">
            <v>85</v>
          </cell>
        </row>
        <row r="16">
          <cell r="I16">
            <v>144.667339307971</v>
          </cell>
        </row>
        <row r="17">
          <cell r="A17" t="str">
            <v>WEI005.2</v>
          </cell>
          <cell r="B17" t="str">
            <v>YWF2D-300-S (12") (3PH) (415V)7 BLADE C/W 2M WIRE</v>
          </cell>
        </row>
        <row r="17">
          <cell r="D17">
            <v>85</v>
          </cell>
        </row>
        <row r="17">
          <cell r="I17">
            <v>144.667339307971</v>
          </cell>
        </row>
        <row r="18">
          <cell r="A18" t="str">
            <v>WEI005.3</v>
          </cell>
          <cell r="B18" t="str">
            <v>YWF2D-300-B (12") (3PH) (415V)7 BLADE</v>
          </cell>
        </row>
        <row r="18">
          <cell r="D18">
            <v>85</v>
          </cell>
        </row>
        <row r="18">
          <cell r="I18">
            <v>144.667339307971</v>
          </cell>
        </row>
        <row r="21">
          <cell r="A21" t="str">
            <v>WEI006</v>
          </cell>
          <cell r="B21" t="str">
            <v>YWF4E-330-G (13") (1PH) (230V)</v>
          </cell>
        </row>
        <row r="21">
          <cell r="D21">
            <v>95</v>
          </cell>
        </row>
        <row r="21">
          <cell r="I21">
            <v>155.952608620423</v>
          </cell>
        </row>
        <row r="22">
          <cell r="A22" t="str">
            <v>WEI007</v>
          </cell>
          <cell r="B22" t="str">
            <v>YWF4E-350-G (14") (1PH) (230V)</v>
          </cell>
        </row>
        <row r="22">
          <cell r="D22">
            <v>140</v>
          </cell>
        </row>
        <row r="22">
          <cell r="I22">
            <v>179.857753007495</v>
          </cell>
        </row>
        <row r="23">
          <cell r="A23" t="str">
            <v>WEI008</v>
          </cell>
          <cell r="B23" t="str">
            <v>YWF4D-350-G (14") (3PH) (415V) </v>
          </cell>
        </row>
        <row r="23">
          <cell r="D23">
            <v>140</v>
          </cell>
        </row>
        <row r="23">
          <cell r="I23">
            <v>179.857753007495</v>
          </cell>
        </row>
        <row r="24">
          <cell r="A24" t="str">
            <v>WEI009</v>
          </cell>
          <cell r="B24" t="str">
            <v>YWF4E-400-G (16") (1PH) (230V) </v>
          </cell>
        </row>
        <row r="24">
          <cell r="D24">
            <v>180</v>
          </cell>
        </row>
        <row r="24">
          <cell r="I24">
            <v>199.209536558934</v>
          </cell>
        </row>
        <row r="25">
          <cell r="A25" t="str">
            <v>WEI010</v>
          </cell>
          <cell r="B25" t="str">
            <v>YWF4D-400-G (16") (3PH) (415V) </v>
          </cell>
        </row>
        <row r="25">
          <cell r="D25">
            <v>180</v>
          </cell>
        </row>
        <row r="25">
          <cell r="I25">
            <v>199.209536558934</v>
          </cell>
        </row>
        <row r="26">
          <cell r="A26" t="str">
            <v>WEI011</v>
          </cell>
          <cell r="B26" t="str">
            <v>YWF6E-400-G (16") (1PH) (230V)  - 6poles</v>
          </cell>
        </row>
        <row r="26">
          <cell r="D26">
            <v>108</v>
          </cell>
        </row>
        <row r="26">
          <cell r="I26">
            <v>199.209536558934</v>
          </cell>
        </row>
        <row r="27">
          <cell r="A27" t="str">
            <v>WEI012</v>
          </cell>
          <cell r="B27" t="str">
            <v>YWF6D-400-G (16") (3PH) (415V)  - 6poles</v>
          </cell>
        </row>
        <row r="27">
          <cell r="D27">
            <v>108</v>
          </cell>
        </row>
        <row r="27">
          <cell r="I27">
            <v>199.209536558934</v>
          </cell>
        </row>
        <row r="28">
          <cell r="A28" t="str">
            <v>WEI013</v>
          </cell>
          <cell r="B28" t="str">
            <v>YWF4E-450-G (18") (1PH) (230V) </v>
          </cell>
        </row>
        <row r="28">
          <cell r="D28">
            <v>250</v>
          </cell>
        </row>
        <row r="28">
          <cell r="I28">
            <v>226.529701572731</v>
          </cell>
        </row>
        <row r="29">
          <cell r="A29" t="str">
            <v>WEI014</v>
          </cell>
          <cell r="B29" t="str">
            <v>YWF4D-450-G (18") (3PH) (415V) </v>
          </cell>
        </row>
        <row r="29">
          <cell r="D29">
            <v>250</v>
          </cell>
        </row>
        <row r="29">
          <cell r="I29">
            <v>226.529701572731</v>
          </cell>
        </row>
        <row r="30">
          <cell r="A30" t="str">
            <v>WEI015</v>
          </cell>
          <cell r="B30" t="str">
            <v>YWF6D-450-G (18") (3PH) (415V)  - 6poles</v>
          </cell>
        </row>
        <row r="30">
          <cell r="D30">
            <v>150</v>
          </cell>
        </row>
        <row r="30">
          <cell r="I30">
            <v>226.529701572731</v>
          </cell>
        </row>
        <row r="31">
          <cell r="A31" t="str">
            <v>WEI016</v>
          </cell>
          <cell r="B31" t="str">
            <v>YWF4E-500-G (20") (1PH) (230V) </v>
          </cell>
        </row>
        <row r="31">
          <cell r="D31">
            <v>420</v>
          </cell>
        </row>
        <row r="31">
          <cell r="I31">
            <v>288.512325947782</v>
          </cell>
        </row>
        <row r="32">
          <cell r="A32" t="str">
            <v>WEI017</v>
          </cell>
          <cell r="B32" t="str">
            <v>YWF4D-500-G (20") (3PH) (415V) </v>
          </cell>
        </row>
        <row r="32">
          <cell r="D32">
            <v>450</v>
          </cell>
        </row>
        <row r="32">
          <cell r="I32">
            <v>288.512325947782</v>
          </cell>
        </row>
        <row r="33">
          <cell r="A33" t="str">
            <v>WEI019</v>
          </cell>
          <cell r="B33" t="str">
            <v>YWF4D-550-G (22") (3PH) (415V) </v>
          </cell>
        </row>
        <row r="33">
          <cell r="D33">
            <v>600</v>
          </cell>
        </row>
        <row r="33">
          <cell r="I33">
            <v>342.640402881367</v>
          </cell>
        </row>
        <row r="34">
          <cell r="A34" t="str">
            <v>WEI020</v>
          </cell>
          <cell r="B34" t="str">
            <v>YWF4D-600-G (24") (3PH) (415V) </v>
          </cell>
        </row>
        <row r="34">
          <cell r="D34">
            <v>780</v>
          </cell>
        </row>
        <row r="34">
          <cell r="I34">
            <v>421.185877296032</v>
          </cell>
        </row>
        <row r="35">
          <cell r="A35" t="str">
            <v>WEI021</v>
          </cell>
          <cell r="B35" t="str">
            <v>YWF4D-630-G (26") (3PH) (415V) </v>
          </cell>
        </row>
        <row r="35">
          <cell r="D35">
            <v>800</v>
          </cell>
        </row>
        <row r="35">
          <cell r="I35">
            <v>459.889444398911</v>
          </cell>
        </row>
        <row r="36">
          <cell r="A36" t="str">
            <v>WEI022</v>
          </cell>
          <cell r="B36" t="str">
            <v>YWF6D-710-G (28") (3PH) (415V) </v>
          </cell>
        </row>
        <row r="36">
          <cell r="D36">
            <v>900</v>
          </cell>
        </row>
        <row r="36">
          <cell r="I36">
            <v>1024.50618801738</v>
          </cell>
        </row>
        <row r="37">
          <cell r="A37" t="str">
            <v>WEI023</v>
          </cell>
          <cell r="B37" t="str">
            <v>YWF6D-800-G (32") (3PH) (415V) </v>
          </cell>
        </row>
        <row r="37">
          <cell r="D37">
            <v>1200</v>
          </cell>
        </row>
        <row r="37">
          <cell r="I37">
            <v>1325.28638362976</v>
          </cell>
        </row>
        <row r="38">
          <cell r="A38" t="str">
            <v>WEI023.01</v>
          </cell>
          <cell r="B38" t="str">
            <v>YWF4D-350-G (14") (3PH ) (415V) cw 1.5m wire</v>
          </cell>
        </row>
        <row r="38">
          <cell r="D38">
            <v>140</v>
          </cell>
        </row>
        <row r="38">
          <cell r="I38">
            <v>179.857753007495</v>
          </cell>
        </row>
        <row r="39">
          <cell r="A39" t="str">
            <v>WEI023.1</v>
          </cell>
          <cell r="B39" t="str">
            <v>YWF4D-400-G (16") (3PH) (415V) C/W 1.5M WIRE</v>
          </cell>
        </row>
        <row r="39">
          <cell r="D39">
            <v>180</v>
          </cell>
        </row>
        <row r="39">
          <cell r="I39">
            <v>199.209536558934</v>
          </cell>
        </row>
        <row r="40">
          <cell r="A40" t="str">
            <v>WEI023.2</v>
          </cell>
          <cell r="B40" t="str">
            <v>YWF4D-450-G (18") (3PH) (415V) C/W 1.5M WIRE</v>
          </cell>
        </row>
        <row r="40">
          <cell r="D40">
            <v>250</v>
          </cell>
        </row>
        <row r="40">
          <cell r="I40">
            <v>226.529701572731</v>
          </cell>
        </row>
        <row r="41">
          <cell r="A41" t="str">
            <v>WEI023.3</v>
          </cell>
          <cell r="B41" t="str">
            <v>YWF4D-500-G (20") (3PH) (415V)  C/W 1.5M WIRE</v>
          </cell>
        </row>
        <row r="41">
          <cell r="D41">
            <v>450</v>
          </cell>
        </row>
        <row r="41">
          <cell r="I41">
            <v>288.512325947782</v>
          </cell>
        </row>
        <row r="42">
          <cell r="A42" t="str">
            <v>WEI024</v>
          </cell>
          <cell r="B42" t="str">
            <v>YWF4E-400-J (16") (1PH) (230V) </v>
          </cell>
        </row>
        <row r="42">
          <cell r="D42">
            <v>200</v>
          </cell>
        </row>
        <row r="42">
          <cell r="I42">
            <v>224.273718249622</v>
          </cell>
        </row>
        <row r="43">
          <cell r="A43" t="str">
            <v>WEI025</v>
          </cell>
          <cell r="B43" t="str">
            <v>YWF4D-400-J (16") (3PH) (415V) </v>
          </cell>
        </row>
        <row r="43">
          <cell r="D43">
            <v>200</v>
          </cell>
        </row>
        <row r="43">
          <cell r="I43">
            <v>224.273718249622</v>
          </cell>
        </row>
        <row r="44">
          <cell r="A44" t="str">
            <v>WEI025.3</v>
          </cell>
          <cell r="B44" t="str">
            <v>YWF4D-450-S-137/35 (18") (3PH) (415V) (HEAVY DUTY) 7 BLADE</v>
          </cell>
        </row>
        <row r="44">
          <cell r="D44">
            <v>370</v>
          </cell>
        </row>
        <row r="44">
          <cell r="I44">
            <v>367.295334063527</v>
          </cell>
        </row>
        <row r="45">
          <cell r="A45" t="str">
            <v>WEI026</v>
          </cell>
          <cell r="B45" t="str">
            <v>YWF4D-500S-145/65A2-G (20") (3PH) (415V)(ALUMINIUM DIE CAST)</v>
          </cell>
        </row>
        <row r="45">
          <cell r="D45">
            <v>800</v>
          </cell>
        </row>
        <row r="45">
          <cell r="I45">
            <v>671.517237782298</v>
          </cell>
        </row>
        <row r="46">
          <cell r="A46" t="str">
            <v>WEI026.1</v>
          </cell>
          <cell r="B46" t="str">
            <v>YWF4D-500S-137/60-G (20") (3PH) (415V) (HEAVY DUTY) 7 BLADE</v>
          </cell>
        </row>
        <row r="46">
          <cell r="D46">
            <v>750</v>
          </cell>
        </row>
        <row r="46">
          <cell r="I46">
            <v>414.645595368487</v>
          </cell>
        </row>
        <row r="47">
          <cell r="A47" t="str">
            <v>WEI026.2</v>
          </cell>
          <cell r="B47" t="str">
            <v>YWF4D-630-S-168/80-G (26") (3PH) (415V) (HEAVY DUTY)</v>
          </cell>
        </row>
        <row r="47">
          <cell r="D47">
            <v>1900</v>
          </cell>
        </row>
        <row r="47">
          <cell r="I47">
            <v>902.310540864758</v>
          </cell>
        </row>
        <row r="48">
          <cell r="A48" t="str">
            <v>WEI026.3</v>
          </cell>
          <cell r="B48" t="str">
            <v>YWF4D-630S-180/105A2-G (26") (3PH) (415V)(ALUMINIUM DIE CAST)</v>
          </cell>
        </row>
        <row r="48">
          <cell r="D48">
            <v>2700</v>
          </cell>
        </row>
        <row r="48">
          <cell r="I48">
            <v>1476.03400615449</v>
          </cell>
        </row>
        <row r="49">
          <cell r="A49" t="str">
            <v>WEI026.4</v>
          </cell>
          <cell r="B49" t="str">
            <v>YWF4E-300-G (12") (1PH) (230V) S/STEEL </v>
          </cell>
        </row>
        <row r="49">
          <cell r="D49">
            <v>85</v>
          </cell>
        </row>
        <row r="49">
          <cell r="I49">
            <v>241.350015446401</v>
          </cell>
        </row>
        <row r="50">
          <cell r="A50" t="str">
            <v>WEI026.5</v>
          </cell>
          <cell r="B50" t="str">
            <v>YWF4D-300-G (12") (3PH) (415V) S/STEEL </v>
          </cell>
        </row>
        <row r="50">
          <cell r="D50">
            <v>85</v>
          </cell>
        </row>
        <row r="50">
          <cell r="I50">
            <v>242.729158391809</v>
          </cell>
        </row>
        <row r="51">
          <cell r="A51" t="str">
            <v>WEI026.6</v>
          </cell>
          <cell r="B51" t="str">
            <v>YWF2D-300-S (12") (3PH) (415V) S/STEEL (HEAVY DUTY) 7 BLADE C/W 2M WIRE</v>
          </cell>
        </row>
        <row r="51">
          <cell r="D51">
            <v>165</v>
          </cell>
        </row>
        <row r="51">
          <cell r="I51">
            <v>289.620018535681</v>
          </cell>
        </row>
        <row r="52">
          <cell r="A52" t="str">
            <v>WEI026.7</v>
          </cell>
          <cell r="B52" t="str">
            <v>YWF4E-400-G (16") (1PH) (230V) S/STEEL </v>
          </cell>
        </row>
        <row r="52">
          <cell r="D52">
            <v>205</v>
          </cell>
        </row>
        <row r="52">
          <cell r="I52">
            <v>358.577165806081</v>
          </cell>
        </row>
        <row r="53">
          <cell r="A53" t="str">
            <v>WEI026.8</v>
          </cell>
          <cell r="B53" t="str">
            <v>YWF4D-400-G (16") (3PH) (415V) S/STEEL </v>
          </cell>
        </row>
        <row r="53">
          <cell r="D53">
            <v>205</v>
          </cell>
        </row>
        <row r="53">
          <cell r="I53">
            <v>358.577165806081</v>
          </cell>
        </row>
        <row r="54">
          <cell r="A54" t="str">
            <v>WEI026.81</v>
          </cell>
          <cell r="B54" t="str">
            <v>YWF4D-450-S-137/35 (18") (3PH) (415V) S/S AXIAL FAN SET (HEAVY DUTY) 7 BLADE</v>
          </cell>
        </row>
        <row r="54">
          <cell r="I54">
            <v>0</v>
          </cell>
        </row>
        <row r="55">
          <cell r="A55" t="str">
            <v>WEI026.9</v>
          </cell>
          <cell r="B55" t="str">
            <v>YWF4D-500S-137/60-G (20") (3PH) (415V) S/STEEL  (HEAVY DUTY) 7 BLADE</v>
          </cell>
        </row>
        <row r="55">
          <cell r="D55">
            <v>750</v>
          </cell>
        </row>
        <row r="55">
          <cell r="I55">
            <v>545.037292025244</v>
          </cell>
        </row>
        <row r="56">
          <cell r="A56" t="str">
            <v>WEI027</v>
          </cell>
          <cell r="B56" t="str">
            <v>YWF4D-500-S 137/60-G (20") (3PH ) (415V)7blade cw end plate</v>
          </cell>
        </row>
        <row r="56">
          <cell r="D56">
            <v>750</v>
          </cell>
        </row>
        <row r="56">
          <cell r="I56">
            <v>530.027088353414</v>
          </cell>
        </row>
        <row r="57">
          <cell r="A57" t="str">
            <v>WEI028</v>
          </cell>
          <cell r="B57" t="str">
            <v>YWF4D-630S-180/105-B1 (26") (3PH) (415V)C/W END PLATE (HEAVY DUTY)</v>
          </cell>
        </row>
        <row r="57">
          <cell r="D57">
            <v>2700</v>
          </cell>
        </row>
        <row r="57">
          <cell r="I57">
            <v>1454.73472939377</v>
          </cell>
        </row>
        <row r="58">
          <cell r="A58" t="str">
            <v>WEI028.01</v>
          </cell>
          <cell r="B58" t="str">
            <v>YWF4D-630S-180/75-B1 (26") (3PH) (415V) C/W END PLATE (HEAVY DUTY)</v>
          </cell>
        </row>
        <row r="58">
          <cell r="D58">
            <v>1900</v>
          </cell>
        </row>
        <row r="58">
          <cell r="I58">
            <v>1027.9212086441</v>
          </cell>
        </row>
        <row r="59">
          <cell r="A59" t="str">
            <v>WEI028.02</v>
          </cell>
          <cell r="B59" t="str">
            <v>YWF.A6T-710S-7FIS01(28")(3PH 415V)C/W END PLATE (HEAVY DUTY)</v>
          </cell>
        </row>
        <row r="59">
          <cell r="D59" t="str">
            <v>1100 c/w plate</v>
          </cell>
        </row>
        <row r="59">
          <cell r="I59">
            <v>1324.66374589266</v>
          </cell>
        </row>
        <row r="60">
          <cell r="A60" t="str">
            <v>WEI028.03</v>
          </cell>
          <cell r="B60" t="str">
            <v>YWF6D-800-180/75-B1 (32") (3PH) (415V)C/W END PLATE (HEAVY DUTY)</v>
          </cell>
        </row>
        <row r="60">
          <cell r="D60">
            <v>1200</v>
          </cell>
        </row>
        <row r="60">
          <cell r="I60">
            <v>1971.77307776561</v>
          </cell>
        </row>
        <row r="61">
          <cell r="A61" t="str">
            <v>WEI029</v>
          </cell>
          <cell r="B61" t="str">
            <v>YWF6D-800S-180/105-B1 (32") (3PH) (415V) C/W END PLATE (HEAVY DUTY)</v>
          </cell>
        </row>
        <row r="61">
          <cell r="D61">
            <v>1900</v>
          </cell>
        </row>
        <row r="61">
          <cell r="I61">
            <v>2607.83393313514</v>
          </cell>
        </row>
        <row r="62">
          <cell r="A62" t="str">
            <v>WEI029.1</v>
          </cell>
          <cell r="B62" t="str">
            <v>YWF6D-910S-180/120-G (36") (3PH) (415V)(HEAVY DUTY)</v>
          </cell>
        </row>
        <row r="62">
          <cell r="D62">
            <v>2500</v>
          </cell>
        </row>
        <row r="62">
          <cell r="I62">
            <v>2582.53968253968</v>
          </cell>
        </row>
        <row r="63">
          <cell r="A63" t="str">
            <v>WEI029.2</v>
          </cell>
          <cell r="B63" t="str">
            <v>16" AIR DIRECTOR</v>
          </cell>
        </row>
        <row r="63">
          <cell r="I63">
            <v>72.9515963855422</v>
          </cell>
        </row>
        <row r="64">
          <cell r="A64" t="str">
            <v>WEI029.3</v>
          </cell>
          <cell r="B64" t="str">
            <v>20" AIR DIRECTOR</v>
          </cell>
        </row>
        <row r="64">
          <cell r="I64">
            <v>83.6176228915663</v>
          </cell>
        </row>
        <row r="65">
          <cell r="A65" t="str">
            <v>WEI029.4</v>
          </cell>
          <cell r="B65" t="str">
            <v>YZF5-13B (5WATTS) 200mm BEARING </v>
          </cell>
        </row>
        <row r="65">
          <cell r="D65" t="str">
            <v>200 28°</v>
          </cell>
        </row>
        <row r="65">
          <cell r="I65">
            <v>32.0512820512821</v>
          </cell>
        </row>
        <row r="66">
          <cell r="A66" t="str">
            <v>WEI029.5</v>
          </cell>
          <cell r="B66" t="str">
            <v>YZF10-20B (10WATTS) 230mm BEARING </v>
          </cell>
        </row>
        <row r="66">
          <cell r="D66" t="str">
            <v>230 28°,250 22°</v>
          </cell>
        </row>
        <row r="66">
          <cell r="I66">
            <v>38.3597883597884</v>
          </cell>
        </row>
        <row r="67">
          <cell r="A67" t="str">
            <v>WEI029.7</v>
          </cell>
          <cell r="B67" t="str">
            <v>YZF18-30B (18WATTS) 300mm BEARING </v>
          </cell>
        </row>
        <row r="67">
          <cell r="D67" t="str">
            <v>300 22°</v>
          </cell>
        </row>
        <row r="67">
          <cell r="I67">
            <v>47.3137973137973</v>
          </cell>
        </row>
        <row r="68">
          <cell r="A68" t="str">
            <v>WEI029.8</v>
          </cell>
          <cell r="B68" t="str">
            <v>YZF25-40B (25WATTS) 300mm BEARING </v>
          </cell>
        </row>
        <row r="68">
          <cell r="D68" t="str">
            <v>300 25°</v>
          </cell>
        </row>
        <row r="68">
          <cell r="I68">
            <v>60.7641025641026</v>
          </cell>
        </row>
        <row r="69">
          <cell r="A69" t="str">
            <v>WEI030</v>
          </cell>
          <cell r="B69" t="str">
            <v>YZF5-13 (5WATTS) 200mm </v>
          </cell>
        </row>
        <row r="69">
          <cell r="D69" t="str">
            <v>200 28°</v>
          </cell>
        </row>
        <row r="69">
          <cell r="I69">
            <v>28.5917785917786</v>
          </cell>
        </row>
        <row r="70">
          <cell r="A70" t="str">
            <v>WEI031</v>
          </cell>
          <cell r="B70" t="str">
            <v>YZF10-20 (10WATTS) 230mm </v>
          </cell>
        </row>
        <row r="70">
          <cell r="D70" t="str">
            <v>230 28°,250 22°</v>
          </cell>
        </row>
        <row r="70">
          <cell r="I70">
            <v>34.3915343915344</v>
          </cell>
        </row>
        <row r="71">
          <cell r="A71" t="str">
            <v>WEI032</v>
          </cell>
          <cell r="B71" t="str">
            <v>YZF16-25 (16WATTS) 254mm </v>
          </cell>
        </row>
        <row r="71">
          <cell r="D71" t="str">
            <v>250 28°</v>
          </cell>
        </row>
        <row r="71">
          <cell r="I71">
            <v>40.4965404965405</v>
          </cell>
        </row>
        <row r="72">
          <cell r="A72" t="str">
            <v>WEI033</v>
          </cell>
          <cell r="B72" t="str">
            <v>YZF18-30 (18WATTS) 300mm </v>
          </cell>
        </row>
        <row r="72">
          <cell r="D72" t="str">
            <v>300 22°</v>
          </cell>
        </row>
        <row r="72">
          <cell r="I72">
            <v>43.4472934472934</v>
          </cell>
        </row>
        <row r="73">
          <cell r="A73" t="str">
            <v>WEI033.01</v>
          </cell>
          <cell r="B73" t="str">
            <v>YZF25-40 (25WATTS) 300mm </v>
          </cell>
        </row>
        <row r="73">
          <cell r="D73" t="str">
            <v>300 25°</v>
          </cell>
        </row>
        <row r="73">
          <cell r="I73">
            <v>52.5030525030525</v>
          </cell>
        </row>
        <row r="74">
          <cell r="A74" t="str">
            <v>WEI033.02</v>
          </cell>
          <cell r="B74" t="str">
            <v>YZF34-45 (34WATTS) 300mm </v>
          </cell>
        </row>
        <row r="74">
          <cell r="I74">
            <v>57.1835571835572</v>
          </cell>
        </row>
        <row r="75">
          <cell r="A75" t="str">
            <v>WEI034.01</v>
          </cell>
          <cell r="B75" t="str">
            <v>ECM5310H (ec fan) 7/11w</v>
          </cell>
        </row>
        <row r="75">
          <cell r="I75">
            <v>54.1125541125541</v>
          </cell>
        </row>
        <row r="76">
          <cell r="A76" t="str">
            <v>WEI034.02</v>
          </cell>
          <cell r="B76" t="str">
            <v>200MM PLASTIC RING</v>
          </cell>
        </row>
        <row r="76">
          <cell r="I76">
            <v>11.6041366041366</v>
          </cell>
        </row>
        <row r="77">
          <cell r="A77" t="str">
            <v>WEI034.03</v>
          </cell>
          <cell r="B77" t="str">
            <v>8W EC Q FAN (Replacement 10w motor)</v>
          </cell>
        </row>
        <row r="77">
          <cell r="I77">
            <v>34.8725348725349</v>
          </cell>
        </row>
        <row r="78">
          <cell r="A78" t="str">
            <v>WEI034.04</v>
          </cell>
          <cell r="B78" t="str">
            <v>FAN MOTOR BRACKET</v>
          </cell>
        </row>
        <row r="78">
          <cell r="I78">
            <v>0.601250601250601</v>
          </cell>
        </row>
        <row r="79">
          <cell r="A79" t="str">
            <v>WEI034.2</v>
          </cell>
          <cell r="B79" t="str">
            <v>6" FAN RING</v>
          </cell>
        </row>
        <row r="79">
          <cell r="I79">
            <v>7.37749091604513</v>
          </cell>
        </row>
        <row r="80">
          <cell r="A80" t="str">
            <v>WEI034.3</v>
          </cell>
          <cell r="B80" t="str">
            <v>7" FAN RING</v>
          </cell>
        </row>
        <row r="80">
          <cell r="I80">
            <v>8.8225664563014</v>
          </cell>
        </row>
        <row r="81">
          <cell r="A81" t="str">
            <v>WEI035</v>
          </cell>
          <cell r="B81" t="str">
            <v>8" FAN RING</v>
          </cell>
        </row>
        <row r="81">
          <cell r="I81">
            <v>9.58313253012048</v>
          </cell>
        </row>
        <row r="82">
          <cell r="A82" t="str">
            <v>WEI035.1</v>
          </cell>
          <cell r="B82" t="str">
            <v>9" FAN RING</v>
          </cell>
        </row>
        <row r="82">
          <cell r="I82">
            <v>11.4084911072863</v>
          </cell>
        </row>
        <row r="83">
          <cell r="A83" t="str">
            <v>WEI035.2</v>
          </cell>
          <cell r="B83" t="str">
            <v>10" FAN RING</v>
          </cell>
        </row>
        <row r="83">
          <cell r="I83">
            <v>12.0930005737235</v>
          </cell>
        </row>
        <row r="84">
          <cell r="A84" t="str">
            <v>WEI035.3</v>
          </cell>
          <cell r="B84" t="str">
            <v>12" FAN RING</v>
          </cell>
        </row>
        <row r="84">
          <cell r="I84">
            <v>13.9944157582712</v>
          </cell>
        </row>
        <row r="85">
          <cell r="A85" t="str">
            <v>WEI035.4</v>
          </cell>
          <cell r="B85" t="str">
            <v>6" FAN GUARD</v>
          </cell>
        </row>
        <row r="85">
          <cell r="I85">
            <v>4.27555143651529</v>
          </cell>
        </row>
        <row r="86">
          <cell r="A86" t="str">
            <v>WEI035.5</v>
          </cell>
          <cell r="B86" t="str">
            <v>7" FAN GUARD</v>
          </cell>
        </row>
        <row r="86">
          <cell r="I86">
            <v>5.01271547729379</v>
          </cell>
        </row>
        <row r="87">
          <cell r="A87" t="str">
            <v>WEI036</v>
          </cell>
          <cell r="B87" t="str">
            <v>8" FAN GUARD (200mm/H40)</v>
          </cell>
        </row>
        <row r="87">
          <cell r="I87">
            <v>8.8019823313941</v>
          </cell>
        </row>
        <row r="88">
          <cell r="A88" t="str">
            <v>WEI036.1</v>
          </cell>
          <cell r="B88" t="str">
            <v>9" FAN GUARD</v>
          </cell>
        </row>
        <row r="88">
          <cell r="I88">
            <v>9.28826691380908</v>
          </cell>
        </row>
        <row r="89">
          <cell r="A89" t="str">
            <v>WEI037</v>
          </cell>
          <cell r="B89" t="str">
            <v>10" FAN GUARD (254mm/H50)</v>
          </cell>
        </row>
        <row r="89">
          <cell r="I89">
            <v>12.0986856280974</v>
          </cell>
        </row>
        <row r="90">
          <cell r="A90" t="str">
            <v>WEI038</v>
          </cell>
          <cell r="B90" t="str">
            <v>12" FAN GUARD (300mm/H50)</v>
          </cell>
        </row>
        <row r="90">
          <cell r="I90">
            <v>13.143719026072</v>
          </cell>
        </row>
        <row r="91">
          <cell r="A91" t="str">
            <v>WEI038.1</v>
          </cell>
          <cell r="B91" t="str">
            <v>6" FAN BLADE</v>
          </cell>
        </row>
        <row r="91">
          <cell r="I91">
            <v>1.81577681577682</v>
          </cell>
        </row>
        <row r="92">
          <cell r="A92" t="str">
            <v>WEI038.2</v>
          </cell>
          <cell r="B92" t="str">
            <v>7" FAN BLADE</v>
          </cell>
        </row>
        <row r="92">
          <cell r="I92">
            <v>2.22462722462722</v>
          </cell>
        </row>
        <row r="93">
          <cell r="A93" t="str">
            <v>WEI039</v>
          </cell>
          <cell r="B93" t="str">
            <v>8" FAN BLADE 28° (200mm)</v>
          </cell>
        </row>
        <row r="93">
          <cell r="I93">
            <v>3.29485329485329</v>
          </cell>
        </row>
        <row r="94">
          <cell r="A94" t="str">
            <v>WEI039.01</v>
          </cell>
          <cell r="B94" t="str">
            <v>8" FAN BLADE 28°B (200mm)</v>
          </cell>
        </row>
        <row r="94">
          <cell r="I94">
            <v>3.29485329485329</v>
          </cell>
        </row>
        <row r="95">
          <cell r="A95" t="str">
            <v>WEI039.1</v>
          </cell>
          <cell r="B95" t="str">
            <v>9" FAN BLADE (230mm)</v>
          </cell>
        </row>
        <row r="95">
          <cell r="I95">
            <v>4.04040404040404</v>
          </cell>
        </row>
        <row r="96">
          <cell r="A96" t="str">
            <v>WEI040</v>
          </cell>
          <cell r="B96" t="str">
            <v>10" FAN BLADE 22° (250mm)</v>
          </cell>
        </row>
        <row r="96">
          <cell r="I96">
            <v>5.77200577200577</v>
          </cell>
        </row>
        <row r="97">
          <cell r="A97" t="str">
            <v>WEI040.0</v>
          </cell>
          <cell r="B97" t="str">
            <v>10" FAN BLADE 28° (250mm)</v>
          </cell>
        </row>
        <row r="97">
          <cell r="I97">
            <v>5.77200577200577</v>
          </cell>
        </row>
        <row r="98">
          <cell r="A98" t="str">
            <v>WEI040.1</v>
          </cell>
          <cell r="B98" t="str">
            <v>10" FAN BLADE 28°B (250mm)</v>
          </cell>
        </row>
        <row r="98">
          <cell r="I98">
            <v>5.77200577200577</v>
          </cell>
        </row>
        <row r="99">
          <cell r="A99" t="str">
            <v>WEI041</v>
          </cell>
          <cell r="B99" t="str">
            <v>12" FAN BLADE 22° (300mm)</v>
          </cell>
        </row>
        <row r="99">
          <cell r="I99">
            <v>8.53174603174603</v>
          </cell>
        </row>
        <row r="100">
          <cell r="A100" t="str">
            <v>WEI041.0</v>
          </cell>
          <cell r="B100" t="str">
            <v>12" FAN BLADE 25° (300mm)</v>
          </cell>
        </row>
        <row r="100">
          <cell r="I100">
            <v>8.53174603174603</v>
          </cell>
        </row>
        <row r="101">
          <cell r="A101" t="str">
            <v>WEI041.1</v>
          </cell>
          <cell r="B101" t="str">
            <v>4" VIDEO FAN (SLEEVE BEARING)</v>
          </cell>
        </row>
        <row r="101">
          <cell r="I101">
            <v>22.3036223036223</v>
          </cell>
        </row>
        <row r="102">
          <cell r="A102" t="str">
            <v>WEI042</v>
          </cell>
          <cell r="B102" t="str">
            <v>4" VIDEO FAN (BEARING TYPE)</v>
          </cell>
        </row>
        <row r="102">
          <cell r="I102">
            <v>27.981277981278</v>
          </cell>
        </row>
        <row r="103">
          <cell r="A103" t="str">
            <v>WEI042.1</v>
          </cell>
          <cell r="B103" t="str">
            <v>4" VIDEO FAN GUARD</v>
          </cell>
        </row>
        <row r="103">
          <cell r="I103">
            <v>1.24007936507937</v>
          </cell>
        </row>
        <row r="104">
          <cell r="A104" t="str">
            <v>WEI042.2</v>
          </cell>
          <cell r="B104" t="str">
            <v>6" VIDEO FAN GUARD</v>
          </cell>
        </row>
        <row r="104">
          <cell r="I104">
            <v>2.31481481481481</v>
          </cell>
        </row>
      </sheetData>
      <sheetData sheetId="2">
        <row r="8">
          <cell r="K8" t="str">
            <v>RM</v>
          </cell>
        </row>
        <row r="9">
          <cell r="A9" t="str">
            <v>ZI 001.1</v>
          </cell>
          <cell r="B9" t="str">
            <v>(16") FN040-VDK Ziehhlabegg fan (1PH)</v>
          </cell>
          <cell r="C9" t="str">
            <v>1PH (230V)</v>
          </cell>
        </row>
        <row r="9">
          <cell r="K9">
            <v>501.111111111111</v>
          </cell>
        </row>
        <row r="10">
          <cell r="A10" t="str">
            <v>ZI001</v>
          </cell>
          <cell r="B10" t="str">
            <v>(16") FN040-VDK Ziehhlabegg fan (3ph)</v>
          </cell>
          <cell r="C10" t="str">
            <v>3PH (415V)</v>
          </cell>
        </row>
        <row r="10">
          <cell r="K10" t="str">
            <v>~</v>
          </cell>
        </row>
        <row r="11">
          <cell r="A11" t="str">
            <v>ZI002</v>
          </cell>
          <cell r="B11" t="str">
            <v>(20") FN050-VDK Ziehhlabegg fan</v>
          </cell>
          <cell r="C11" t="str">
            <v>3PH (415V)</v>
          </cell>
        </row>
        <row r="11">
          <cell r="K11" t="str">
            <v>~</v>
          </cell>
        </row>
        <row r="12">
          <cell r="A12" t="str">
            <v>ZI003</v>
          </cell>
          <cell r="B12" t="str">
            <v>(26") FN063-VDK Ziehhlabegg fan</v>
          </cell>
          <cell r="C12" t="str">
            <v>3PH (415V)</v>
          </cell>
        </row>
        <row r="12">
          <cell r="K12" t="str">
            <v>~</v>
          </cell>
        </row>
        <row r="13">
          <cell r="A13" t="str">
            <v>ZI005</v>
          </cell>
          <cell r="B13" t="str">
            <v>(32") FN080-sDQ Ziehhlabegg fan (6poles)</v>
          </cell>
          <cell r="C13" t="str">
            <v>3PH (415V)</v>
          </cell>
        </row>
        <row r="13">
          <cell r="K13" t="str">
            <v>~</v>
          </cell>
        </row>
        <row r="14">
          <cell r="A14" t="str">
            <v>ZI 8</v>
          </cell>
          <cell r="B14" t="str">
            <v>(26") FB063-VDK Ziehhlabegg fan</v>
          </cell>
          <cell r="C14" t="str">
            <v>3PH (415V)</v>
          </cell>
        </row>
        <row r="14">
          <cell r="K14">
            <v>1454.30153846154</v>
          </cell>
        </row>
        <row r="15">
          <cell r="A15" t="str">
            <v>ZI005.1</v>
          </cell>
          <cell r="B15" t="str">
            <v>12" EBM FAN SET (1PH)</v>
          </cell>
          <cell r="C15" t="str">
            <v>1PH (230V)</v>
          </cell>
        </row>
        <row r="15">
          <cell r="K15" t="str">
            <v>~</v>
          </cell>
        </row>
        <row r="16">
          <cell r="A16" t="str">
            <v>ZI005.2</v>
          </cell>
          <cell r="B16" t="str">
            <v>14" EBM FAN SET (1PH)</v>
          </cell>
          <cell r="C16" t="str">
            <v>1PH (230V)</v>
          </cell>
        </row>
        <row r="16">
          <cell r="K16" t="str">
            <v>~</v>
          </cell>
        </row>
        <row r="17">
          <cell r="A17" t="str">
            <v>ZI005.3</v>
          </cell>
          <cell r="B17" t="str">
            <v>14" EBM FAN SET (3PH)</v>
          </cell>
          <cell r="C17" t="str">
            <v>3PH (415V)</v>
          </cell>
        </row>
        <row r="17">
          <cell r="K17">
            <v>363.18918229366</v>
          </cell>
        </row>
        <row r="18">
          <cell r="A18" t="str">
            <v>ZI006</v>
          </cell>
          <cell r="B18" t="str">
            <v>16" EBM FAN SET (1PH)</v>
          </cell>
          <cell r="C18" t="str">
            <v>1PH (230V)</v>
          </cell>
        </row>
        <row r="18">
          <cell r="K18">
            <v>470.723306544202</v>
          </cell>
        </row>
        <row r="19">
          <cell r="A19" t="str">
            <v>ZI007</v>
          </cell>
          <cell r="B19" t="str">
            <v>16" EBM FAN SET (3PH)</v>
          </cell>
          <cell r="C19" t="str">
            <v>3PH (415V)</v>
          </cell>
        </row>
        <row r="19">
          <cell r="K19" t="str">
            <v>~</v>
          </cell>
        </row>
        <row r="20">
          <cell r="A20" t="str">
            <v>ZI007.1</v>
          </cell>
          <cell r="B20" t="str">
            <v>18" EBM FAN SET (3PH)</v>
          </cell>
          <cell r="C20" t="str">
            <v>3PH (415V)</v>
          </cell>
        </row>
        <row r="20">
          <cell r="K20" t="str">
            <v>~</v>
          </cell>
        </row>
        <row r="21">
          <cell r="A21" t="str">
            <v>ZI008</v>
          </cell>
          <cell r="B21" t="str">
            <v>20" EBM FAN SET (3PH)</v>
          </cell>
          <cell r="C21" t="str">
            <v>3PH (415V)</v>
          </cell>
        </row>
        <row r="21">
          <cell r="K21" t="str">
            <v>~</v>
          </cell>
        </row>
        <row r="22">
          <cell r="A22" t="str">
            <v>ZI009</v>
          </cell>
          <cell r="B22" t="str">
            <v>26" EBM FAN SET (3PH)</v>
          </cell>
          <cell r="C22" t="str">
            <v>3PH (415V)</v>
          </cell>
        </row>
        <row r="22">
          <cell r="K22">
            <v>1922.76625920173</v>
          </cell>
        </row>
        <row r="23">
          <cell r="A23" t="str">
            <v>ZI010</v>
          </cell>
          <cell r="B23" t="str">
            <v>32" EBM FAN SET (3PH) c/w end plate(800mm)</v>
          </cell>
          <cell r="C23" t="str">
            <v>3PH (415V)</v>
          </cell>
        </row>
        <row r="23">
          <cell r="K23">
            <v>2766.30242452894</v>
          </cell>
        </row>
        <row r="24">
          <cell r="A24" t="str">
            <v>ZI010.1</v>
          </cell>
          <cell r="B24" t="str">
            <v>36" EBM FAN SET (3PH) c/w end plate(910mm)</v>
          </cell>
          <cell r="C24" t="str">
            <v>3PH (415V)</v>
          </cell>
        </row>
        <row r="24">
          <cell r="K24" t="str">
            <v>~</v>
          </cell>
        </row>
        <row r="25">
          <cell r="A25" t="str">
            <v>ZI011</v>
          </cell>
          <cell r="B25" t="str">
            <v>10watts ebm fan motor (M4Q045CA03A4/C01)</v>
          </cell>
        </row>
        <row r="25">
          <cell r="K25" t="str">
            <v>~</v>
          </cell>
        </row>
        <row r="26">
          <cell r="A26" t="str">
            <v>ZI012</v>
          </cell>
          <cell r="B26" t="str">
            <v>18watts ebm fan motor (M4Q045DA13A4/C01)</v>
          </cell>
        </row>
        <row r="26">
          <cell r="K26" t="str">
            <v>~</v>
          </cell>
        </row>
      </sheetData>
      <sheetData sheetId="3">
        <row r="8">
          <cell r="E8" t="str">
            <v>BTU/HR td7 </v>
          </cell>
          <cell r="F8" t="str">
            <v>kW td7</v>
          </cell>
          <cell r="G8" t="str">
            <v>Flowrate meter</v>
          </cell>
          <cell r="H8" t="str">
            <v>Dimension (mm)</v>
          </cell>
          <cell r="I8" t="str">
            <v>Voltage</v>
          </cell>
          <cell r="J8" t="str">
            <v>Heater pcs</v>
          </cell>
          <cell r="K8" t="str">
            <v>Heater KW</v>
          </cell>
          <cell r="L8" t="str">
            <v>Size  outlet copper p-trap</v>
          </cell>
          <cell r="M8" t="str">
            <v>(Frezzer) TEX (R22) -25c orifice no</v>
          </cell>
          <cell r="N8" t="str">
            <v>(Frezzer) TES (R404) -25c orifice no</v>
          </cell>
        </row>
        <row r="8">
          <cell r="Z8" t="str">
            <v>(RM) axial fan</v>
          </cell>
          <cell r="AA8" t="str">
            <v>Axial fan c/w exp valve ,p trap</v>
          </cell>
        </row>
        <row r="8">
          <cell r="AI8" t="str">
            <v>(RM)aluminium heavy duty fan</v>
          </cell>
          <cell r="AJ8" t="str">
            <v>heavy fan c/w p trap and exp valve</v>
          </cell>
        </row>
        <row r="9">
          <cell r="A9" t="str">
            <v>QC001</v>
          </cell>
          <cell r="B9" t="str">
            <v>CL301C4</v>
          </cell>
        </row>
        <row r="9">
          <cell r="D9" t="str">
            <v>MT22,CS11,zb15</v>
          </cell>
          <cell r="E9">
            <v>4778.2</v>
          </cell>
          <cell r="F9">
            <v>1.4</v>
          </cell>
          <cell r="G9">
            <v>9</v>
          </cell>
          <cell r="H9" t="str">
            <v>1x300</v>
          </cell>
          <cell r="I9">
            <v>230</v>
          </cell>
          <cell r="J9">
            <v>3</v>
          </cell>
          <cell r="K9">
            <v>1.5</v>
          </cell>
          <cell r="L9">
            <v>0.875</v>
          </cell>
          <cell r="M9" t="str">
            <v>1 / RCX0834</v>
          </cell>
          <cell r="N9" t="str">
            <v>1 / RCX0834</v>
          </cell>
        </row>
        <row r="9">
          <cell r="Z9">
            <v>1383.13137755102</v>
          </cell>
          <cell r="AA9">
            <v>1627.22036841801</v>
          </cell>
        </row>
        <row r="9">
          <cell r="AI9" t="str">
            <v>~</v>
          </cell>
          <cell r="AJ9" t="str">
            <v>~</v>
          </cell>
        </row>
        <row r="10">
          <cell r="A10" t="str">
            <v>QC002</v>
          </cell>
          <cell r="B10" t="str">
            <v>CL302C3</v>
          </cell>
        </row>
        <row r="10">
          <cell r="D10" t="str">
            <v>MT32-MT36,ZB19</v>
          </cell>
          <cell r="E10">
            <v>6826</v>
          </cell>
          <cell r="F10">
            <v>2</v>
          </cell>
          <cell r="G10">
            <v>9</v>
          </cell>
          <cell r="H10" t="str">
            <v>2x300</v>
          </cell>
          <cell r="I10">
            <v>230</v>
          </cell>
          <cell r="J10">
            <v>3</v>
          </cell>
          <cell r="K10">
            <v>2.4</v>
          </cell>
          <cell r="L10">
            <v>0.875</v>
          </cell>
          <cell r="M10" t="str">
            <v>2 / RCX1234</v>
          </cell>
          <cell r="N10" t="str">
            <v>2 / RCX1034</v>
          </cell>
        </row>
        <row r="10">
          <cell r="Z10">
            <v>1895.99277210884</v>
          </cell>
          <cell r="AA10">
            <v>2122.39688730142</v>
          </cell>
        </row>
        <row r="10">
          <cell r="AI10" t="str">
            <v>~</v>
          </cell>
          <cell r="AJ10" t="str">
            <v>~</v>
          </cell>
        </row>
        <row r="11">
          <cell r="A11" t="str">
            <v>QC003</v>
          </cell>
          <cell r="B11" t="str">
            <v>CL302C4</v>
          </cell>
        </row>
        <row r="11">
          <cell r="D11" t="str">
            <v>MT40-MT44,ZB21</v>
          </cell>
          <cell r="E11">
            <v>7849.9</v>
          </cell>
          <cell r="F11">
            <v>2.3</v>
          </cell>
          <cell r="G11">
            <v>9</v>
          </cell>
          <cell r="H11" t="str">
            <v>2x300</v>
          </cell>
          <cell r="I11">
            <v>230</v>
          </cell>
          <cell r="J11">
            <v>3</v>
          </cell>
          <cell r="K11">
            <v>2.4</v>
          </cell>
          <cell r="L11">
            <v>0.875</v>
          </cell>
          <cell r="M11" t="str">
            <v>2 / RCX1634</v>
          </cell>
          <cell r="N11" t="str">
            <v>3 / RCX1534</v>
          </cell>
        </row>
        <row r="11">
          <cell r="Z11">
            <v>2071.37542517007</v>
          </cell>
          <cell r="AA11">
            <v>2291.73186267088</v>
          </cell>
        </row>
        <row r="11">
          <cell r="AI11" t="str">
            <v>~</v>
          </cell>
          <cell r="AJ11" t="str">
            <v>~</v>
          </cell>
        </row>
        <row r="12">
          <cell r="A12" t="str">
            <v>QC004</v>
          </cell>
          <cell r="B12" t="str">
            <v>CL302C6</v>
          </cell>
        </row>
        <row r="12">
          <cell r="D12" t="str">
            <v>MT50-MT64,ZB29,ZB38</v>
          </cell>
          <cell r="E12">
            <v>10239</v>
          </cell>
          <cell r="F12">
            <v>3</v>
          </cell>
          <cell r="G12">
            <v>8</v>
          </cell>
          <cell r="H12" t="str">
            <v>2x300</v>
          </cell>
          <cell r="I12">
            <v>230</v>
          </cell>
          <cell r="J12">
            <v>5</v>
          </cell>
          <cell r="K12">
            <v>4</v>
          </cell>
          <cell r="L12">
            <v>1.125</v>
          </cell>
          <cell r="M12" t="str">
            <v>3 / RCX2434</v>
          </cell>
          <cell r="N12" t="str">
            <v>3 / RCX1534</v>
          </cell>
        </row>
        <row r="12">
          <cell r="Z12">
            <v>2581.57950680272</v>
          </cell>
          <cell r="AA12">
            <v>2803.21918140889</v>
          </cell>
        </row>
        <row r="12">
          <cell r="AI12" t="str">
            <v>~</v>
          </cell>
          <cell r="AJ12" t="str">
            <v>~</v>
          </cell>
        </row>
        <row r="13">
          <cell r="A13" t="str">
            <v>QC005</v>
          </cell>
          <cell r="B13" t="str">
            <v>CL303C4</v>
          </cell>
        </row>
        <row r="13">
          <cell r="D13" t="str">
            <v>MT50-MT64,ZB29,ZB38</v>
          </cell>
          <cell r="E13">
            <v>12628.1</v>
          </cell>
          <cell r="F13">
            <v>3.7</v>
          </cell>
          <cell r="G13">
            <v>9</v>
          </cell>
          <cell r="H13" t="str">
            <v>3x300</v>
          </cell>
          <cell r="I13">
            <v>230</v>
          </cell>
          <cell r="J13">
            <v>3</v>
          </cell>
          <cell r="K13">
            <v>6</v>
          </cell>
          <cell r="L13">
            <v>1.125</v>
          </cell>
          <cell r="M13" t="str">
            <v>4 / RCX3134</v>
          </cell>
          <cell r="N13" t="str">
            <v>4 / RCX2034</v>
          </cell>
        </row>
        <row r="13">
          <cell r="Z13">
            <v>2792.83588435374</v>
          </cell>
          <cell r="AA13">
            <v>3007.19085628573</v>
          </cell>
        </row>
        <row r="13">
          <cell r="AI13" t="str">
            <v>~</v>
          </cell>
          <cell r="AJ13" t="str">
            <v>~</v>
          </cell>
        </row>
        <row r="14">
          <cell r="A14" t="str">
            <v>QC006</v>
          </cell>
          <cell r="B14" t="str">
            <v>CL303C6</v>
          </cell>
        </row>
        <row r="14">
          <cell r="D14" t="str">
            <v>4DES5Y,MT100,ZB45</v>
          </cell>
          <cell r="E14">
            <v>15699.8</v>
          </cell>
          <cell r="F14">
            <v>4.6</v>
          </cell>
          <cell r="G14">
            <v>9</v>
          </cell>
          <cell r="H14" t="str">
            <v>3x300</v>
          </cell>
          <cell r="I14">
            <v>230</v>
          </cell>
          <cell r="J14">
            <v>5</v>
          </cell>
          <cell r="K14">
            <v>6</v>
          </cell>
          <cell r="L14">
            <v>1.125</v>
          </cell>
          <cell r="M14" t="str">
            <v>5 / RCX4734</v>
          </cell>
          <cell r="N14">
            <v>6</v>
          </cell>
        </row>
        <row r="14">
          <cell r="Z14">
            <v>3427.93367346939</v>
          </cell>
          <cell r="AA14">
            <v>3620.38872163877</v>
          </cell>
        </row>
        <row r="14">
          <cell r="AI14" t="str">
            <v>~</v>
          </cell>
          <cell r="AJ14" t="str">
            <v>~</v>
          </cell>
        </row>
        <row r="15">
          <cell r="A15" t="str">
            <v>QC006.1</v>
          </cell>
          <cell r="B15" t="str">
            <v>CL304C6</v>
          </cell>
        </row>
        <row r="15">
          <cell r="D15" t="str">
            <v>4CES6YY,MT125,ZB48</v>
          </cell>
          <cell r="E15">
            <v>21501.9</v>
          </cell>
          <cell r="F15">
            <v>6.3</v>
          </cell>
          <cell r="G15">
            <v>9</v>
          </cell>
          <cell r="H15" t="str">
            <v>4x300</v>
          </cell>
          <cell r="I15">
            <v>230</v>
          </cell>
          <cell r="J15">
            <v>5</v>
          </cell>
          <cell r="K15">
            <v>6</v>
          </cell>
          <cell r="L15">
            <v>1.125</v>
          </cell>
          <cell r="M15" t="str">
            <v>TEX5-1 / SCX0645</v>
          </cell>
          <cell r="N15" t="str">
            <v>TES5-1 / TGES5</v>
          </cell>
        </row>
        <row r="15">
          <cell r="Z15">
            <v>4486.87287414966</v>
          </cell>
          <cell r="AA15">
            <v>4953.76888274869</v>
          </cell>
        </row>
        <row r="15">
          <cell r="AI15" t="str">
            <v>~</v>
          </cell>
          <cell r="AJ15" t="str">
            <v>~</v>
          </cell>
        </row>
        <row r="16">
          <cell r="A16" t="str">
            <v>QC007</v>
          </cell>
          <cell r="B16" t="str">
            <v>CL401C3</v>
          </cell>
        </row>
        <row r="16">
          <cell r="D16" t="str">
            <v>MT28,ZB15</v>
          </cell>
          <cell r="E16">
            <v>6826</v>
          </cell>
          <cell r="F16">
            <v>2</v>
          </cell>
          <cell r="G16">
            <v>12</v>
          </cell>
          <cell r="H16" t="str">
            <v>1x400</v>
          </cell>
          <cell r="I16">
            <v>230</v>
          </cell>
          <cell r="J16">
            <v>3</v>
          </cell>
          <cell r="K16">
            <v>1.5</v>
          </cell>
          <cell r="L16">
            <v>0.875</v>
          </cell>
          <cell r="M16" t="str">
            <v>1 / RCX0834</v>
          </cell>
          <cell r="N16" t="str">
            <v>1 / RCX0834</v>
          </cell>
        </row>
        <row r="16">
          <cell r="Z16">
            <v>1648.86267006803</v>
          </cell>
          <cell r="AA16">
            <v>1883.78851291719</v>
          </cell>
        </row>
        <row r="16">
          <cell r="AI16">
            <v>2132.91240840134</v>
          </cell>
          <cell r="AJ16">
            <v>2424.69558470112</v>
          </cell>
        </row>
        <row r="17">
          <cell r="A17" t="str">
            <v>QC008</v>
          </cell>
          <cell r="B17" t="str">
            <v>CL401C4</v>
          </cell>
        </row>
        <row r="17">
          <cell r="D17" t="str">
            <v>MT32,ZB19</v>
          </cell>
          <cell r="E17">
            <v>7849.9</v>
          </cell>
          <cell r="F17">
            <v>2.3</v>
          </cell>
          <cell r="G17">
            <v>12</v>
          </cell>
          <cell r="H17" t="str">
            <v>1x400</v>
          </cell>
          <cell r="I17">
            <v>230</v>
          </cell>
          <cell r="J17">
            <v>3</v>
          </cell>
          <cell r="K17">
            <v>1.5</v>
          </cell>
          <cell r="L17">
            <v>0.875</v>
          </cell>
          <cell r="M17" t="str">
            <v>2 / RCX1234</v>
          </cell>
          <cell r="N17" t="str">
            <v>2 / RCX1034</v>
          </cell>
        </row>
        <row r="17">
          <cell r="Z17">
            <v>1939.83843537415</v>
          </cell>
          <cell r="AA17">
            <v>2164.73063114379</v>
          </cell>
        </row>
        <row r="17">
          <cell r="AI17">
            <v>2413.85452662794</v>
          </cell>
          <cell r="AJ17">
            <v>2705.63770292773</v>
          </cell>
        </row>
        <row r="18">
          <cell r="A18" t="str">
            <v>QC009</v>
          </cell>
          <cell r="B18" t="str">
            <v>CL401C5</v>
          </cell>
        </row>
        <row r="18">
          <cell r="D18" t="str">
            <v>MT40,ZB21</v>
          </cell>
          <cell r="E18">
            <v>9897.7</v>
          </cell>
          <cell r="F18">
            <v>2.9</v>
          </cell>
          <cell r="G18">
            <v>12</v>
          </cell>
          <cell r="H18" t="str">
            <v>1x400</v>
          </cell>
          <cell r="I18">
            <v>230</v>
          </cell>
          <cell r="J18">
            <v>5</v>
          </cell>
          <cell r="K18">
            <v>2.5</v>
          </cell>
          <cell r="L18">
            <v>0.875</v>
          </cell>
          <cell r="M18" t="str">
            <v>3 / RCX2434</v>
          </cell>
          <cell r="N18" t="str">
            <v>3 / RCX1534</v>
          </cell>
        </row>
        <row r="18">
          <cell r="Z18">
            <v>2125.85034013605</v>
          </cell>
          <cell r="AA18">
            <v>2344.32833229321</v>
          </cell>
        </row>
        <row r="18">
          <cell r="AI18">
            <v>2524.17882876259</v>
          </cell>
          <cell r="AJ18">
            <v>2815.96200506237</v>
          </cell>
        </row>
        <row r="19">
          <cell r="A19" t="str">
            <v>QC010</v>
          </cell>
          <cell r="B19" t="str">
            <v>CL401C6</v>
          </cell>
        </row>
        <row r="19">
          <cell r="D19" t="str">
            <v>MT50,ZB26</v>
          </cell>
          <cell r="E19">
            <v>10580.3</v>
          </cell>
          <cell r="F19">
            <v>3.1</v>
          </cell>
          <cell r="G19">
            <v>12</v>
          </cell>
          <cell r="H19" t="str">
            <v>1x400</v>
          </cell>
          <cell r="I19">
            <v>230</v>
          </cell>
          <cell r="J19">
            <v>5</v>
          </cell>
          <cell r="K19">
            <v>2.5</v>
          </cell>
          <cell r="L19">
            <v>0.875</v>
          </cell>
          <cell r="M19" t="str">
            <v>3 / RCX2434</v>
          </cell>
          <cell r="N19" t="str">
            <v>3 / RCX2034</v>
          </cell>
        </row>
        <row r="19">
          <cell r="Z19">
            <v>2222.84226190476</v>
          </cell>
          <cell r="AA19">
            <v>2437.97570503541</v>
          </cell>
        </row>
        <row r="19">
          <cell r="AI19">
            <v>2617.82620150479</v>
          </cell>
          <cell r="AJ19">
            <v>2909.60937780457</v>
          </cell>
        </row>
        <row r="20">
          <cell r="A20" t="str">
            <v>QC010.1</v>
          </cell>
          <cell r="B20" t="str">
            <v>CL402C3</v>
          </cell>
        </row>
        <row r="20">
          <cell r="D20" t="str">
            <v>MT64,ZB29</v>
          </cell>
          <cell r="E20">
            <v>12628.1</v>
          </cell>
          <cell r="F20">
            <v>3.7</v>
          </cell>
          <cell r="G20">
            <v>14</v>
          </cell>
          <cell r="H20" t="str">
            <v>2x400</v>
          </cell>
          <cell r="I20">
            <v>415</v>
          </cell>
          <cell r="J20">
            <v>3</v>
          </cell>
          <cell r="K20">
            <v>3</v>
          </cell>
          <cell r="L20">
            <v>1.125</v>
          </cell>
          <cell r="M20" t="str">
            <v>3 / RCX2434</v>
          </cell>
          <cell r="N20" t="str">
            <v>3 / RCX2034</v>
          </cell>
        </row>
        <row r="20">
          <cell r="Z20">
            <v>2645.3550170068</v>
          </cell>
          <cell r="AA20">
            <v>2864.79553608869</v>
          </cell>
        </row>
        <row r="20">
          <cell r="AI20">
            <v>3644.60149988971</v>
          </cell>
          <cell r="AJ20">
            <v>3955.26115748907</v>
          </cell>
        </row>
        <row r="21">
          <cell r="A21" t="str">
            <v>QC011</v>
          </cell>
          <cell r="B21" t="str">
            <v>CL402C4</v>
          </cell>
        </row>
        <row r="21">
          <cell r="D21" t="str">
            <v>MT80,CS33,ZB38</v>
          </cell>
          <cell r="E21">
            <v>16041.1</v>
          </cell>
          <cell r="F21">
            <v>4.7</v>
          </cell>
          <cell r="G21">
            <v>14</v>
          </cell>
          <cell r="H21" t="str">
            <v>2x400</v>
          </cell>
          <cell r="I21">
            <v>415</v>
          </cell>
          <cell r="J21">
            <v>3</v>
          </cell>
          <cell r="K21">
            <v>3</v>
          </cell>
          <cell r="L21">
            <v>1.125</v>
          </cell>
          <cell r="M21" t="str">
            <v>4 / RCX3134</v>
          </cell>
          <cell r="N21" t="str">
            <v>3 / RCX2034</v>
          </cell>
        </row>
        <row r="21">
          <cell r="Z21">
            <v>2968.21853741497</v>
          </cell>
          <cell r="AA21">
            <v>3176.52583165519</v>
          </cell>
        </row>
        <row r="21">
          <cell r="AI21">
            <v>3956.33179545622</v>
          </cell>
          <cell r="AJ21">
            <v>4266.99145305558</v>
          </cell>
        </row>
        <row r="22">
          <cell r="A22" t="str">
            <v>QC012</v>
          </cell>
          <cell r="B22" t="str">
            <v>CL402C5</v>
          </cell>
        </row>
        <row r="22">
          <cell r="D22" t="str">
            <v>4EES4Y,MT100,ZB45</v>
          </cell>
          <cell r="E22">
            <v>19795.4</v>
          </cell>
          <cell r="F22">
            <v>5.8</v>
          </cell>
          <cell r="G22">
            <v>14</v>
          </cell>
          <cell r="H22" t="str">
            <v>2x400</v>
          </cell>
          <cell r="I22">
            <v>415</v>
          </cell>
          <cell r="J22">
            <v>5</v>
          </cell>
          <cell r="K22">
            <v>5</v>
          </cell>
          <cell r="L22">
            <v>1.125</v>
          </cell>
          <cell r="M22" t="str">
            <v>4 / RCX3134</v>
          </cell>
          <cell r="N22">
            <v>4</v>
          </cell>
        </row>
        <row r="22">
          <cell r="Z22">
            <v>3297.72534013605</v>
          </cell>
          <cell r="AA22">
            <v>3494.67033083417</v>
          </cell>
        </row>
        <row r="22">
          <cell r="AI22">
            <v>4169.28335539053</v>
          </cell>
          <cell r="AJ22">
            <v>4479.94301298989</v>
          </cell>
        </row>
        <row r="23">
          <cell r="A23" t="str">
            <v>QC013</v>
          </cell>
          <cell r="B23" t="str">
            <v>CL402C6</v>
          </cell>
        </row>
        <row r="23">
          <cell r="D23" t="str">
            <v>4DES5Y,MT125,ZFI23,ZB48</v>
          </cell>
          <cell r="E23">
            <v>21501.9</v>
          </cell>
          <cell r="F23">
            <v>6.3</v>
          </cell>
          <cell r="G23">
            <v>14</v>
          </cell>
          <cell r="H23" t="str">
            <v>2x400</v>
          </cell>
          <cell r="I23">
            <v>415</v>
          </cell>
          <cell r="J23">
            <v>5</v>
          </cell>
          <cell r="K23">
            <v>5</v>
          </cell>
          <cell r="L23">
            <v>1.125</v>
          </cell>
          <cell r="M23" t="str">
            <v>5 / RCX4734</v>
          </cell>
          <cell r="N23" t="str">
            <v>5 zfi</v>
          </cell>
        </row>
        <row r="23">
          <cell r="Z23">
            <v>3632.54676870748</v>
          </cell>
          <cell r="AA23">
            <v>3817.94619290314</v>
          </cell>
        </row>
        <row r="23">
          <cell r="AI23">
            <v>4492.5592174595</v>
          </cell>
          <cell r="AJ23">
            <v>4803.21887505886</v>
          </cell>
        </row>
        <row r="24">
          <cell r="A24" t="str">
            <v>QC013.1</v>
          </cell>
          <cell r="B24" t="str">
            <v>CL403C4</v>
          </cell>
        </row>
        <row r="24">
          <cell r="D24" t="str">
            <v>4CES6Y,MT125,ZFI26,ZB58</v>
          </cell>
          <cell r="E24">
            <v>25597.5</v>
          </cell>
          <cell r="F24">
            <v>7.5</v>
          </cell>
          <cell r="G24">
            <v>15</v>
          </cell>
          <cell r="H24" t="str">
            <v>3x400</v>
          </cell>
          <cell r="I24">
            <v>415</v>
          </cell>
          <cell r="J24">
            <v>3</v>
          </cell>
          <cell r="K24">
            <v>7.5</v>
          </cell>
          <cell r="L24">
            <v>1.125</v>
          </cell>
          <cell r="M24">
            <v>6</v>
          </cell>
          <cell r="N24" t="str">
            <v>5 zfi,6</v>
          </cell>
        </row>
        <row r="24">
          <cell r="Z24">
            <v>4387.22363945578</v>
          </cell>
          <cell r="AA24">
            <v>4546.59972328081</v>
          </cell>
        </row>
        <row r="24">
          <cell r="AI24">
            <v>5868.26719236331</v>
          </cell>
          <cell r="AJ24">
            <v>6178.92684996267</v>
          </cell>
        </row>
        <row r="25">
          <cell r="A25" t="str">
            <v>QC014</v>
          </cell>
          <cell r="B25" t="str">
            <v>CL403C5</v>
          </cell>
        </row>
        <row r="25">
          <cell r="D25" t="str">
            <v>4TES9Y,MT160,ZFI30</v>
          </cell>
          <cell r="E25">
            <v>29351.8</v>
          </cell>
          <cell r="F25">
            <v>8.6</v>
          </cell>
          <cell r="G25">
            <v>15</v>
          </cell>
          <cell r="H25" t="str">
            <v>3x400</v>
          </cell>
          <cell r="I25">
            <v>415</v>
          </cell>
          <cell r="J25">
            <v>5</v>
          </cell>
          <cell r="K25">
            <v>7.5</v>
          </cell>
          <cell r="L25">
            <v>1.125</v>
          </cell>
          <cell r="M25" t="str">
            <v>6 / SCX0645</v>
          </cell>
          <cell r="N25" t="str">
            <v>TES2-6 /TGES5</v>
          </cell>
        </row>
        <row r="25">
          <cell r="Z25">
            <v>4817.70833333333</v>
          </cell>
          <cell r="AA25">
            <v>5273.19622265017</v>
          </cell>
        </row>
        <row r="25">
          <cell r="AI25">
            <v>6137.66374408744</v>
          </cell>
          <cell r="AJ25">
            <v>6759.2795069675</v>
          </cell>
        </row>
        <row r="26">
          <cell r="A26" t="str">
            <v>QC015</v>
          </cell>
          <cell r="B26" t="str">
            <v>CL403C6</v>
          </cell>
        </row>
        <row r="26">
          <cell r="D26" t="str">
            <v>4PES12Y,ZFI36</v>
          </cell>
          <cell r="E26">
            <v>33447.4</v>
          </cell>
          <cell r="F26">
            <v>9.8</v>
          </cell>
          <cell r="G26">
            <v>15</v>
          </cell>
          <cell r="H26" t="str">
            <v>3x400</v>
          </cell>
          <cell r="I26">
            <v>415</v>
          </cell>
          <cell r="J26">
            <v>5</v>
          </cell>
          <cell r="K26">
            <v>7.5</v>
          </cell>
          <cell r="L26">
            <v>1.375</v>
          </cell>
          <cell r="M26" t="str">
            <v>6 / SCX0645</v>
          </cell>
          <cell r="N26" t="str">
            <v>TES2-6 /TGES5 </v>
          </cell>
        </row>
        <row r="26">
          <cell r="Z26">
            <v>5435.53358843537</v>
          </cell>
          <cell r="AA26">
            <v>5907.95292578465</v>
          </cell>
        </row>
        <row r="26">
          <cell r="AI26">
            <v>6734.18468004804</v>
          </cell>
          <cell r="AJ26">
            <v>7394.03621010197</v>
          </cell>
        </row>
        <row r="27">
          <cell r="A27" t="str">
            <v>QC016</v>
          </cell>
          <cell r="B27" t="str">
            <v>CL404C6</v>
          </cell>
        </row>
        <row r="27">
          <cell r="D27" t="str">
            <v>4NES14Y,ZFI39</v>
          </cell>
          <cell r="E27">
            <v>41297.3</v>
          </cell>
          <cell r="F27">
            <v>12.1</v>
          </cell>
          <cell r="G27">
            <v>16</v>
          </cell>
          <cell r="H27" t="str">
            <v>4x400</v>
          </cell>
          <cell r="I27">
            <v>415</v>
          </cell>
          <cell r="J27">
            <v>5</v>
          </cell>
          <cell r="K27">
            <v>9</v>
          </cell>
          <cell r="L27">
            <v>1.375</v>
          </cell>
          <cell r="M27" t="str">
            <v>TEX5-1 / TCLE5HW / SCX0645</v>
          </cell>
          <cell r="N27" t="str">
            <v>TES5-1 /TGES5</v>
          </cell>
        </row>
        <row r="27">
          <cell r="Z27">
            <v>6858.52465986395</v>
          </cell>
          <cell r="AA27">
            <v>7281.87533957775</v>
          </cell>
        </row>
        <row r="27">
          <cell r="AI27">
            <v>8647.40291767762</v>
          </cell>
          <cell r="AJ27">
            <v>9307.25444773156</v>
          </cell>
        </row>
        <row r="29">
          <cell r="A29" t="str">
            <v>QC018</v>
          </cell>
          <cell r="B29" t="str">
            <v>NT501C6</v>
          </cell>
        </row>
        <row r="29">
          <cell r="D29" t="str">
            <v>4CES6Y,MT125,ZFI26</v>
          </cell>
          <cell r="E29">
            <v>26962.7</v>
          </cell>
          <cell r="F29">
            <v>7.9</v>
          </cell>
          <cell r="G29">
            <v>26</v>
          </cell>
          <cell r="H29" t="str">
            <v>1X500</v>
          </cell>
          <cell r="I29">
            <v>415</v>
          </cell>
          <cell r="J29">
            <v>6</v>
          </cell>
          <cell r="K29">
            <v>9</v>
          </cell>
          <cell r="L29">
            <v>1.125</v>
          </cell>
          <cell r="M29">
            <v>6</v>
          </cell>
          <cell r="N29" t="str">
            <v>6 /5 zfi</v>
          </cell>
        </row>
        <row r="29">
          <cell r="Z29">
            <v>4761.90476190476</v>
          </cell>
          <cell r="AA29">
            <v>5352.94925775793</v>
          </cell>
        </row>
        <row r="29">
          <cell r="AI29">
            <v>5116.25276616671</v>
          </cell>
          <cell r="AJ29">
            <v>5688.5339446912</v>
          </cell>
        </row>
        <row r="30">
          <cell r="A30" t="str">
            <v>QC019</v>
          </cell>
          <cell r="B30" t="str">
            <v>NT501C8</v>
          </cell>
        </row>
        <row r="30">
          <cell r="D30" t="str">
            <v>4TES9Y,ZFI31,ZFI36</v>
          </cell>
          <cell r="E30">
            <v>30034.4</v>
          </cell>
          <cell r="F30">
            <v>8.8</v>
          </cell>
          <cell r="G30">
            <v>26</v>
          </cell>
          <cell r="H30" t="str">
            <v>1X500</v>
          </cell>
          <cell r="I30">
            <v>415</v>
          </cell>
          <cell r="J30">
            <v>6</v>
          </cell>
          <cell r="K30">
            <v>9</v>
          </cell>
          <cell r="L30">
            <v>1.375</v>
          </cell>
          <cell r="M30">
            <v>6</v>
          </cell>
          <cell r="N30" t="str">
            <v>TES2-6 /TGES5 </v>
          </cell>
        </row>
        <row r="30">
          <cell r="Z30">
            <v>5598.65339578454</v>
          </cell>
          <cell r="AA30">
            <v>6226.05321124567</v>
          </cell>
        </row>
        <row r="30">
          <cell r="AI30">
            <v>5926.43795135189</v>
          </cell>
          <cell r="AJ30">
            <v>6533.92031235393</v>
          </cell>
        </row>
        <row r="31">
          <cell r="A31" t="str">
            <v>QC020</v>
          </cell>
          <cell r="B31" t="str">
            <v>NT502C4</v>
          </cell>
        </row>
        <row r="31">
          <cell r="D31" t="str">
            <v>4PES12Y,ZFI39</v>
          </cell>
          <cell r="E31">
            <v>42662.5</v>
          </cell>
          <cell r="F31">
            <v>12.5</v>
          </cell>
          <cell r="G31">
            <v>26</v>
          </cell>
          <cell r="H31" t="str">
            <v>2X500</v>
          </cell>
          <cell r="I31">
            <v>415</v>
          </cell>
          <cell r="J31">
            <v>6</v>
          </cell>
          <cell r="K31">
            <v>9</v>
          </cell>
          <cell r="L31">
            <v>1.375</v>
          </cell>
          <cell r="M31" t="str">
            <v>TEX5-1 / TCLE5HW / RCX4734</v>
          </cell>
          <cell r="N31" t="str">
            <v>TES5-1 ZFI /TGES5 </v>
          </cell>
        </row>
        <row r="31">
          <cell r="Z31">
            <v>6801.32708821233</v>
          </cell>
          <cell r="AA31">
            <v>7448.399034821</v>
          </cell>
        </row>
        <row r="31">
          <cell r="AI31">
            <v>7643.38988607491</v>
          </cell>
          <cell r="AJ31">
            <v>8269.91986612457</v>
          </cell>
        </row>
        <row r="32">
          <cell r="A32" t="str">
            <v>QC021</v>
          </cell>
          <cell r="B32" t="str">
            <v>NT502C5</v>
          </cell>
        </row>
        <row r="32">
          <cell r="D32" t="str">
            <v>4NES14Y,ZFI50</v>
          </cell>
          <cell r="E32">
            <v>48464.6</v>
          </cell>
          <cell r="F32">
            <v>14.2</v>
          </cell>
          <cell r="G32">
            <v>26</v>
          </cell>
          <cell r="H32" t="str">
            <v>2x500</v>
          </cell>
          <cell r="I32">
            <v>415</v>
          </cell>
          <cell r="J32">
            <v>6</v>
          </cell>
          <cell r="K32">
            <v>9</v>
          </cell>
          <cell r="L32">
            <v>1.375</v>
          </cell>
          <cell r="M32" t="str">
            <v>TEX5-2 / TCLE7.5HW / SCX0645</v>
          </cell>
          <cell r="N32" t="str">
            <v>TES5-1 ZFI /TGES7.5 </v>
          </cell>
        </row>
        <row r="32">
          <cell r="Z32">
            <v>7755.17174082748</v>
          </cell>
          <cell r="AA32">
            <v>8402.24368743614</v>
          </cell>
        </row>
        <row r="32">
          <cell r="AI32">
            <v>8566.95375606735</v>
          </cell>
          <cell r="AJ32">
            <v>9193.48373611701</v>
          </cell>
        </row>
        <row r="33">
          <cell r="A33" t="str">
            <v>QC022</v>
          </cell>
          <cell r="B33" t="str">
            <v>NT502C6</v>
          </cell>
        </row>
        <row r="33">
          <cell r="D33" t="str">
            <v>4HE18Y,ZFI59,ZFI68</v>
          </cell>
          <cell r="E33">
            <v>54608</v>
          </cell>
          <cell r="F33">
            <v>16</v>
          </cell>
          <cell r="G33">
            <v>26</v>
          </cell>
          <cell r="H33" t="str">
            <v>2x500</v>
          </cell>
          <cell r="I33">
            <v>415</v>
          </cell>
          <cell r="J33">
            <v>6</v>
          </cell>
          <cell r="K33">
            <v>9</v>
          </cell>
          <cell r="L33">
            <v>1.375</v>
          </cell>
          <cell r="M33" t="str">
            <v>TEX5-2 / TCLE7.5HW / SCX0845</v>
          </cell>
          <cell r="N33" t="str">
            <v>TES5-2 ZFI /SCX0857/TGES7.5</v>
          </cell>
        </row>
        <row r="33">
          <cell r="Z33">
            <v>8490.68110850898</v>
          </cell>
          <cell r="AA33">
            <v>9137.75305511764</v>
          </cell>
        </row>
        <row r="33">
          <cell r="AI33">
            <v>9279.11362001293</v>
          </cell>
          <cell r="AJ33">
            <v>9905.64360006259</v>
          </cell>
        </row>
        <row r="34">
          <cell r="A34" t="str">
            <v>QC023</v>
          </cell>
          <cell r="B34" t="str">
            <v>NT502C8</v>
          </cell>
        </row>
        <row r="34">
          <cell r="D34" t="str">
            <v>4GE23Y,ZFI81</v>
          </cell>
          <cell r="E34">
            <v>61434</v>
          </cell>
          <cell r="F34">
            <v>18</v>
          </cell>
          <cell r="G34">
            <v>26</v>
          </cell>
          <cell r="H34" t="str">
            <v>2x500</v>
          </cell>
          <cell r="I34">
            <v>415</v>
          </cell>
          <cell r="J34">
            <v>6</v>
          </cell>
          <cell r="K34">
            <v>9</v>
          </cell>
          <cell r="L34">
            <v>1.625</v>
          </cell>
          <cell r="M34" t="str">
            <v>TEX5-3 / TCLE10HW / SCX1057</v>
          </cell>
          <cell r="N34" t="str">
            <v>TES5-3 /SCX0957/TGES9,TES5-2 ZFI</v>
          </cell>
        </row>
        <row r="34">
          <cell r="Z34">
            <v>10380.0741608119</v>
          </cell>
          <cell r="AA34">
            <v>11080.5090434389</v>
          </cell>
        </row>
        <row r="34">
          <cell r="AI34">
            <v>11108.5259404967</v>
          </cell>
          <cell r="AJ34">
            <v>11786.7247951038</v>
          </cell>
        </row>
        <row r="35">
          <cell r="A35" t="str">
            <v>QC023.1</v>
          </cell>
          <cell r="B35" t="str">
            <v>NT503C5</v>
          </cell>
        </row>
        <row r="35">
          <cell r="D35" t="str">
            <v>4FE25Y / 4GE23Y,ZFI81</v>
          </cell>
          <cell r="E35">
            <v>72000</v>
          </cell>
          <cell r="F35">
            <v>21.0958101377088</v>
          </cell>
          <cell r="G35">
            <v>26</v>
          </cell>
          <cell r="H35" t="str">
            <v>3X500</v>
          </cell>
          <cell r="I35">
            <v>415</v>
          </cell>
          <cell r="J35">
            <v>6</v>
          </cell>
          <cell r="K35">
            <v>14.4</v>
          </cell>
          <cell r="L35">
            <v>1.625</v>
          </cell>
          <cell r="M35" t="str">
            <v>TEX5-4 / TCLE12HW / SCX1257</v>
          </cell>
          <cell r="N35" t="str">
            <v>TES5-4 /SCX0957/TGES11,TES5-3 ZFI</v>
          </cell>
        </row>
        <row r="35">
          <cell r="Z35">
            <v>11280.24980484</v>
          </cell>
          <cell r="AA35">
            <v>11980.684687467</v>
          </cell>
        </row>
        <row r="35">
          <cell r="AI35">
            <v>12577.7643453633</v>
          </cell>
          <cell r="AJ35">
            <v>13255.9631999704</v>
          </cell>
        </row>
        <row r="36">
          <cell r="A36" t="str">
            <v>QC024</v>
          </cell>
          <cell r="B36" t="str">
            <v>NT503C6</v>
          </cell>
        </row>
        <row r="36">
          <cell r="D36" t="str">
            <v>S6H-20.2Y / 6HE28Y,ZFI81</v>
          </cell>
          <cell r="E36">
            <v>81912</v>
          </cell>
          <cell r="F36">
            <v>24</v>
          </cell>
          <cell r="G36">
            <v>26</v>
          </cell>
          <cell r="H36" t="str">
            <v>3x500</v>
          </cell>
          <cell r="I36">
            <v>415</v>
          </cell>
          <cell r="J36">
            <v>6</v>
          </cell>
          <cell r="K36">
            <v>14.4</v>
          </cell>
          <cell r="L36">
            <v>1.625</v>
          </cell>
          <cell r="M36" t="str">
            <v>TEX5-4 / TCLE12HW / SCX1257</v>
          </cell>
          <cell r="N36" t="str">
            <v>TES5-4/ TGES13</v>
          </cell>
        </row>
        <row r="36">
          <cell r="Z36">
            <v>12346.3114754098</v>
          </cell>
          <cell r="AA36">
            <v>13248.4913984265</v>
          </cell>
        </row>
        <row r="36">
          <cell r="AI36">
            <v>13609.982788296</v>
          </cell>
          <cell r="AJ36">
            <v>14483.522078836</v>
          </cell>
        </row>
        <row r="37">
          <cell r="A37" t="str">
            <v>QC025</v>
          </cell>
          <cell r="B37" t="str">
            <v>NT503C8</v>
          </cell>
        </row>
        <row r="37">
          <cell r="D37" t="str">
            <v>6GE34Y,ZFI96</v>
          </cell>
          <cell r="E37">
            <v>93857.5</v>
          </cell>
          <cell r="F37">
            <v>27.5</v>
          </cell>
          <cell r="G37">
            <v>26</v>
          </cell>
          <cell r="H37" t="str">
            <v>3x500</v>
          </cell>
          <cell r="I37">
            <v>415</v>
          </cell>
          <cell r="J37">
            <v>6</v>
          </cell>
          <cell r="K37">
            <v>14.4</v>
          </cell>
          <cell r="L37">
            <v>2.125</v>
          </cell>
          <cell r="M37" t="str">
            <v>TEX5-4 / TJLE14HW / SCX1457</v>
          </cell>
          <cell r="N37" t="str">
            <v>TES12-5 ZFI/ TGES13</v>
          </cell>
        </row>
        <row r="37">
          <cell r="Z37">
            <v>14977.31264637</v>
          </cell>
          <cell r="AA37">
            <v>15990.7866491227</v>
          </cell>
        </row>
        <row r="37">
          <cell r="AI37">
            <v>16157.4601125591</v>
          </cell>
          <cell r="AJ37">
            <v>17138.7603374466</v>
          </cell>
        </row>
        <row r="38">
          <cell r="A38" t="str">
            <v>QC025.1</v>
          </cell>
          <cell r="B38" t="str">
            <v>NT504C6</v>
          </cell>
        </row>
        <row r="38">
          <cell r="D38" t="str">
            <v>6GE34Y,ZFI122</v>
          </cell>
          <cell r="E38">
            <v>115000</v>
          </cell>
          <cell r="F38">
            <v>33.6946967477293</v>
          </cell>
          <cell r="G38">
            <v>30</v>
          </cell>
          <cell r="H38" t="str">
            <v>4x500</v>
          </cell>
          <cell r="I38">
            <v>415</v>
          </cell>
          <cell r="J38">
            <v>6</v>
          </cell>
          <cell r="K38">
            <v>16.2</v>
          </cell>
          <cell r="L38">
            <v>2.125</v>
          </cell>
          <cell r="M38" t="str">
            <v>TEX5-4 / TJLE14HW / SCX1457</v>
          </cell>
          <cell r="N38" t="str">
            <v>TES12-5 ZFI/ TGES13</v>
          </cell>
        </row>
        <row r="38">
          <cell r="Z38">
            <v>15929.93754879</v>
          </cell>
          <cell r="AA38">
            <v>16943.4115515427</v>
          </cell>
        </row>
        <row r="38">
          <cell r="AI38">
            <v>17681.9044887031</v>
          </cell>
          <cell r="AJ38">
            <v>18663.2047135907</v>
          </cell>
        </row>
        <row r="39">
          <cell r="A39" t="str">
            <v>QC026</v>
          </cell>
          <cell r="B39" t="str">
            <v>NT504C8</v>
          </cell>
        </row>
        <row r="39">
          <cell r="D39" t="str">
            <v>6FE44Y/S6F-30.2,ZFI140</v>
          </cell>
          <cell r="E39">
            <v>122868</v>
          </cell>
          <cell r="F39">
            <v>36</v>
          </cell>
          <cell r="G39">
            <v>30</v>
          </cell>
          <cell r="H39" t="str">
            <v>4x500</v>
          </cell>
          <cell r="I39">
            <v>415</v>
          </cell>
          <cell r="J39">
            <v>6</v>
          </cell>
          <cell r="K39">
            <v>16.2</v>
          </cell>
          <cell r="L39">
            <v>2.125</v>
          </cell>
          <cell r="M39" t="str">
            <v>TEX12-5 / TJLE14HW / SCX1457</v>
          </cell>
          <cell r="N39" t="str">
            <v>TES12-6 ZFI/ TGES18</v>
          </cell>
        </row>
        <row r="39">
          <cell r="Z39">
            <v>19396.4676034348</v>
          </cell>
          <cell r="AA39">
            <v>20409.9416061875</v>
          </cell>
        </row>
        <row r="39">
          <cell r="AI39">
            <v>21038.3859701846</v>
          </cell>
          <cell r="AJ39">
            <v>22019.6861950722</v>
          </cell>
        </row>
        <row r="40">
          <cell r="A40" t="str">
            <v>QC001</v>
          </cell>
          <cell r="B40" t="str">
            <v>CL301C4H</v>
          </cell>
        </row>
        <row r="40">
          <cell r="D40" t="str">
            <v>MT18,KCJ484</v>
          </cell>
          <cell r="E40">
            <v>10900</v>
          </cell>
          <cell r="F40">
            <v>3.19367125695869</v>
          </cell>
          <cell r="G40">
            <v>9</v>
          </cell>
          <cell r="H40" t="str">
            <v>1x300</v>
          </cell>
          <cell r="I40">
            <v>230</v>
          </cell>
        </row>
        <row r="40">
          <cell r="K40" t="str">
            <v>~</v>
          </cell>
          <cell r="L40">
            <v>0.875</v>
          </cell>
          <cell r="M40" t="str">
            <v>1 / RCX1234</v>
          </cell>
          <cell r="N40" t="str">
            <v>1 / RCX0834</v>
          </cell>
        </row>
        <row r="40">
          <cell r="Z40">
            <v>1275.51020408163</v>
          </cell>
          <cell r="AA40">
            <v>1461.02302271483</v>
          </cell>
        </row>
        <row r="40">
          <cell r="AI40" t="str">
            <v>~</v>
          </cell>
          <cell r="AJ40" t="str">
            <v>~</v>
          </cell>
        </row>
        <row r="41">
          <cell r="A41" t="str">
            <v>QC002</v>
          </cell>
          <cell r="B41" t="str">
            <v>CL302C3H</v>
          </cell>
        </row>
        <row r="41">
          <cell r="D41" t="str">
            <v>MT22,CS11,zb15</v>
          </cell>
          <cell r="E41">
            <v>14600</v>
          </cell>
          <cell r="F41">
            <v>4.2777615001465</v>
          </cell>
          <cell r="G41">
            <v>9</v>
          </cell>
          <cell r="H41" t="str">
            <v>2x300</v>
          </cell>
          <cell r="I41">
            <v>230</v>
          </cell>
        </row>
        <row r="41">
          <cell r="K41" t="str">
            <v>~</v>
          </cell>
          <cell r="L41">
            <v>0.875</v>
          </cell>
          <cell r="M41" t="str">
            <v>1 / RCX1234</v>
          </cell>
          <cell r="N41" t="str">
            <v>2 / RCX1034</v>
          </cell>
        </row>
        <row r="41">
          <cell r="Z41">
            <v>1748.5119047619</v>
          </cell>
          <cell r="AA41">
            <v>1917.71431992337</v>
          </cell>
        </row>
        <row r="41">
          <cell r="AI41" t="str">
            <v>~</v>
          </cell>
          <cell r="AJ41" t="str">
            <v>~</v>
          </cell>
        </row>
        <row r="42">
          <cell r="A42" t="str">
            <v>QC003</v>
          </cell>
          <cell r="B42" t="str">
            <v>CL302C4H</v>
          </cell>
        </row>
        <row r="42">
          <cell r="D42" t="str">
            <v>MT32,ZB19,CS13</v>
          </cell>
          <cell r="E42">
            <v>18300</v>
          </cell>
          <cell r="F42">
            <v>5.36185174333431</v>
          </cell>
          <cell r="G42">
            <v>9</v>
          </cell>
          <cell r="H42" t="str">
            <v>2x300</v>
          </cell>
          <cell r="I42">
            <v>230</v>
          </cell>
        </row>
        <row r="42">
          <cell r="K42" t="str">
            <v>~</v>
          </cell>
          <cell r="L42">
            <v>0.875</v>
          </cell>
          <cell r="M42" t="str">
            <v>2 / RCX1634</v>
          </cell>
          <cell r="N42" t="str">
            <v>3 / RCX1534</v>
          </cell>
        </row>
        <row r="42">
          <cell r="Z42">
            <v>1923.89455782313</v>
          </cell>
          <cell r="AA42">
            <v>2087.04929529283</v>
          </cell>
        </row>
        <row r="42">
          <cell r="AI42" t="str">
            <v>~</v>
          </cell>
          <cell r="AJ42" t="str">
            <v>~</v>
          </cell>
        </row>
        <row r="43">
          <cell r="A43" t="str">
            <v>QC004</v>
          </cell>
          <cell r="B43" t="str">
            <v>CL302C6H</v>
          </cell>
        </row>
        <row r="43">
          <cell r="D43" t="str">
            <v>MT40,ZB21,CS20</v>
          </cell>
          <cell r="E43">
            <v>25800</v>
          </cell>
          <cell r="F43">
            <v>7.55933196601231</v>
          </cell>
          <cell r="G43">
            <v>8</v>
          </cell>
          <cell r="H43" t="str">
            <v>2x300</v>
          </cell>
          <cell r="I43">
            <v>230</v>
          </cell>
        </row>
        <row r="43">
          <cell r="K43" t="str">
            <v>~</v>
          </cell>
          <cell r="L43">
            <v>1.125</v>
          </cell>
          <cell r="M43" t="str">
            <v>2 / RCX1634</v>
          </cell>
          <cell r="N43" t="str">
            <v>3 / RCX1534</v>
          </cell>
        </row>
        <row r="43">
          <cell r="Z43">
            <v>2335.77806122449</v>
          </cell>
          <cell r="AA43">
            <v>2484.72991926656</v>
          </cell>
        </row>
        <row r="43">
          <cell r="AI43" t="str">
            <v>~</v>
          </cell>
          <cell r="AJ43" t="str">
            <v>~</v>
          </cell>
        </row>
        <row r="44">
          <cell r="A44" t="str">
            <v>QC005</v>
          </cell>
          <cell r="B44" t="str">
            <v>CL303C4H</v>
          </cell>
        </row>
        <row r="44">
          <cell r="D44" t="str">
            <v>MT50,ZB29,CS27</v>
          </cell>
          <cell r="E44">
            <v>30400</v>
          </cell>
          <cell r="F44">
            <v>8.90711983592148</v>
          </cell>
          <cell r="G44">
            <v>9</v>
          </cell>
          <cell r="H44" t="str">
            <v>3x300</v>
          </cell>
          <cell r="I44">
            <v>230</v>
          </cell>
        </row>
        <row r="44">
          <cell r="K44" t="str">
            <v>~</v>
          </cell>
          <cell r="L44">
            <v>1.125</v>
          </cell>
          <cell r="M44" t="str">
            <v>3 / RCX2434</v>
          </cell>
          <cell r="N44" t="str">
            <v>4 / RCX2034</v>
          </cell>
        </row>
        <row r="44">
          <cell r="Z44">
            <v>2593.53741496599</v>
          </cell>
          <cell r="AA44">
            <v>2733.60101943076</v>
          </cell>
        </row>
        <row r="44">
          <cell r="AI44" t="str">
            <v>~</v>
          </cell>
          <cell r="AJ44" t="str">
            <v>~</v>
          </cell>
        </row>
        <row r="45">
          <cell r="A45" t="str">
            <v>QC006</v>
          </cell>
          <cell r="B45" t="str">
            <v>CL303C6H</v>
          </cell>
        </row>
        <row r="45">
          <cell r="D45" t="str">
            <v>MT64,ZB38,CS33</v>
          </cell>
          <cell r="E45">
            <v>44800</v>
          </cell>
          <cell r="F45">
            <v>13.1262818634632</v>
          </cell>
          <cell r="G45">
            <v>9</v>
          </cell>
          <cell r="H45" t="str">
            <v>3x300</v>
          </cell>
          <cell r="I45">
            <v>230</v>
          </cell>
        </row>
        <row r="45">
          <cell r="K45" t="str">
            <v>~</v>
          </cell>
          <cell r="L45">
            <v>1.125</v>
          </cell>
          <cell r="M45" t="str">
            <v>4 / RCX3134</v>
          </cell>
          <cell r="N45" t="str">
            <v>5 / RCX3034</v>
          </cell>
        </row>
        <row r="45">
          <cell r="Z45">
            <v>3095.76955782313</v>
          </cell>
          <cell r="AA45">
            <v>3218.51481253421</v>
          </cell>
        </row>
        <row r="45">
          <cell r="AI45" t="str">
            <v>~</v>
          </cell>
          <cell r="AJ45" t="str">
            <v>~</v>
          </cell>
        </row>
        <row r="46">
          <cell r="A46" t="str">
            <v>QC006.1</v>
          </cell>
          <cell r="B46" t="str">
            <v>CL304C6H</v>
          </cell>
        </row>
        <row r="46">
          <cell r="D46" t="str">
            <v>MT80,ZB45,CR72</v>
          </cell>
          <cell r="E46">
            <v>63600</v>
          </cell>
          <cell r="F46">
            <v>18.6346322883094</v>
          </cell>
          <cell r="G46">
            <v>9</v>
          </cell>
          <cell r="H46" t="str">
            <v>4x300</v>
          </cell>
          <cell r="I46">
            <v>230</v>
          </cell>
        </row>
        <row r="46">
          <cell r="K46" t="str">
            <v>~</v>
          </cell>
          <cell r="L46">
            <v>1.125</v>
          </cell>
          <cell r="M46" t="str">
            <v>5 / RCX4734</v>
          </cell>
          <cell r="N46" t="str">
            <v>6 / SCX0445</v>
          </cell>
        </row>
        <row r="46">
          <cell r="Z46">
            <v>4041.77295918367</v>
          </cell>
          <cell r="AA46">
            <v>4131.89740695129</v>
          </cell>
        </row>
        <row r="46">
          <cell r="AI46" t="str">
            <v>~</v>
          </cell>
          <cell r="AJ46" t="str">
            <v>~</v>
          </cell>
        </row>
        <row r="47">
          <cell r="A47" t="str">
            <v>QC007</v>
          </cell>
          <cell r="B47" t="str">
            <v>CL401C3H</v>
          </cell>
        </row>
        <row r="47">
          <cell r="D47" t="str">
            <v>MT22,CS11,zb15</v>
          </cell>
          <cell r="E47">
            <v>10900</v>
          </cell>
          <cell r="F47">
            <v>3.19367125695869</v>
          </cell>
          <cell r="G47">
            <v>12</v>
          </cell>
          <cell r="H47" t="str">
            <v>1x400</v>
          </cell>
          <cell r="I47">
            <v>230</v>
          </cell>
        </row>
        <row r="47">
          <cell r="K47" t="str">
            <v>~</v>
          </cell>
          <cell r="L47">
            <v>0.875</v>
          </cell>
          <cell r="M47" t="str">
            <v>1 / RCX1234</v>
          </cell>
          <cell r="N47" t="str">
            <v>1 / RCX0834</v>
          </cell>
        </row>
        <row r="47">
          <cell r="Z47">
            <v>1541.24149659864</v>
          </cell>
          <cell r="AA47">
            <v>1717.59116721401</v>
          </cell>
        </row>
        <row r="47">
          <cell r="AI47">
            <v>2132.91240840134</v>
          </cell>
          <cell r="AJ47">
            <v>2362.40833752012</v>
          </cell>
        </row>
        <row r="48">
          <cell r="A48" t="str">
            <v>QC008</v>
          </cell>
          <cell r="B48" t="str">
            <v>CL401C4H</v>
          </cell>
        </row>
        <row r="48">
          <cell r="D48" t="str">
            <v>MT32,ZB19,CS13</v>
          </cell>
          <cell r="E48">
            <v>14600</v>
          </cell>
          <cell r="F48">
            <v>4.2777615001465</v>
          </cell>
          <cell r="G48">
            <v>12</v>
          </cell>
          <cell r="H48" t="str">
            <v>1x400</v>
          </cell>
          <cell r="I48">
            <v>230</v>
          </cell>
        </row>
        <row r="48">
          <cell r="K48" t="str">
            <v>~</v>
          </cell>
          <cell r="L48">
            <v>0.875</v>
          </cell>
          <cell r="M48" t="str">
            <v>1 / RCX1234</v>
          </cell>
          <cell r="N48" t="str">
            <v>2 / RCX1034</v>
          </cell>
        </row>
        <row r="48">
          <cell r="Z48">
            <v>1832.21726190476</v>
          </cell>
          <cell r="AA48">
            <v>1998.53328544061</v>
          </cell>
        </row>
        <row r="48">
          <cell r="AI48">
            <v>2413.85452662794</v>
          </cell>
          <cell r="AJ48">
            <v>2643.35045574672</v>
          </cell>
        </row>
        <row r="49">
          <cell r="A49" t="str">
            <v>QC009</v>
          </cell>
          <cell r="B49" t="str">
            <v>CL401C5H</v>
          </cell>
        </row>
        <row r="49">
          <cell r="D49" t="str">
            <v>MT36,ZB21,CS17</v>
          </cell>
          <cell r="E49">
            <v>18300</v>
          </cell>
          <cell r="F49">
            <v>5.36185174333431</v>
          </cell>
          <cell r="G49">
            <v>12</v>
          </cell>
          <cell r="H49" t="str">
            <v>1x400</v>
          </cell>
          <cell r="I49">
            <v>230</v>
          </cell>
        </row>
        <row r="49">
          <cell r="K49" t="str">
            <v>~</v>
          </cell>
          <cell r="L49">
            <v>0.875</v>
          </cell>
          <cell r="M49" t="str">
            <v>2 / RCX1634</v>
          </cell>
          <cell r="N49" t="str">
            <v>3 / RCX1534</v>
          </cell>
        </row>
        <row r="49">
          <cell r="Z49">
            <v>1946.48171768707</v>
          </cell>
          <cell r="AA49">
            <v>2108.85758757526</v>
          </cell>
        </row>
        <row r="49">
          <cell r="AI49">
            <v>2524.17882876259</v>
          </cell>
          <cell r="AJ49">
            <v>2753.67475788136</v>
          </cell>
        </row>
        <row r="50">
          <cell r="A50" t="str">
            <v>QC010</v>
          </cell>
          <cell r="B50" t="str">
            <v>CL401C6H</v>
          </cell>
        </row>
        <row r="50">
          <cell r="D50" t="str">
            <v>MT40,ZB21,CS20,CS24</v>
          </cell>
          <cell r="E50">
            <v>25800</v>
          </cell>
          <cell r="F50">
            <v>7.55933196601231</v>
          </cell>
          <cell r="G50">
            <v>12</v>
          </cell>
          <cell r="H50" t="str">
            <v>1x400</v>
          </cell>
          <cell r="I50">
            <v>230</v>
          </cell>
        </row>
        <row r="50">
          <cell r="K50" t="str">
            <v>~</v>
          </cell>
          <cell r="L50">
            <v>0.875</v>
          </cell>
          <cell r="M50" t="str">
            <v>3 / RCX2434</v>
          </cell>
          <cell r="N50" t="str">
            <v>3 / RCX1534</v>
          </cell>
        </row>
        <row r="50">
          <cell r="Z50">
            <v>2043.47363945578</v>
          </cell>
          <cell r="AA50">
            <v>2202.50496031746</v>
          </cell>
        </row>
        <row r="50">
          <cell r="AI50">
            <v>2617.82620150479</v>
          </cell>
          <cell r="AJ50">
            <v>2847.32213062357</v>
          </cell>
        </row>
        <row r="51">
          <cell r="A51" t="str">
            <v>QC010.1</v>
          </cell>
          <cell r="B51" t="str">
            <v>CL402C3H</v>
          </cell>
        </row>
        <row r="51">
          <cell r="D51" t="str">
            <v>MT44,ZB29,CS24,CS27,cr42</v>
          </cell>
          <cell r="E51">
            <v>27645.3</v>
          </cell>
          <cell r="F51">
            <v>8.1</v>
          </cell>
          <cell r="G51">
            <v>14</v>
          </cell>
          <cell r="H51" t="str">
            <v>2x400</v>
          </cell>
          <cell r="I51">
            <v>415</v>
          </cell>
        </row>
        <row r="51">
          <cell r="K51" t="str">
            <v>~</v>
          </cell>
          <cell r="L51">
            <v>1.125</v>
          </cell>
          <cell r="M51" t="str">
            <v>3 / RCX2434</v>
          </cell>
          <cell r="N51" t="str">
            <v>3 / RCX1534</v>
          </cell>
        </row>
        <row r="51">
          <cell r="Z51">
            <v>2481.93027210884</v>
          </cell>
          <cell r="AA51">
            <v>2625.84239874111</v>
          </cell>
        </row>
        <row r="51">
          <cell r="AI51">
            <v>3644.60149988971</v>
          </cell>
          <cell r="AJ51">
            <v>3874.09742900849</v>
          </cell>
        </row>
        <row r="52">
          <cell r="A52" t="str">
            <v>QC011</v>
          </cell>
          <cell r="B52" t="str">
            <v>CL402C4H</v>
          </cell>
        </row>
        <row r="52">
          <cell r="D52" t="str">
            <v>MT50,ZB29,CS27,cr47</v>
          </cell>
          <cell r="E52">
            <v>30400</v>
          </cell>
          <cell r="F52">
            <v>8.90711983592148</v>
          </cell>
          <cell r="G52">
            <v>14</v>
          </cell>
          <cell r="H52" t="str">
            <v>2x400</v>
          </cell>
          <cell r="I52">
            <v>415</v>
          </cell>
        </row>
        <row r="52">
          <cell r="K52" t="str">
            <v>~</v>
          </cell>
          <cell r="L52">
            <v>1.125</v>
          </cell>
          <cell r="M52" t="str">
            <v>3 / RCX2434</v>
          </cell>
          <cell r="N52" t="str">
            <v>3 / RCX2034</v>
          </cell>
        </row>
        <row r="52">
          <cell r="Z52">
            <v>2804.79379251701</v>
          </cell>
          <cell r="AA52">
            <v>2937.57269430761</v>
          </cell>
        </row>
        <row r="52">
          <cell r="AI52">
            <v>3956.33179545622</v>
          </cell>
          <cell r="AJ52">
            <v>4185.82772457499</v>
          </cell>
        </row>
        <row r="53">
          <cell r="A53" t="str">
            <v>QC012</v>
          </cell>
          <cell r="B53" t="str">
            <v>CL402C5H</v>
          </cell>
        </row>
        <row r="53">
          <cell r="D53" t="str">
            <v>MT64,ZB38,CS33,cr62</v>
          </cell>
          <cell r="E53">
            <v>44800</v>
          </cell>
          <cell r="F53">
            <v>13.1262818634632</v>
          </cell>
          <cell r="G53">
            <v>14</v>
          </cell>
          <cell r="H53" t="str">
            <v>2x400</v>
          </cell>
          <cell r="I53">
            <v>415</v>
          </cell>
        </row>
        <row r="53">
          <cell r="K53" t="str">
            <v>~</v>
          </cell>
          <cell r="L53">
            <v>1.125</v>
          </cell>
          <cell r="M53" t="str">
            <v>4 / RCX3134</v>
          </cell>
          <cell r="N53" t="str">
            <v>4 / RCX3034</v>
          </cell>
        </row>
        <row r="53">
          <cell r="Z53">
            <v>3025.35076530612</v>
          </cell>
          <cell r="AA53">
            <v>3150.52425424193</v>
          </cell>
        </row>
        <row r="53">
          <cell r="AI53">
            <v>4169.28335539053</v>
          </cell>
          <cell r="AJ53">
            <v>4398.77928450931</v>
          </cell>
        </row>
        <row r="54">
          <cell r="A54" t="str">
            <v>QC013</v>
          </cell>
          <cell r="B54" t="str">
            <v>CL402C6H</v>
          </cell>
        </row>
        <row r="54">
          <cell r="D54" t="str">
            <v>MT80,ZB45,CR72</v>
          </cell>
          <cell r="E54">
            <v>63600</v>
          </cell>
          <cell r="F54">
            <v>18.6346322883094</v>
          </cell>
          <cell r="G54">
            <v>14</v>
          </cell>
          <cell r="H54" t="str">
            <v>2x400</v>
          </cell>
          <cell r="I54">
            <v>415</v>
          </cell>
        </row>
        <row r="54">
          <cell r="K54" t="str">
            <v>~</v>
          </cell>
          <cell r="L54">
            <v>1.125</v>
          </cell>
          <cell r="M54" t="str">
            <v>5 / RCX4734</v>
          </cell>
          <cell r="N54">
            <v>5</v>
          </cell>
        </row>
        <row r="54">
          <cell r="Z54">
            <v>3360.17219387755</v>
          </cell>
          <cell r="AA54">
            <v>3473.80011631089</v>
          </cell>
        </row>
        <row r="54">
          <cell r="AI54">
            <v>4492.5592174595</v>
          </cell>
          <cell r="AJ54">
            <v>4722.05514657827</v>
          </cell>
        </row>
        <row r="55">
          <cell r="A55" t="str">
            <v>QC013.1</v>
          </cell>
          <cell r="B55" t="str">
            <v>CL403C4H</v>
          </cell>
        </row>
        <row r="55">
          <cell r="D55" t="str">
            <v>MT80,ZB48</v>
          </cell>
          <cell r="E55">
            <v>64847</v>
          </cell>
          <cell r="F55">
            <v>19</v>
          </cell>
          <cell r="G55">
            <v>15</v>
          </cell>
          <cell r="H55" t="str">
            <v>3x400</v>
          </cell>
          <cell r="I55">
            <v>415</v>
          </cell>
        </row>
        <row r="55">
          <cell r="K55" t="str">
            <v>~</v>
          </cell>
          <cell r="L55">
            <v>1.125</v>
          </cell>
          <cell r="M55" t="str">
            <v>6 / RCX4734</v>
          </cell>
          <cell r="N55">
            <v>5</v>
          </cell>
        </row>
        <row r="55">
          <cell r="Z55">
            <v>4160.02338435374</v>
          </cell>
          <cell r="AA55">
            <v>4246.07023125342</v>
          </cell>
        </row>
        <row r="55">
          <cell r="AI55">
            <v>5868.26719236331</v>
          </cell>
          <cell r="AJ55">
            <v>6097.76312148208</v>
          </cell>
        </row>
        <row r="56">
          <cell r="A56" t="str">
            <v>QC014</v>
          </cell>
          <cell r="B56" t="str">
            <v>CL403C5H</v>
          </cell>
        </row>
        <row r="56">
          <cell r="D56" t="str">
            <v>MT100,ZB58</v>
          </cell>
          <cell r="E56">
            <v>66000</v>
          </cell>
          <cell r="F56">
            <v>19.3378259595664</v>
          </cell>
          <cell r="G56">
            <v>15</v>
          </cell>
          <cell r="H56" t="str">
            <v>3x400</v>
          </cell>
          <cell r="I56">
            <v>415</v>
          </cell>
        </row>
        <row r="56">
          <cell r="K56" t="str">
            <v>~</v>
          </cell>
          <cell r="L56">
            <v>1.125</v>
          </cell>
          <cell r="M56" t="str">
            <v>6 / TCLE5HW / SCX0645</v>
          </cell>
          <cell r="N56">
            <v>6</v>
          </cell>
        </row>
        <row r="56">
          <cell r="Z56">
            <v>4439.0412414966</v>
          </cell>
          <cell r="AA56">
            <v>4515.46678297756</v>
          </cell>
        </row>
        <row r="56">
          <cell r="AI56">
            <v>6137.66374408744</v>
          </cell>
          <cell r="AJ56">
            <v>6678.11577848691</v>
          </cell>
        </row>
        <row r="57">
          <cell r="A57" t="str">
            <v>QC015</v>
          </cell>
          <cell r="B57" t="str">
            <v>CL403C6H</v>
          </cell>
        </row>
        <row r="57">
          <cell r="D57" t="str">
            <v>MT125,ZB76</v>
          </cell>
          <cell r="E57">
            <v>82100</v>
          </cell>
          <cell r="F57">
            <v>24.0550835042485</v>
          </cell>
          <cell r="G57">
            <v>15</v>
          </cell>
          <cell r="H57" t="str">
            <v>3x400</v>
          </cell>
          <cell r="I57">
            <v>415</v>
          </cell>
        </row>
        <row r="57">
          <cell r="K57" t="str">
            <v>~</v>
          </cell>
          <cell r="L57">
            <v>1.375</v>
          </cell>
          <cell r="M57" t="str">
            <v>TEX5-1 / TCLE5HW / SCX0645</v>
          </cell>
          <cell r="N57">
            <v>6</v>
          </cell>
        </row>
        <row r="57">
          <cell r="Z57">
            <v>5056.86649659864</v>
          </cell>
          <cell r="AA57">
            <v>5111.98771893815</v>
          </cell>
        </row>
        <row r="57">
          <cell r="AI57">
            <v>6734.18468004804</v>
          </cell>
          <cell r="AJ57">
            <v>7274.6367144475</v>
          </cell>
        </row>
        <row r="58">
          <cell r="A58" t="str">
            <v>QC016</v>
          </cell>
          <cell r="B58" t="str">
            <v>CL404C6H</v>
          </cell>
        </row>
        <row r="58">
          <cell r="D58" t="str">
            <v>MT144/4VES10Y,ZB95</v>
          </cell>
          <cell r="E58">
            <v>93400</v>
          </cell>
          <cell r="F58">
            <v>27.3659537064166</v>
          </cell>
          <cell r="G58">
            <v>16</v>
          </cell>
          <cell r="H58" t="str">
            <v>4x400</v>
          </cell>
          <cell r="I58">
            <v>415</v>
          </cell>
        </row>
        <row r="58">
          <cell r="K58" t="str">
            <v>~</v>
          </cell>
          <cell r="L58">
            <v>1.375</v>
          </cell>
          <cell r="M58" t="str">
            <v>TEX5-2 / TCLE7.5HW / SCX0845</v>
          </cell>
          <cell r="N58" t="str">
            <v>TES5-2 / SCX0857/TGES7.5</v>
          </cell>
        </row>
        <row r="58">
          <cell r="Z58">
            <v>6413.42474489796</v>
          </cell>
          <cell r="AA58">
            <v>6732.72420188715</v>
          </cell>
        </row>
        <row r="58">
          <cell r="AI58">
            <v>8647.40291767762</v>
          </cell>
          <cell r="AJ58">
            <v>9187.85495207709</v>
          </cell>
        </row>
        <row r="60">
          <cell r="A60" t="str">
            <v>QC018</v>
          </cell>
          <cell r="B60" t="str">
            <v>NT501C6H</v>
          </cell>
        </row>
        <row r="60">
          <cell r="D60" t="str">
            <v>MT100,ZB58</v>
          </cell>
          <cell r="E60">
            <v>66000</v>
          </cell>
          <cell r="F60">
            <v>19.3378259595664</v>
          </cell>
          <cell r="G60">
            <v>26</v>
          </cell>
          <cell r="H60" t="str">
            <v>1X500</v>
          </cell>
          <cell r="I60">
            <v>415</v>
          </cell>
        </row>
        <row r="60">
          <cell r="K60" t="str">
            <v>~</v>
          </cell>
          <cell r="L60">
            <v>1.125</v>
          </cell>
          <cell r="M60" t="str">
            <v>6 / TCLE5HW / SCX0645</v>
          </cell>
          <cell r="N60">
            <v>6</v>
          </cell>
        </row>
        <row r="60">
          <cell r="Z60">
            <v>4505.75722092115</v>
          </cell>
          <cell r="AA60">
            <v>5019.62964707147</v>
          </cell>
        </row>
        <row r="60">
          <cell r="AI60">
            <v>5116.25276616671</v>
          </cell>
          <cell r="AJ60">
            <v>5613.81178196304</v>
          </cell>
        </row>
        <row r="61">
          <cell r="A61" t="str">
            <v>QC019</v>
          </cell>
          <cell r="B61" t="str">
            <v>NT501C8H</v>
          </cell>
        </row>
        <row r="61">
          <cell r="D61" t="str">
            <v>MT125,ZB76</v>
          </cell>
          <cell r="E61">
            <v>82100</v>
          </cell>
          <cell r="F61">
            <v>24.0550835042485</v>
          </cell>
          <cell r="G61">
            <v>26</v>
          </cell>
          <cell r="H61" t="str">
            <v>1X500</v>
          </cell>
          <cell r="I61">
            <v>415</v>
          </cell>
        </row>
        <row r="61">
          <cell r="K61" t="str">
            <v>~</v>
          </cell>
          <cell r="L61">
            <v>1.375</v>
          </cell>
          <cell r="M61" t="str">
            <v>TEX5-1 / TCLE5HW / SCX0645</v>
          </cell>
          <cell r="N61" t="str">
            <v>TES5-2 /TGES7.5</v>
          </cell>
        </row>
        <row r="61">
          <cell r="Z61">
            <v>5342.50585480094</v>
          </cell>
          <cell r="AA61">
            <v>5856.37828095125</v>
          </cell>
        </row>
        <row r="61">
          <cell r="AI61">
            <v>5926.43795135189</v>
          </cell>
          <cell r="AJ61">
            <v>6423.99696714823</v>
          </cell>
        </row>
        <row r="62">
          <cell r="A62" t="str">
            <v>QC020</v>
          </cell>
          <cell r="B62" t="str">
            <v>NT502C4H</v>
          </cell>
        </row>
        <row r="62">
          <cell r="D62" t="str">
            <v>MT160/4VES10Y</v>
          </cell>
          <cell r="E62">
            <v>90800</v>
          </cell>
          <cell r="F62">
            <v>26.6041605625549</v>
          </cell>
          <cell r="G62">
            <v>26</v>
          </cell>
          <cell r="H62" t="str">
            <v>2X500</v>
          </cell>
          <cell r="I62">
            <v>415</v>
          </cell>
        </row>
        <row r="62">
          <cell r="K62" t="str">
            <v>~</v>
          </cell>
          <cell r="L62">
            <v>1.375</v>
          </cell>
          <cell r="M62" t="str">
            <v>TEX5-2 / TCLE7.5HW / SCX0845</v>
          </cell>
          <cell r="N62" t="str">
            <v>TES5-3 /  SCX0857/TGES9</v>
          </cell>
        </row>
        <row r="62">
          <cell r="Z62">
            <v>6376.85402029664</v>
          </cell>
          <cell r="AA62">
            <v>6890.72644644696</v>
          </cell>
        </row>
        <row r="62">
          <cell r="AI62">
            <v>7643.38988607491</v>
          </cell>
          <cell r="AJ62">
            <v>8140.94890187125</v>
          </cell>
        </row>
        <row r="63">
          <cell r="A63" t="str">
            <v>QC021</v>
          </cell>
          <cell r="B63" t="str">
            <v>NT502C5H</v>
          </cell>
        </row>
        <row r="63">
          <cell r="D63" t="str">
            <v>4TES12Y,ZB95</v>
          </cell>
          <cell r="E63">
            <v>106500</v>
          </cell>
          <cell r="F63">
            <v>31.2042191620275</v>
          </cell>
          <cell r="G63">
            <v>26</v>
          </cell>
          <cell r="H63" t="str">
            <v>2x500</v>
          </cell>
          <cell r="I63">
            <v>415</v>
          </cell>
        </row>
        <row r="63">
          <cell r="K63" t="str">
            <v>~</v>
          </cell>
          <cell r="L63">
            <v>1.375</v>
          </cell>
          <cell r="M63" t="str">
            <v>TEX5-2 / TCLE7.5HW / SCX0845</v>
          </cell>
          <cell r="N63" t="str">
            <v>TES5-3 /  SCX0857/TGES9</v>
          </cell>
        </row>
        <row r="63">
          <cell r="Z63">
            <v>7330.69867291179</v>
          </cell>
          <cell r="AA63">
            <v>7844.5710990621</v>
          </cell>
        </row>
        <row r="63">
          <cell r="AI63">
            <v>8566.95375606735</v>
          </cell>
          <cell r="AJ63">
            <v>9064.51277186369</v>
          </cell>
        </row>
        <row r="64">
          <cell r="A64" t="str">
            <v>QC022</v>
          </cell>
          <cell r="B64" t="str">
            <v>NT502C6H</v>
          </cell>
        </row>
        <row r="64">
          <cell r="D64" t="str">
            <v>4PES15Y,ZB114</v>
          </cell>
          <cell r="E64">
            <v>120000</v>
          </cell>
          <cell r="F64">
            <v>35.1596835628479</v>
          </cell>
          <cell r="G64">
            <v>26</v>
          </cell>
          <cell r="H64" t="str">
            <v>2x500</v>
          </cell>
          <cell r="I64">
            <v>415</v>
          </cell>
        </row>
        <row r="64">
          <cell r="K64" t="str">
            <v>~</v>
          </cell>
          <cell r="L64">
            <v>1.375</v>
          </cell>
          <cell r="M64" t="str">
            <v>TEX5-3 / TCLE10HW / SCX1057</v>
          </cell>
          <cell r="N64" t="str">
            <v>TES5-4 /  SCX0957/TGES11</v>
          </cell>
        </row>
        <row r="64">
          <cell r="Z64">
            <v>8066.20804059329</v>
          </cell>
          <cell r="AA64">
            <v>8580.0804667436</v>
          </cell>
        </row>
        <row r="64">
          <cell r="AI64">
            <v>9279.11362001293</v>
          </cell>
          <cell r="AJ64">
            <v>9776.67263580927</v>
          </cell>
        </row>
        <row r="65">
          <cell r="A65" t="str">
            <v>QC023</v>
          </cell>
          <cell r="B65" t="str">
            <v>NT502C8H</v>
          </cell>
        </row>
        <row r="65">
          <cell r="D65" t="str">
            <v>4NES20Y,ZB130</v>
          </cell>
          <cell r="E65">
            <v>140000</v>
          </cell>
          <cell r="F65">
            <v>41.0196308233226</v>
          </cell>
          <cell r="G65">
            <v>26</v>
          </cell>
          <cell r="H65" t="str">
            <v>2x500</v>
          </cell>
          <cell r="I65">
            <v>415</v>
          </cell>
        </row>
        <row r="65">
          <cell r="K65" t="str">
            <v>~</v>
          </cell>
          <cell r="L65">
            <v>1.625</v>
          </cell>
          <cell r="M65" t="str">
            <v>TEX5-4 / TCLE12HW / SCX1257</v>
          </cell>
          <cell r="N65" t="str">
            <v>TES12-5 /TGES13</v>
          </cell>
        </row>
        <row r="65">
          <cell r="Z65">
            <v>9955.60109289618</v>
          </cell>
          <cell r="AA65">
            <v>10469.4735190465</v>
          </cell>
        </row>
        <row r="65">
          <cell r="AI65">
            <v>11108.5259404967</v>
          </cell>
          <cell r="AJ65">
            <v>11606.084956293</v>
          </cell>
        </row>
        <row r="66">
          <cell r="A66" t="str">
            <v>QC023.1</v>
          </cell>
          <cell r="B66" t="str">
            <v>NT503C5H</v>
          </cell>
        </row>
        <row r="66">
          <cell r="D66" t="str">
            <v>4JE22Y,ZB130</v>
          </cell>
          <cell r="E66">
            <v>150000</v>
          </cell>
          <cell r="F66">
            <v>43.9496044535599</v>
          </cell>
          <cell r="G66">
            <v>26</v>
          </cell>
          <cell r="H66" t="str">
            <v>3x500</v>
          </cell>
          <cell r="I66">
            <v>415</v>
          </cell>
        </row>
        <row r="66">
          <cell r="K66" t="str">
            <v>~</v>
          </cell>
          <cell r="L66">
            <v>1.625</v>
          </cell>
          <cell r="M66" t="str">
            <v>TEX5-4 / TCLE12HW / SCX1257</v>
          </cell>
          <cell r="N66" t="str">
            <v>TES12-5 /TGES13</v>
          </cell>
        </row>
        <row r="66">
          <cell r="Z66">
            <v>10694.7697111632</v>
          </cell>
          <cell r="AA66">
            <v>11208.6421373135</v>
          </cell>
        </row>
        <row r="66">
          <cell r="AI66">
            <v>12577.7643453633</v>
          </cell>
          <cell r="AJ66">
            <v>13075.3233611596</v>
          </cell>
        </row>
        <row r="67">
          <cell r="A67" t="str">
            <v>QC024</v>
          </cell>
          <cell r="B67" t="str">
            <v>NT503C6H</v>
          </cell>
        </row>
        <row r="67">
          <cell r="D67" t="str">
            <v>4HE25Y,ZB190</v>
          </cell>
          <cell r="E67">
            <v>167000</v>
          </cell>
          <cell r="F67">
            <v>48.9305596249634</v>
          </cell>
          <cell r="G67">
            <v>26</v>
          </cell>
          <cell r="H67" t="str">
            <v>3x500</v>
          </cell>
          <cell r="I67">
            <v>415</v>
          </cell>
        </row>
        <row r="67">
          <cell r="K67" t="str">
            <v>~</v>
          </cell>
          <cell r="L67">
            <v>1.625</v>
          </cell>
          <cell r="M67" t="str">
            <v>TEX5-4 / TJLE14HW / SCX1457</v>
          </cell>
          <cell r="N67" t="str">
            <v>TES12-5 /TGES13</v>
          </cell>
        </row>
        <row r="67">
          <cell r="Z67">
            <v>11760.831381733</v>
          </cell>
          <cell r="AA67">
            <v>12476.448848273</v>
          </cell>
        </row>
        <row r="67">
          <cell r="AI67">
            <v>13609.982788296</v>
          </cell>
          <cell r="AJ67">
            <v>14302.8822400252</v>
          </cell>
        </row>
        <row r="68">
          <cell r="A68" t="str">
            <v>QC025</v>
          </cell>
          <cell r="B68" t="str">
            <v>NT503C8H</v>
          </cell>
        </row>
        <row r="68">
          <cell r="D68" t="str">
            <v>4GE30Y,ZB220</v>
          </cell>
          <cell r="E68">
            <v>204000</v>
          </cell>
          <cell r="F68">
            <v>59.7714620568415</v>
          </cell>
          <cell r="G68">
            <v>26</v>
          </cell>
          <cell r="H68" t="str">
            <v>3x500</v>
          </cell>
          <cell r="I68">
            <v>415</v>
          </cell>
        </row>
        <row r="68">
          <cell r="K68" t="str">
            <v>~</v>
          </cell>
          <cell r="L68">
            <v>2.125</v>
          </cell>
          <cell r="M68" t="str">
            <v>TEX12-5 / TJLE18HW</v>
          </cell>
          <cell r="N68" t="str">
            <v>TES12-6/TGES18</v>
          </cell>
        </row>
        <row r="68">
          <cell r="Z68">
            <v>14391.8325526932</v>
          </cell>
          <cell r="AA68">
            <v>15107.4500192332</v>
          </cell>
        </row>
        <row r="68">
          <cell r="AI68">
            <v>16157.4601125591</v>
          </cell>
          <cell r="AJ68">
            <v>16850.3595642882</v>
          </cell>
        </row>
        <row r="69">
          <cell r="A69" t="str">
            <v>QC025.1</v>
          </cell>
          <cell r="B69" t="str">
            <v>NT504C6H</v>
          </cell>
        </row>
        <row r="69">
          <cell r="D69" t="str">
            <v>6HE35Y</v>
          </cell>
          <cell r="E69">
            <v>235000</v>
          </cell>
          <cell r="F69">
            <v>68.8543803105772</v>
          </cell>
          <cell r="G69">
            <v>30</v>
          </cell>
          <cell r="H69" t="str">
            <v>4x500</v>
          </cell>
          <cell r="I69">
            <v>415</v>
          </cell>
        </row>
        <row r="69">
          <cell r="K69" t="str">
            <v>~</v>
          </cell>
          <cell r="L69">
            <v>2.125</v>
          </cell>
          <cell r="M69" t="str">
            <v>TEX12-5 / TJLE18HW</v>
          </cell>
          <cell r="N69" t="str">
            <v>TES12-6/TGES18</v>
          </cell>
        </row>
        <row r="69">
          <cell r="Z69">
            <v>15227.3614363778</v>
          </cell>
          <cell r="AA69">
            <v>15942.9789029178</v>
          </cell>
        </row>
        <row r="69">
          <cell r="AI69">
            <v>17681.9044887031</v>
          </cell>
          <cell r="AJ69">
            <v>18374.8039404323</v>
          </cell>
        </row>
        <row r="70">
          <cell r="A70" t="str">
            <v>QC026</v>
          </cell>
          <cell r="B70" t="str">
            <v>NT504S8H</v>
          </cell>
        </row>
        <row r="70">
          <cell r="D70" t="str">
            <v>6GE40Y</v>
          </cell>
          <cell r="E70">
            <v>255000</v>
          </cell>
          <cell r="F70">
            <v>74.7143275710519</v>
          </cell>
          <cell r="G70">
            <v>30</v>
          </cell>
          <cell r="H70" t="str">
            <v>4x500</v>
          </cell>
          <cell r="I70">
            <v>415</v>
          </cell>
        </row>
        <row r="70">
          <cell r="K70" t="str">
            <v>~</v>
          </cell>
          <cell r="L70">
            <v>2.125</v>
          </cell>
          <cell r="M70" t="str">
            <v>TEX12-5 / TJLE18HW</v>
          </cell>
          <cell r="N70" t="str">
            <v>TES12-7/TGES21</v>
          </cell>
        </row>
        <row r="70">
          <cell r="Z70">
            <v>18693.8914910226</v>
          </cell>
          <cell r="AA70">
            <v>19409.5089575626</v>
          </cell>
        </row>
        <row r="70">
          <cell r="AI70">
            <v>21038.3859701846</v>
          </cell>
          <cell r="AJ70">
            <v>21731.2854219138</v>
          </cell>
        </row>
        <row r="71">
          <cell r="A71" t="str">
            <v>QC027</v>
          </cell>
          <cell r="B71" t="str">
            <v>NT632T6</v>
          </cell>
        </row>
        <row r="71">
          <cell r="D71" t="str">
            <v>S6H-20.2Y</v>
          </cell>
          <cell r="E71">
            <v>53925.4</v>
          </cell>
          <cell r="F71">
            <v>15.8</v>
          </cell>
          <cell r="G71">
            <v>41</v>
          </cell>
          <cell r="H71" t="str">
            <v>2x630</v>
          </cell>
          <cell r="I71">
            <v>415</v>
          </cell>
        </row>
        <row r="71">
          <cell r="K71">
            <v>16.2</v>
          </cell>
          <cell r="L71">
            <v>1.625</v>
          </cell>
          <cell r="M71" t="str">
            <v>TEX5-3 / TCLE10HW / SCX1057</v>
          </cell>
          <cell r="N71" t="str">
            <v>TES5-4 /SCX0957</v>
          </cell>
        </row>
        <row r="71">
          <cell r="Z71">
            <v>12375.5854800937</v>
          </cell>
          <cell r="AA71">
            <v>13076.0203627207</v>
          </cell>
        </row>
        <row r="71">
          <cell r="AI71">
            <v>14411.6693531496</v>
          </cell>
          <cell r="AJ71">
            <v>15089.8682077567</v>
          </cell>
        </row>
        <row r="72">
          <cell r="A72" t="str">
            <v>QC028</v>
          </cell>
          <cell r="B72" t="str">
            <v>NT632T8</v>
          </cell>
        </row>
        <row r="72">
          <cell r="D72" t="str">
            <v>S6G-25.2Y-S6F-30.2</v>
          </cell>
          <cell r="E72">
            <v>64164.4</v>
          </cell>
          <cell r="F72">
            <v>18.8</v>
          </cell>
          <cell r="G72">
            <v>41</v>
          </cell>
          <cell r="H72" t="str">
            <v>2x630</v>
          </cell>
          <cell r="I72">
            <v>415</v>
          </cell>
        </row>
        <row r="72">
          <cell r="K72">
            <v>16.2</v>
          </cell>
          <cell r="L72">
            <v>2.125</v>
          </cell>
          <cell r="M72" t="str">
            <v>TEX5-4 / TCLE12HW / SCX1257</v>
          </cell>
          <cell r="N72" t="str">
            <v>TES12-5 -60c</v>
          </cell>
        </row>
        <row r="72">
          <cell r="Z72">
            <v>14755.3181108509</v>
          </cell>
          <cell r="AA72">
            <v>15899.9396545872</v>
          </cell>
        </row>
        <row r="72">
          <cell r="AI72">
            <v>16658.1357174731</v>
          </cell>
          <cell r="AJ72">
            <v>17766.4200693448</v>
          </cell>
        </row>
        <row r="73">
          <cell r="A73" t="str">
            <v>QC029</v>
          </cell>
          <cell r="B73" t="str">
            <v>NT632T8L</v>
          </cell>
        </row>
        <row r="73">
          <cell r="D73" t="str">
            <v>S6G-25.2Y-S6F-30.2</v>
          </cell>
          <cell r="E73">
            <v>70307.8</v>
          </cell>
          <cell r="F73">
            <v>20.6</v>
          </cell>
          <cell r="G73">
            <v>41</v>
          </cell>
          <cell r="H73" t="str">
            <v>2x630</v>
          </cell>
          <cell r="I73">
            <v>415</v>
          </cell>
        </row>
        <row r="73">
          <cell r="K73">
            <v>16.2</v>
          </cell>
          <cell r="L73">
            <v>2.125</v>
          </cell>
          <cell r="M73" t="str">
            <v>TEX5-4 / TCLE12HW / SCX1257</v>
          </cell>
          <cell r="N73" t="str">
            <v>TES12-5 -60C</v>
          </cell>
        </row>
        <row r="73">
          <cell r="Z73">
            <v>17813.2318501171</v>
          </cell>
          <cell r="AA73">
            <v>18957.8533938534</v>
          </cell>
        </row>
        <row r="73">
          <cell r="AI73">
            <v>20463.4078263166</v>
          </cell>
          <cell r="AJ73">
            <v>21571.6921781883</v>
          </cell>
        </row>
        <row r="74">
          <cell r="A74" t="str">
            <v>QC030</v>
          </cell>
          <cell r="B74" t="str">
            <v>NT802T8</v>
          </cell>
        </row>
        <row r="74">
          <cell r="D74" t="str">
            <v>S6F-30.2Y</v>
          </cell>
          <cell r="E74">
            <v>78157.7</v>
          </cell>
          <cell r="F74">
            <v>22.9</v>
          </cell>
          <cell r="G74">
            <v>41</v>
          </cell>
          <cell r="H74" t="str">
            <v>2x800</v>
          </cell>
          <cell r="I74">
            <v>415</v>
          </cell>
        </row>
        <row r="74">
          <cell r="K74">
            <v>16.2</v>
          </cell>
          <cell r="L74">
            <v>2.125</v>
          </cell>
          <cell r="M74" t="str">
            <v>TEX5-4 / TCLE12HW / SCX1257</v>
          </cell>
          <cell r="N74" t="str">
            <v>TES12-5 -60c</v>
          </cell>
        </row>
        <row r="74">
          <cell r="Z74">
            <v>20802.8395784543</v>
          </cell>
          <cell r="AA74">
            <v>21947.4611221907</v>
          </cell>
        </row>
        <row r="74">
          <cell r="AI74">
            <v>25552.642770629</v>
          </cell>
          <cell r="AJ74">
            <v>26660.9271225007</v>
          </cell>
        </row>
        <row r="75">
          <cell r="A75" t="str">
            <v>QC031</v>
          </cell>
          <cell r="B75" t="str">
            <v>NT802T8L</v>
          </cell>
        </row>
        <row r="75">
          <cell r="D75" t="str">
            <v>S6H-20.2Y X 2</v>
          </cell>
          <cell r="E75">
            <v>105803</v>
          </cell>
          <cell r="F75">
            <v>31</v>
          </cell>
          <cell r="G75">
            <v>41</v>
          </cell>
          <cell r="H75" t="str">
            <v>2x800</v>
          </cell>
          <cell r="I75">
            <v>415</v>
          </cell>
        </row>
        <row r="75">
          <cell r="K75">
            <v>16.2</v>
          </cell>
          <cell r="L75">
            <v>2.125</v>
          </cell>
        </row>
        <row r="75">
          <cell r="Z75">
            <v>25102.4590163934</v>
          </cell>
          <cell r="AA75">
            <v>26247.0805601298</v>
          </cell>
        </row>
        <row r="75">
          <cell r="AI75">
            <v>30560.2013496162</v>
          </cell>
          <cell r="AJ75">
            <v>31668.4857014878</v>
          </cell>
        </row>
        <row r="76">
          <cell r="A76" t="str">
            <v>QC031.1</v>
          </cell>
          <cell r="B76" t="str">
            <v>NT803T8</v>
          </cell>
        </row>
        <row r="76">
          <cell r="D76" t="str">
            <v>S6F-30.2Y </v>
          </cell>
          <cell r="E76">
            <v>128670.1</v>
          </cell>
          <cell r="F76">
            <v>37.7</v>
          </cell>
          <cell r="G76">
            <v>41</v>
          </cell>
          <cell r="H76" t="str">
            <v>3x800</v>
          </cell>
          <cell r="I76">
            <v>415</v>
          </cell>
        </row>
        <row r="76">
          <cell r="K76">
            <v>24.3</v>
          </cell>
          <cell r="L76">
            <v>2.125</v>
          </cell>
        </row>
        <row r="76">
          <cell r="Z76">
            <v>40141.9789227166</v>
          </cell>
          <cell r="AA76">
            <v>41286.600466453</v>
          </cell>
        </row>
        <row r="76">
          <cell r="AI76">
            <v>48211.5038384832</v>
          </cell>
          <cell r="AJ76">
            <v>49319.7881903549</v>
          </cell>
        </row>
        <row r="77">
          <cell r="A77" t="str">
            <v>QC031.2</v>
          </cell>
          <cell r="B77" t="str">
            <v>NT633T6</v>
          </cell>
        </row>
        <row r="77">
          <cell r="D77" t="str">
            <v>S6F-30.2Y</v>
          </cell>
          <cell r="E77">
            <v>81229.4</v>
          </cell>
          <cell r="F77">
            <v>23.8</v>
          </cell>
          <cell r="G77">
            <v>41</v>
          </cell>
          <cell r="H77" t="str">
            <v>3x630</v>
          </cell>
          <cell r="I77">
            <v>415</v>
          </cell>
        </row>
        <row r="77">
          <cell r="K77">
            <v>24.3</v>
          </cell>
          <cell r="L77">
            <v>2.125</v>
          </cell>
          <cell r="M77" t="str">
            <v>TEX5-4 / TJLE14HW / SCX1457</v>
          </cell>
          <cell r="N77" t="str">
            <v>TES12-5 -60c </v>
          </cell>
        </row>
        <row r="77">
          <cell r="Z77">
            <v>18474.3364558938</v>
          </cell>
          <cell r="AA77">
            <v>19618.9579996302</v>
          </cell>
        </row>
        <row r="77">
          <cell r="AI77">
            <v>21563.1011574643</v>
          </cell>
          <cell r="AJ77">
            <v>22671.385509336</v>
          </cell>
        </row>
        <row r="78">
          <cell r="A78" t="str">
            <v>QC031.3</v>
          </cell>
          <cell r="B78" t="str">
            <v>NT633T8</v>
          </cell>
        </row>
        <row r="78">
          <cell r="D78" t="str">
            <v>S6F-30.2Y</v>
          </cell>
          <cell r="E78">
            <v>98635.7</v>
          </cell>
          <cell r="F78">
            <v>28.9</v>
          </cell>
          <cell r="G78">
            <v>41</v>
          </cell>
          <cell r="H78" t="str">
            <v>3x630</v>
          </cell>
          <cell r="I78">
            <v>415</v>
          </cell>
        </row>
        <row r="78">
          <cell r="K78">
            <v>24.3</v>
          </cell>
          <cell r="L78">
            <v>2.125</v>
          </cell>
          <cell r="M78" t="str">
            <v>TEX12-6 / TER 22HW</v>
          </cell>
          <cell r="N78" t="str">
            <v>TES12 -60c -7</v>
          </cell>
        </row>
        <row r="78">
          <cell r="Z78">
            <v>22695.8918813427</v>
          </cell>
          <cell r="AA78">
            <v>23840.513425079</v>
          </cell>
        </row>
        <row r="78">
          <cell r="AI78">
            <v>25539.6223214855</v>
          </cell>
          <cell r="AJ78">
            <v>26647.9066733572</v>
          </cell>
        </row>
        <row r="79">
          <cell r="A79" t="str">
            <v>QC031.4</v>
          </cell>
          <cell r="B79" t="str">
            <v>NT634T8</v>
          </cell>
        </row>
        <row r="79">
          <cell r="D79" t="str">
            <v>S6F-30.2Y X2</v>
          </cell>
        </row>
        <row r="79">
          <cell r="H79" t="str">
            <v>4x630</v>
          </cell>
          <cell r="I79">
            <v>415</v>
          </cell>
        </row>
        <row r="79">
          <cell r="N79" t="str">
            <v>TES12-5 -60c *2pcs</v>
          </cell>
        </row>
        <row r="79">
          <cell r="Z79">
            <v>26636.9047619048</v>
          </cell>
          <cell r="AA79">
            <v>28628.2913131647</v>
          </cell>
        </row>
        <row r="79">
          <cell r="AI79">
            <v>32146.4490615523</v>
          </cell>
          <cell r="AJ79">
            <v>34315.3987176766</v>
          </cell>
        </row>
        <row r="82">
          <cell r="A82" t="str">
            <v>QC031.7</v>
          </cell>
          <cell r="B82" t="str">
            <v>NF636T6W</v>
          </cell>
        </row>
        <row r="82">
          <cell r="F82">
            <v>46</v>
          </cell>
        </row>
        <row r="82">
          <cell r="H82" t="str">
            <v>6x630</v>
          </cell>
        </row>
        <row r="82">
          <cell r="N82" t="str">
            <v>TES12-6 -60c *2pcs</v>
          </cell>
        </row>
        <row r="82">
          <cell r="Z82" t="str">
            <v>~</v>
          </cell>
          <cell r="AA82" t="str">
            <v>~</v>
          </cell>
        </row>
        <row r="82">
          <cell r="AI82">
            <v>43051.8750286184</v>
          </cell>
          <cell r="AJ82">
            <v>45220.8246847427</v>
          </cell>
        </row>
        <row r="83">
          <cell r="A83" t="str">
            <v>QC031.8</v>
          </cell>
          <cell r="B83" t="str">
            <v>NF636T8W</v>
          </cell>
        </row>
        <row r="83">
          <cell r="F83">
            <v>56</v>
          </cell>
        </row>
        <row r="83">
          <cell r="H83" t="str">
            <v>6x630</v>
          </cell>
        </row>
        <row r="83">
          <cell r="N83" t="str">
            <v>TES12-7 -60c *2pcs</v>
          </cell>
        </row>
        <row r="83">
          <cell r="Z83" t="str">
            <v>~</v>
          </cell>
          <cell r="AA83" t="str">
            <v>~</v>
          </cell>
        </row>
        <row r="84">
          <cell r="B84" t="str">
            <v>NT804T8</v>
          </cell>
        </row>
        <row r="84">
          <cell r="D84" t="str">
            <v>S6F-30.2Y X2</v>
          </cell>
        </row>
        <row r="84">
          <cell r="H84" t="str">
            <v>4x800</v>
          </cell>
        </row>
        <row r="84">
          <cell r="N84" t="str">
            <v>TES12-5 -60c *2pcs</v>
          </cell>
        </row>
        <row r="84">
          <cell r="Z84" t="str">
            <v>~</v>
          </cell>
          <cell r="AA84" t="str">
            <v>~</v>
          </cell>
        </row>
        <row r="85">
          <cell r="A85" t="str">
            <v>QC32</v>
          </cell>
          <cell r="B85" t="str">
            <v>ND301C4</v>
          </cell>
        </row>
        <row r="85">
          <cell r="D85" t="str">
            <v>MT22 -MT32</v>
          </cell>
          <cell r="E85">
            <v>15017.2</v>
          </cell>
          <cell r="F85">
            <v>4.4</v>
          </cell>
          <cell r="G85">
            <v>7</v>
          </cell>
          <cell r="H85" t="str">
            <v>1x300</v>
          </cell>
          <cell r="I85">
            <v>415</v>
          </cell>
        </row>
        <row r="85">
          <cell r="K85">
            <v>1</v>
          </cell>
          <cell r="L85" t="str">
            <v>~</v>
          </cell>
          <cell r="M85" t="str">
            <v>2 / RCX1634</v>
          </cell>
          <cell r="N85" t="str">
            <v>2 / RCX1034</v>
          </cell>
        </row>
        <row r="85">
          <cell r="Z85">
            <v>1911.43267651888</v>
          </cell>
          <cell r="AA85">
            <v>2182.30791598249</v>
          </cell>
        </row>
        <row r="86">
          <cell r="A86" t="str">
            <v>QC33</v>
          </cell>
          <cell r="B86" t="str">
            <v>ND302C4</v>
          </cell>
        </row>
        <row r="86">
          <cell r="D86" t="str">
            <v>MT36 - MT50</v>
          </cell>
          <cell r="E86">
            <v>30034.4</v>
          </cell>
          <cell r="F86">
            <v>8.8</v>
          </cell>
          <cell r="G86">
            <v>7</v>
          </cell>
          <cell r="H86" t="str">
            <v>2x300</v>
          </cell>
          <cell r="I86">
            <v>415</v>
          </cell>
        </row>
        <row r="86">
          <cell r="K86">
            <v>1.6</v>
          </cell>
          <cell r="L86" t="str">
            <v>~</v>
          </cell>
          <cell r="M86" t="str">
            <v>3 / RCX2434</v>
          </cell>
          <cell r="N86" t="str">
            <v>3 / RCX1534</v>
          </cell>
        </row>
        <row r="86">
          <cell r="Z86">
            <v>2764.52175697865</v>
          </cell>
          <cell r="AA86">
            <v>3035.39699644225</v>
          </cell>
        </row>
        <row r="87">
          <cell r="A87" t="str">
            <v>QC34</v>
          </cell>
          <cell r="B87" t="str">
            <v>ND303C4</v>
          </cell>
        </row>
        <row r="87">
          <cell r="D87" t="str">
            <v>MT64</v>
          </cell>
          <cell r="E87">
            <v>42321.2</v>
          </cell>
          <cell r="F87">
            <v>12.4</v>
          </cell>
          <cell r="G87">
            <v>7</v>
          </cell>
          <cell r="H87" t="str">
            <v>3x300</v>
          </cell>
          <cell r="I87">
            <v>415</v>
          </cell>
        </row>
        <row r="87">
          <cell r="K87">
            <v>2.4</v>
          </cell>
          <cell r="L87" t="str">
            <v>~</v>
          </cell>
          <cell r="M87" t="str">
            <v>4 / RCX3134</v>
          </cell>
          <cell r="N87" t="str">
            <v>4 / RCX2034</v>
          </cell>
        </row>
        <row r="87">
          <cell r="Z87">
            <v>3553.46880131363</v>
          </cell>
          <cell r="AA87">
            <v>3824.34404077723</v>
          </cell>
        </row>
        <row r="88">
          <cell r="B88" t="str">
            <v>ND304C4</v>
          </cell>
        </row>
        <row r="88">
          <cell r="D88" t="str">
            <v>MT80</v>
          </cell>
          <cell r="E88">
            <v>55973.2</v>
          </cell>
          <cell r="F88">
            <v>16.4</v>
          </cell>
          <cell r="G88">
            <v>7</v>
          </cell>
          <cell r="H88" t="str">
            <v>4x300</v>
          </cell>
          <cell r="I88">
            <v>415</v>
          </cell>
        </row>
        <row r="88">
          <cell r="K88">
            <v>3</v>
          </cell>
          <cell r="L88" t="str">
            <v>~</v>
          </cell>
          <cell r="M88" t="str">
            <v>5 / RCX4734</v>
          </cell>
          <cell r="N88" t="str">
            <v>5 / RCX3034</v>
          </cell>
        </row>
        <row r="88">
          <cell r="Z88">
            <v>5375.06157635468</v>
          </cell>
          <cell r="AA88">
            <v>5645.93681581828</v>
          </cell>
        </row>
        <row r="89">
          <cell r="B89" t="str">
            <v>ND305C4</v>
          </cell>
        </row>
        <row r="89">
          <cell r="D89" t="str">
            <v>MT100</v>
          </cell>
          <cell r="E89">
            <v>68942.6</v>
          </cell>
          <cell r="F89">
            <v>20.2</v>
          </cell>
          <cell r="G89">
            <v>7</v>
          </cell>
          <cell r="H89" t="str">
            <v>5x300</v>
          </cell>
          <cell r="I89">
            <v>415</v>
          </cell>
        </row>
        <row r="89">
          <cell r="K89">
            <v>3.6</v>
          </cell>
          <cell r="L89" t="str">
            <v>~</v>
          </cell>
          <cell r="M89" t="str">
            <v>6 / TCLE5HW / SCX0645</v>
          </cell>
          <cell r="N89">
            <v>6</v>
          </cell>
        </row>
        <row r="89">
          <cell r="Z89">
            <v>6799.05582922824</v>
          </cell>
          <cell r="AA89">
            <v>7069.93106869185</v>
          </cell>
        </row>
        <row r="90">
          <cell r="B90" t="str">
            <v>ND452C4</v>
          </cell>
        </row>
        <row r="90">
          <cell r="D90" t="str">
            <v>MT80</v>
          </cell>
          <cell r="E90">
            <v>34130</v>
          </cell>
          <cell r="F90">
            <v>10</v>
          </cell>
          <cell r="G90">
            <v>12</v>
          </cell>
          <cell r="H90" t="str">
            <v>2x450</v>
          </cell>
          <cell r="I90">
            <v>415</v>
          </cell>
        </row>
        <row r="90">
          <cell r="K90">
            <v>7.2</v>
          </cell>
          <cell r="L90" t="str">
            <v>~</v>
          </cell>
        </row>
        <row r="90">
          <cell r="Z90" t="str">
            <v>~</v>
          </cell>
          <cell r="AA90" t="str">
            <v>~</v>
          </cell>
        </row>
        <row r="91">
          <cell r="B91" t="str">
            <v>ND452C6</v>
          </cell>
        </row>
        <row r="91">
          <cell r="D91" t="str">
            <v>MT100 - MT125</v>
          </cell>
          <cell r="E91">
            <v>40273.4</v>
          </cell>
          <cell r="F91">
            <v>11.8</v>
          </cell>
          <cell r="G91">
            <v>12</v>
          </cell>
          <cell r="H91" t="str">
            <v>2x450</v>
          </cell>
          <cell r="I91">
            <v>415</v>
          </cell>
        </row>
        <row r="91">
          <cell r="K91">
            <v>7.2</v>
          </cell>
          <cell r="L91" t="str">
            <v>~</v>
          </cell>
        </row>
        <row r="91">
          <cell r="Z91" t="str">
            <v>~</v>
          </cell>
          <cell r="AA91" t="str">
            <v>~</v>
          </cell>
        </row>
        <row r="92">
          <cell r="B92" t="str">
            <v>ND453C4</v>
          </cell>
        </row>
        <row r="92">
          <cell r="D92" t="str">
            <v>MT144 - MT160</v>
          </cell>
          <cell r="E92">
            <v>50512.4</v>
          </cell>
          <cell r="F92">
            <v>14.8</v>
          </cell>
          <cell r="G92">
            <v>12</v>
          </cell>
          <cell r="H92" t="str">
            <v>3x450</v>
          </cell>
          <cell r="I92">
            <v>415</v>
          </cell>
        </row>
        <row r="92">
          <cell r="K92">
            <v>10.8</v>
          </cell>
          <cell r="L92" t="str">
            <v>~</v>
          </cell>
        </row>
        <row r="92">
          <cell r="Z92" t="str">
            <v>~</v>
          </cell>
          <cell r="AA92" t="str">
            <v>~</v>
          </cell>
        </row>
        <row r="93">
          <cell r="B93" t="str">
            <v>ND453C6</v>
          </cell>
        </row>
        <row r="93">
          <cell r="D93" t="str">
            <v>4PCS-15.2</v>
          </cell>
          <cell r="E93">
            <v>66212.2</v>
          </cell>
          <cell r="F93">
            <v>19.4</v>
          </cell>
          <cell r="G93">
            <v>12</v>
          </cell>
          <cell r="H93" t="str">
            <v>3x450</v>
          </cell>
          <cell r="I93">
            <v>415</v>
          </cell>
        </row>
        <row r="93">
          <cell r="K93">
            <v>10.8</v>
          </cell>
          <cell r="L93" t="str">
            <v>~</v>
          </cell>
        </row>
        <row r="93">
          <cell r="Z93" t="str">
            <v>~</v>
          </cell>
          <cell r="AA93" t="str">
            <v>~</v>
          </cell>
        </row>
        <row r="94">
          <cell r="B94" t="str">
            <v>ND454C6</v>
          </cell>
        </row>
        <row r="94">
          <cell r="D94" t="str">
            <v>4NCS-20.2</v>
          </cell>
          <cell r="E94">
            <v>84642.4</v>
          </cell>
          <cell r="F94">
            <v>24.8</v>
          </cell>
          <cell r="G94">
            <v>12</v>
          </cell>
          <cell r="H94" t="str">
            <v>4x450</v>
          </cell>
          <cell r="I94">
            <v>415</v>
          </cell>
        </row>
        <row r="94">
          <cell r="K94">
            <v>14.4</v>
          </cell>
          <cell r="L94" t="str">
            <v>~</v>
          </cell>
        </row>
        <row r="94">
          <cell r="Z94" t="str">
            <v>~</v>
          </cell>
          <cell r="AA94" t="str">
            <v>~</v>
          </cell>
        </row>
        <row r="95">
          <cell r="A95" t="str">
            <v>QC066</v>
          </cell>
          <cell r="B95" t="str">
            <v>CAE301C5N</v>
          </cell>
        </row>
        <row r="95">
          <cell r="D95" t="str">
            <v>MT18-MT22</v>
          </cell>
          <cell r="E95">
            <v>4095.6</v>
          </cell>
          <cell r="F95">
            <v>1.2</v>
          </cell>
          <cell r="G95">
            <v>8</v>
          </cell>
          <cell r="H95" t="str">
            <v>1x300</v>
          </cell>
          <cell r="I95">
            <v>230</v>
          </cell>
        </row>
        <row r="95">
          <cell r="K95">
            <v>1</v>
          </cell>
          <cell r="L95" t="str">
            <v>~</v>
          </cell>
          <cell r="M95" t="str">
            <v>0 / RCX0834</v>
          </cell>
          <cell r="N95" t="str">
            <v>1 / RCX0834</v>
          </cell>
        </row>
        <row r="95">
          <cell r="Z95">
            <v>1205.09141156463</v>
          </cell>
          <cell r="AA95">
            <v>1465.66453918976</v>
          </cell>
        </row>
        <row r="96">
          <cell r="A96" t="str">
            <v>QC067</v>
          </cell>
          <cell r="B96" t="str">
            <v>CAE301C6N</v>
          </cell>
        </row>
        <row r="96">
          <cell r="D96" t="str">
            <v>MT32</v>
          </cell>
          <cell r="E96">
            <v>5802.1</v>
          </cell>
          <cell r="F96">
            <v>1.7</v>
          </cell>
          <cell r="G96">
            <v>8</v>
          </cell>
          <cell r="H96" t="str">
            <v>1x300</v>
          </cell>
          <cell r="I96">
            <v>230</v>
          </cell>
        </row>
        <row r="96">
          <cell r="K96">
            <v>1.5</v>
          </cell>
          <cell r="L96" t="str">
            <v>~</v>
          </cell>
          <cell r="M96" t="str">
            <v>1 / RCX1234</v>
          </cell>
          <cell r="N96" t="str">
            <v>1 / RCX0834</v>
          </cell>
        </row>
        <row r="96">
          <cell r="Z96">
            <v>1359.21556122449</v>
          </cell>
          <cell r="AA96">
            <v>1614.47406299929</v>
          </cell>
        </row>
        <row r="97">
          <cell r="A97" t="str">
            <v>QC068</v>
          </cell>
          <cell r="B97" t="str">
            <v>CAE302C4N</v>
          </cell>
        </row>
        <row r="97">
          <cell r="D97" t="str">
            <v>MT36</v>
          </cell>
          <cell r="E97">
            <v>7508.6</v>
          </cell>
          <cell r="F97">
            <v>2.2</v>
          </cell>
          <cell r="G97">
            <v>10</v>
          </cell>
          <cell r="H97" t="str">
            <v>2x300</v>
          </cell>
          <cell r="I97">
            <v>230</v>
          </cell>
        </row>
        <row r="97">
          <cell r="K97">
            <v>2</v>
          </cell>
          <cell r="L97" t="str">
            <v>~</v>
          </cell>
          <cell r="M97" t="str">
            <v>1 / RCX1234</v>
          </cell>
          <cell r="N97" t="str">
            <v>2 / RCX1034</v>
          </cell>
        </row>
        <row r="97">
          <cell r="Z97">
            <v>1795.01488095238</v>
          </cell>
          <cell r="AA97">
            <v>2035.24581997794</v>
          </cell>
        </row>
        <row r="98">
          <cell r="A98" t="str">
            <v>QC069</v>
          </cell>
          <cell r="B98" t="str">
            <v>CAE302C5N</v>
          </cell>
        </row>
        <row r="98">
          <cell r="D98" t="str">
            <v>MT40</v>
          </cell>
          <cell r="E98">
            <v>8873.8</v>
          </cell>
          <cell r="F98">
            <v>2.6</v>
          </cell>
          <cell r="G98">
            <v>9</v>
          </cell>
          <cell r="H98" t="str">
            <v>2x300</v>
          </cell>
          <cell r="I98">
            <v>230</v>
          </cell>
        </row>
        <row r="98">
          <cell r="K98">
            <v>2</v>
          </cell>
          <cell r="L98" t="str">
            <v>~</v>
          </cell>
          <cell r="M98" t="str">
            <v>2 / RCX1634</v>
          </cell>
          <cell r="N98" t="str">
            <v>3 / RCX1534</v>
          </cell>
        </row>
        <row r="98">
          <cell r="Z98">
            <v>1954.45365646258</v>
          </cell>
          <cell r="AA98">
            <v>2189.18670667745</v>
          </cell>
        </row>
        <row r="99">
          <cell r="A99" t="str">
            <v>QC070</v>
          </cell>
          <cell r="B99" t="str">
            <v>CAE302C6N</v>
          </cell>
        </row>
        <row r="99">
          <cell r="D99" t="str">
            <v>MT50-MT64</v>
          </cell>
          <cell r="E99">
            <v>10580.3</v>
          </cell>
          <cell r="F99">
            <v>3.1</v>
          </cell>
          <cell r="G99">
            <v>9</v>
          </cell>
          <cell r="H99" t="str">
            <v>2x300</v>
          </cell>
          <cell r="I99">
            <v>230</v>
          </cell>
        </row>
        <row r="99">
          <cell r="K99">
            <v>3</v>
          </cell>
          <cell r="L99" t="str">
            <v>~</v>
          </cell>
          <cell r="M99" t="str">
            <v>2 / RCX1634</v>
          </cell>
          <cell r="N99" t="str">
            <v>3 / RCX1534</v>
          </cell>
        </row>
        <row r="99">
          <cell r="Z99">
            <v>2281.3031462585</v>
          </cell>
          <cell r="AA99">
            <v>2504.76552441144</v>
          </cell>
        </row>
        <row r="100">
          <cell r="A100" t="str">
            <v>QC071</v>
          </cell>
          <cell r="B100" t="str">
            <v>CAE303C5N</v>
          </cell>
        </row>
        <row r="100">
          <cell r="D100" t="str">
            <v>MT64</v>
          </cell>
          <cell r="E100">
            <v>12286.8</v>
          </cell>
          <cell r="F100">
            <v>3.6</v>
          </cell>
          <cell r="G100">
            <v>11</v>
          </cell>
          <cell r="H100" t="str">
            <v>3x300</v>
          </cell>
          <cell r="I100">
            <v>230</v>
          </cell>
        </row>
        <row r="100">
          <cell r="K100">
            <v>3</v>
          </cell>
          <cell r="L100" t="str">
            <v>~</v>
          </cell>
          <cell r="M100" t="str">
            <v>3 / RCX2434</v>
          </cell>
          <cell r="N100" t="str">
            <v>4 / RCX2034</v>
          </cell>
        </row>
        <row r="100">
          <cell r="Z100">
            <v>2767.59141156463</v>
          </cell>
          <cell r="AA100">
            <v>2974.28522884494</v>
          </cell>
        </row>
        <row r="101">
          <cell r="A101" t="str">
            <v>QC072</v>
          </cell>
          <cell r="B101" t="str">
            <v>CAE303C6N</v>
          </cell>
        </row>
        <row r="101">
          <cell r="D101" t="str">
            <v>MT80</v>
          </cell>
          <cell r="E101">
            <v>16723.7</v>
          </cell>
          <cell r="F101">
            <v>4.9</v>
          </cell>
          <cell r="G101">
            <v>10</v>
          </cell>
          <cell r="H101" t="str">
            <v>3x300</v>
          </cell>
          <cell r="I101">
            <v>230</v>
          </cell>
        </row>
        <row r="101">
          <cell r="K101">
            <v>4.5</v>
          </cell>
          <cell r="L101" t="str">
            <v>~</v>
          </cell>
          <cell r="M101" t="str">
            <v>4 / RCX3134</v>
          </cell>
          <cell r="N101" t="str">
            <v>5 / RCX3034</v>
          </cell>
        </row>
        <row r="101">
          <cell r="Z101">
            <v>3239.26445578231</v>
          </cell>
          <cell r="AA101">
            <v>3429.69368533098</v>
          </cell>
        </row>
        <row r="102">
          <cell r="A102" t="str">
            <v>QC073</v>
          </cell>
          <cell r="B102" t="str">
            <v>CAE304C6N</v>
          </cell>
        </row>
        <row r="102">
          <cell r="D102" t="str">
            <v>MT100</v>
          </cell>
          <cell r="E102">
            <v>18771.5</v>
          </cell>
          <cell r="F102">
            <v>5.5</v>
          </cell>
          <cell r="G102">
            <v>10</v>
          </cell>
          <cell r="H102" t="str">
            <v>4x300</v>
          </cell>
          <cell r="I102">
            <v>230</v>
          </cell>
        </row>
        <row r="102">
          <cell r="M102" t="str">
            <v>5 / RCX4734</v>
          </cell>
          <cell r="N102" t="str">
            <v>6 / RCX3034</v>
          </cell>
        </row>
        <row r="102">
          <cell r="Z102">
            <v>3979.32610544218</v>
          </cell>
          <cell r="AA102">
            <v>4144.23596776119</v>
          </cell>
        </row>
        <row r="104">
          <cell r="A104" t="str">
            <v>ITEM CODE</v>
          </cell>
          <cell r="B104" t="str">
            <v>SPEC</v>
          </cell>
        </row>
        <row r="104">
          <cell r="E104" t="str">
            <v>RM</v>
          </cell>
        </row>
        <row r="105">
          <cell r="A105" t="str">
            <v>QC074</v>
          </cell>
          <cell r="B105" t="str">
            <v>CL-LB-630(127)-301-401 DP HEATER</v>
          </cell>
        </row>
        <row r="105">
          <cell r="E105">
            <v>89.2857142857143</v>
          </cell>
        </row>
        <row r="106">
          <cell r="A106" t="str">
            <v>QC075</v>
          </cell>
          <cell r="B106" t="str">
            <v>CL-LB-990(127)-302 DP HEATER</v>
          </cell>
        </row>
        <row r="106">
          <cell r="E106">
            <v>122.354497354497</v>
          </cell>
        </row>
        <row r="107">
          <cell r="A107" t="str">
            <v>QC076</v>
          </cell>
          <cell r="B107" t="str">
            <v>CL-LB-1410(127)-303 DP HEATER</v>
          </cell>
        </row>
        <row r="107">
          <cell r="E107">
            <v>165.343915343915</v>
          </cell>
        </row>
        <row r="108">
          <cell r="A108" t="str">
            <v>QC077</v>
          </cell>
          <cell r="B108" t="str">
            <v>CL-LB-2070(127)-304-404 DP HEATER</v>
          </cell>
        </row>
        <row r="108">
          <cell r="E108">
            <v>221.560846560847</v>
          </cell>
        </row>
        <row r="109">
          <cell r="A109" t="str">
            <v>QC078</v>
          </cell>
          <cell r="B109" t="str">
            <v>CL-L-680(127)-301-401 COIL HEATER</v>
          </cell>
        </row>
        <row r="109">
          <cell r="E109">
            <v>82.6719576719577</v>
          </cell>
        </row>
        <row r="110">
          <cell r="A110" t="str">
            <v>QC079</v>
          </cell>
          <cell r="B110" t="str">
            <v>CL-L-1065(127)-302 COIL HEATER</v>
          </cell>
        </row>
        <row r="110">
          <cell r="E110">
            <v>115.740740740741</v>
          </cell>
        </row>
        <row r="111">
          <cell r="A111" t="str">
            <v>QC080</v>
          </cell>
          <cell r="B111" t="str">
            <v>CL-L-1460(127)-303 COIL HEATER</v>
          </cell>
        </row>
        <row r="111">
          <cell r="E111">
            <v>158.730158730159</v>
          </cell>
        </row>
        <row r="112">
          <cell r="A112" t="str">
            <v>QC081</v>
          </cell>
          <cell r="B112" t="str">
            <v>CL-L-2120(127)-304-404 COIL HEATER</v>
          </cell>
        </row>
        <row r="112">
          <cell r="E112">
            <v>214.94708994709</v>
          </cell>
        </row>
        <row r="113">
          <cell r="A113" t="str">
            <v>QC082</v>
          </cell>
          <cell r="B113" t="str">
            <v>CL-LB-1170(127)-402 DP HEATER</v>
          </cell>
        </row>
        <row r="113">
          <cell r="E113">
            <v>135.582010582011</v>
          </cell>
        </row>
        <row r="114">
          <cell r="A114" t="str">
            <v>QC083</v>
          </cell>
          <cell r="B114" t="str">
            <v>CL-LB-1710(127)-403 DP HEATER</v>
          </cell>
        </row>
        <row r="114">
          <cell r="E114">
            <v>188.492063492064</v>
          </cell>
        </row>
        <row r="115">
          <cell r="A115" t="str">
            <v>QC084</v>
          </cell>
          <cell r="B115" t="str">
            <v>CL-LB-2730(127)-405 DP HEATER</v>
          </cell>
        </row>
        <row r="115">
          <cell r="E115">
            <v>284.391534391534</v>
          </cell>
        </row>
        <row r="116">
          <cell r="A116" t="str">
            <v>QC085</v>
          </cell>
          <cell r="B116" t="str">
            <v>CL-L-1220(127)-402 COIL HEATER</v>
          </cell>
        </row>
        <row r="116">
          <cell r="E116">
            <v>128.968253968254</v>
          </cell>
        </row>
        <row r="117">
          <cell r="A117" t="str">
            <v>QC086</v>
          </cell>
          <cell r="B117" t="str">
            <v>CL-L-1760(127)-403 COIL HEATER</v>
          </cell>
        </row>
        <row r="117">
          <cell r="E117">
            <v>181.878306878307</v>
          </cell>
        </row>
        <row r="118">
          <cell r="A118" t="str">
            <v>QC087</v>
          </cell>
          <cell r="B118" t="str">
            <v>CL-L-2780(127)-405 COIL HEATER</v>
          </cell>
        </row>
        <row r="118">
          <cell r="E118">
            <v>277.777777777778</v>
          </cell>
        </row>
        <row r="119">
          <cell r="A119" t="str">
            <v>QC088</v>
          </cell>
          <cell r="B119" t="str">
            <v>NT-LB-1050(250)-501 DP HEATER</v>
          </cell>
        </row>
        <row r="119">
          <cell r="E119">
            <v>115.740740740741</v>
          </cell>
        </row>
        <row r="120">
          <cell r="A120" t="str">
            <v>QC089</v>
          </cell>
          <cell r="B120" t="str">
            <v>NT-LB-1770(250) -502 DP HEATER</v>
          </cell>
        </row>
        <row r="120">
          <cell r="E120">
            <v>191.798941798942</v>
          </cell>
        </row>
        <row r="121">
          <cell r="A121" t="str">
            <v>QC090</v>
          </cell>
          <cell r="B121" t="str">
            <v>NT-LB-2550(250)-503 DP HEATER</v>
          </cell>
        </row>
        <row r="121">
          <cell r="E121">
            <v>264.550264550265</v>
          </cell>
        </row>
        <row r="122">
          <cell r="A122" t="str">
            <v>QC091</v>
          </cell>
          <cell r="B122" t="str">
            <v>NT-LB-3150(250)-504 DP HEATER</v>
          </cell>
        </row>
        <row r="122">
          <cell r="E122">
            <v>317.460317460317</v>
          </cell>
        </row>
        <row r="123">
          <cell r="A123" t="str">
            <v>QC092</v>
          </cell>
          <cell r="B123" t="str">
            <v>NT-LB-2090(250)-632-802 DP HEATER</v>
          </cell>
        </row>
        <row r="123">
          <cell r="E123">
            <v>221.560846560847</v>
          </cell>
        </row>
        <row r="124">
          <cell r="A124" t="str">
            <v>QC093</v>
          </cell>
          <cell r="B124" t="str">
            <v>NT-LB-3090(250)-633 DP HEATER</v>
          </cell>
        </row>
        <row r="124">
          <cell r="E124">
            <v>314.153439153439</v>
          </cell>
        </row>
        <row r="125">
          <cell r="A125" t="str">
            <v>QC094</v>
          </cell>
          <cell r="B125" t="str">
            <v>NT-L-1080(250)-501 COIL HEATER</v>
          </cell>
        </row>
        <row r="125">
          <cell r="E125">
            <v>109.126984126984</v>
          </cell>
        </row>
        <row r="126">
          <cell r="A126" t="str">
            <v>QC095</v>
          </cell>
          <cell r="B126" t="str">
            <v>NT-L-1800(250)-502 COIL HEATER</v>
          </cell>
        </row>
        <row r="126">
          <cell r="E126">
            <v>185.185185185185</v>
          </cell>
        </row>
        <row r="127">
          <cell r="A127" t="str">
            <v>QC096</v>
          </cell>
          <cell r="B127" t="str">
            <v>NT-L-2580(250)-503 COIL HEATER</v>
          </cell>
        </row>
        <row r="127">
          <cell r="E127">
            <v>257.936507936508</v>
          </cell>
        </row>
        <row r="128">
          <cell r="A128" t="str">
            <v>QC097</v>
          </cell>
          <cell r="B128" t="str">
            <v>NT-L-3180(250)-504 COIL HEATER</v>
          </cell>
        </row>
        <row r="128">
          <cell r="E128">
            <v>310.846560846561</v>
          </cell>
        </row>
        <row r="129">
          <cell r="A129" t="str">
            <v>QC098</v>
          </cell>
          <cell r="B129" t="str">
            <v>NT-L-2140(250)-632-802 COIL HEATER</v>
          </cell>
        </row>
        <row r="129">
          <cell r="E129">
            <v>214.94708994709</v>
          </cell>
        </row>
        <row r="130">
          <cell r="A130" t="str">
            <v>QC099</v>
          </cell>
          <cell r="B130" t="str">
            <v>NT-L-3140(250)-633 COIL HEATER</v>
          </cell>
        </row>
        <row r="130">
          <cell r="E130">
            <v>307.539682539683</v>
          </cell>
        </row>
        <row r="131">
          <cell r="A131" t="str">
            <v>QC100</v>
          </cell>
          <cell r="B131" t="str">
            <v>CAE301-LB-630(86.6)0.5kw DP HEATER</v>
          </cell>
        </row>
        <row r="131">
          <cell r="E131">
            <v>89.2857142857143</v>
          </cell>
        </row>
        <row r="132">
          <cell r="A132" t="str">
            <v>QC101</v>
          </cell>
          <cell r="B132" t="str">
            <v>CAE302-LB-1170(86.6)1kw DP HEATER</v>
          </cell>
        </row>
        <row r="132">
          <cell r="E132">
            <v>135.582010582011</v>
          </cell>
        </row>
        <row r="133">
          <cell r="A133" t="str">
            <v>QC102</v>
          </cell>
          <cell r="B133" t="str">
            <v>CAE303-LB-1710(86.6)1.5kw DP HEATER</v>
          </cell>
        </row>
        <row r="133">
          <cell r="E133">
            <v>188.492063492064</v>
          </cell>
        </row>
        <row r="134">
          <cell r="A134" t="str">
            <v>QC103</v>
          </cell>
          <cell r="B134" t="str">
            <v>CAE304-LB-2070(86.6)1.8kw DP HEATER</v>
          </cell>
        </row>
        <row r="134">
          <cell r="E134">
            <v>211.640211640212</v>
          </cell>
        </row>
        <row r="135">
          <cell r="A135" t="str">
            <v>QC104</v>
          </cell>
          <cell r="B135" t="str">
            <v>CAE301-L-680(100)0.5kw COIL HEATER</v>
          </cell>
        </row>
        <row r="135">
          <cell r="E135">
            <v>82.6719576719577</v>
          </cell>
        </row>
        <row r="136">
          <cell r="A136" t="str">
            <v>QC105</v>
          </cell>
          <cell r="B136" t="str">
            <v>CAE302-L-1220(100)1kw COIL HEATER</v>
          </cell>
        </row>
        <row r="136">
          <cell r="E136">
            <v>128.968253968254</v>
          </cell>
        </row>
        <row r="137">
          <cell r="A137" t="str">
            <v>QC106</v>
          </cell>
          <cell r="B137" t="str">
            <v>CAE303-L-1760(100)1.5kw COIL HEATER</v>
          </cell>
        </row>
        <row r="137">
          <cell r="E137">
            <v>181.878306878307</v>
          </cell>
        </row>
        <row r="138">
          <cell r="A138" t="str">
            <v>QC107</v>
          </cell>
          <cell r="B138" t="str">
            <v>CAE304-L-2120(127)1.8kw COIL HEATER</v>
          </cell>
        </row>
        <row r="138">
          <cell r="E138">
            <v>205.026455026455</v>
          </cell>
        </row>
      </sheetData>
      <sheetData sheetId="4">
        <row r="8">
          <cell r="A8" t="str">
            <v>ITEM CODE</v>
          </cell>
          <cell r="B8" t="str">
            <v>MODEL</v>
          </cell>
        </row>
        <row r="8">
          <cell r="K8" t="str">
            <v>RM</v>
          </cell>
        </row>
        <row r="9">
          <cell r="A9" t="str">
            <v>SW001</v>
          </cell>
          <cell r="B9" t="str">
            <v>LC1N06</v>
          </cell>
        </row>
        <row r="9">
          <cell r="K9">
            <v>27.9892521271832</v>
          </cell>
        </row>
        <row r="10">
          <cell r="A10" t="str">
            <v>SW002</v>
          </cell>
          <cell r="B10" t="str">
            <v>LC1N09</v>
          </cell>
        </row>
        <row r="10">
          <cell r="K10">
            <v>34.8310693138279</v>
          </cell>
        </row>
        <row r="11">
          <cell r="A11" t="str">
            <v>SW003</v>
          </cell>
          <cell r="B11" t="str">
            <v>LC1N12</v>
          </cell>
        </row>
        <row r="11">
          <cell r="K11">
            <v>37.9409862168483</v>
          </cell>
        </row>
        <row r="12">
          <cell r="A12" t="str">
            <v>SW004</v>
          </cell>
          <cell r="B12" t="str">
            <v>LC1N18</v>
          </cell>
        </row>
        <row r="12">
          <cell r="K12">
            <v>47.2707369259093</v>
          </cell>
        </row>
        <row r="13">
          <cell r="A13" t="str">
            <v>SW005</v>
          </cell>
          <cell r="B13" t="str">
            <v>LC1N25</v>
          </cell>
        </row>
        <row r="13">
          <cell r="K13">
            <v>52.2466039707419</v>
          </cell>
        </row>
        <row r="14">
          <cell r="A14" t="str">
            <v>SW006</v>
          </cell>
          <cell r="B14" t="str">
            <v>LC1N32</v>
          </cell>
        </row>
        <row r="14">
          <cell r="K14">
            <v>66.5522217246355</v>
          </cell>
        </row>
        <row r="15">
          <cell r="A15" t="str">
            <v>SW007</v>
          </cell>
          <cell r="B15" t="str">
            <v>LC1N38</v>
          </cell>
        </row>
        <row r="15">
          <cell r="K15">
            <v>103.249241180276</v>
          </cell>
        </row>
        <row r="16">
          <cell r="A16" t="str">
            <v>SW008</v>
          </cell>
          <cell r="B16" t="str">
            <v>LC1E40</v>
          </cell>
        </row>
        <row r="16">
          <cell r="K16">
            <v>126.88460964323</v>
          </cell>
        </row>
        <row r="17">
          <cell r="A17" t="str">
            <v>SW009</v>
          </cell>
          <cell r="B17" t="str">
            <v>LC1N50</v>
          </cell>
        </row>
        <row r="17">
          <cell r="K17">
            <v>157.983778673434</v>
          </cell>
        </row>
        <row r="18">
          <cell r="A18" t="str">
            <v>SW010</v>
          </cell>
          <cell r="B18" t="str">
            <v>LC1N65</v>
          </cell>
        </row>
        <row r="18">
          <cell r="K18">
            <v>199.034681793302</v>
          </cell>
        </row>
        <row r="19">
          <cell r="A19" t="str">
            <v>SW010.1</v>
          </cell>
          <cell r="B19" t="str">
            <v>LC1N80</v>
          </cell>
        </row>
        <row r="19">
          <cell r="K19">
            <v>248.793352241628</v>
          </cell>
        </row>
        <row r="20">
          <cell r="A20" t="str">
            <v>SW010.2</v>
          </cell>
          <cell r="B20" t="str">
            <v>LC1N95</v>
          </cell>
        </row>
        <row r="20">
          <cell r="K20">
            <v>342.090859332239</v>
          </cell>
        </row>
        <row r="21">
          <cell r="A21" t="str">
            <v>SW010.3</v>
          </cell>
          <cell r="B21" t="str">
            <v>LC1N120</v>
          </cell>
        </row>
        <row r="21">
          <cell r="K21">
            <v>522.466039707419</v>
          </cell>
        </row>
        <row r="22">
          <cell r="A22" t="str">
            <v>SW011</v>
          </cell>
          <cell r="B22" t="str">
            <v>LRE05 (0.6-1)</v>
          </cell>
        </row>
        <row r="22">
          <cell r="K22">
            <v>42.9168532616808</v>
          </cell>
        </row>
        <row r="23">
          <cell r="A23" t="str">
            <v>SW012</v>
          </cell>
          <cell r="B23" t="str">
            <v>LRE06 1-1.6</v>
          </cell>
        </row>
        <row r="23">
          <cell r="K23">
            <v>42.9168532616808</v>
          </cell>
        </row>
        <row r="24">
          <cell r="A24" t="str">
            <v>SW013</v>
          </cell>
          <cell r="B24" t="str">
            <v>LRE07 1.6-2.5</v>
          </cell>
        </row>
        <row r="24">
          <cell r="K24">
            <v>42.9168532616808</v>
          </cell>
        </row>
        <row r="25">
          <cell r="A25" t="str">
            <v>SW014</v>
          </cell>
          <cell r="B25" t="str">
            <v>LRE08 2.5-4</v>
          </cell>
        </row>
        <row r="25">
          <cell r="K25">
            <v>42.9168532616808</v>
          </cell>
        </row>
        <row r="26">
          <cell r="A26" t="str">
            <v>SW015</v>
          </cell>
          <cell r="B26" t="str">
            <v>LRE10 4-6</v>
          </cell>
        </row>
        <row r="26">
          <cell r="K26">
            <v>42.9168532616808</v>
          </cell>
        </row>
        <row r="27">
          <cell r="A27" t="str">
            <v>SW016</v>
          </cell>
          <cell r="B27" t="str">
            <v>LRE12 5.5-8</v>
          </cell>
        </row>
        <row r="27">
          <cell r="K27">
            <v>42.9168532616808</v>
          </cell>
        </row>
        <row r="28">
          <cell r="A28" t="str">
            <v>SW017</v>
          </cell>
          <cell r="B28" t="str">
            <v>LRE14 7-10</v>
          </cell>
        </row>
        <row r="28">
          <cell r="K28">
            <v>46.0267701647012</v>
          </cell>
        </row>
        <row r="29">
          <cell r="A29" t="str">
            <v>SW018</v>
          </cell>
          <cell r="B29" t="str">
            <v>LRE16 9-13</v>
          </cell>
        </row>
        <row r="29">
          <cell r="K29">
            <v>47.2707369259093</v>
          </cell>
        </row>
        <row r="30">
          <cell r="A30" t="str">
            <v>SW019</v>
          </cell>
          <cell r="B30" t="str">
            <v>LRE21 12-18</v>
          </cell>
        </row>
        <row r="30">
          <cell r="K30">
            <v>50.3806538289297</v>
          </cell>
        </row>
        <row r="31">
          <cell r="A31" t="str">
            <v>SW020</v>
          </cell>
          <cell r="B31" t="str">
            <v>LRE22 16-24</v>
          </cell>
        </row>
        <row r="31">
          <cell r="K31">
            <v>55.9785042543663</v>
          </cell>
        </row>
        <row r="32">
          <cell r="A32" t="str">
            <v>SW021</v>
          </cell>
          <cell r="B32" t="str">
            <v>LRE32 23-32</v>
          </cell>
        </row>
        <row r="32">
          <cell r="K32">
            <v>68.4181718664477</v>
          </cell>
        </row>
        <row r="33">
          <cell r="A33" t="str">
            <v>SW022</v>
          </cell>
          <cell r="B33" t="str">
            <v>LRE35 30-38</v>
          </cell>
        </row>
        <row r="33">
          <cell r="K33">
            <v>123.152709359606</v>
          </cell>
        </row>
        <row r="34">
          <cell r="A34" t="str">
            <v>SW022.1</v>
          </cell>
          <cell r="B34" t="str">
            <v>LRE37-50</v>
          </cell>
        </row>
        <row r="34">
          <cell r="K34">
            <v>123.152709359606</v>
          </cell>
        </row>
        <row r="35">
          <cell r="A35" t="str">
            <v>SW022.2</v>
          </cell>
          <cell r="B35" t="str">
            <v>LRE48-65</v>
          </cell>
        </row>
        <row r="35">
          <cell r="K35">
            <v>146.788077822561</v>
          </cell>
        </row>
        <row r="36">
          <cell r="A36" t="str">
            <v>SW022.3</v>
          </cell>
          <cell r="B36" t="str">
            <v>LRE55-70</v>
          </cell>
        </row>
        <row r="36">
          <cell r="K36">
            <v>182.241130516993</v>
          </cell>
        </row>
        <row r="37">
          <cell r="A37" t="str">
            <v>SW023</v>
          </cell>
          <cell r="B37" t="str">
            <v>LC1D09</v>
          </cell>
        </row>
        <row r="37">
          <cell r="K37">
            <v>47.8927203065134</v>
          </cell>
        </row>
        <row r="38">
          <cell r="A38" t="str">
            <v>SW024</v>
          </cell>
          <cell r="B38" t="str">
            <v>LC1D12</v>
          </cell>
        </row>
        <row r="38">
          <cell r="K38">
            <v>52.4539317642766</v>
          </cell>
        </row>
        <row r="39">
          <cell r="A39" t="str">
            <v>SW025</v>
          </cell>
          <cell r="B39" t="str">
            <v>LC1D18</v>
          </cell>
        </row>
        <row r="39">
          <cell r="K39">
            <v>68.4181718664477</v>
          </cell>
        </row>
        <row r="40">
          <cell r="A40" t="str">
            <v>SW026</v>
          </cell>
          <cell r="B40" t="str">
            <v>LC1D25</v>
          </cell>
        </row>
        <row r="40">
          <cell r="K40">
            <v>77.5405947819741</v>
          </cell>
        </row>
        <row r="41">
          <cell r="A41" t="str">
            <v>SW027</v>
          </cell>
          <cell r="B41" t="str">
            <v>LC1D32</v>
          </cell>
        </row>
        <row r="41">
          <cell r="K41">
            <v>108.328772121876</v>
          </cell>
        </row>
        <row r="42">
          <cell r="A42" t="str">
            <v>SW028</v>
          </cell>
          <cell r="B42" t="str">
            <v>LC1D38</v>
          </cell>
        </row>
        <row r="42">
          <cell r="K42">
            <v>123.152709359606</v>
          </cell>
        </row>
        <row r="43">
          <cell r="A43" t="str">
            <v>SW029</v>
          </cell>
          <cell r="B43" t="str">
            <v>LC1D40</v>
          </cell>
        </row>
        <row r="43">
          <cell r="K43">
            <v>148.239372377303</v>
          </cell>
        </row>
        <row r="44">
          <cell r="A44" t="str">
            <v>SW029.1</v>
          </cell>
          <cell r="B44" t="str">
            <v>LC1D50</v>
          </cell>
        </row>
        <row r="44">
          <cell r="K44">
            <v>199.553001277139</v>
          </cell>
        </row>
        <row r="45">
          <cell r="A45" t="str">
            <v>SW029.2</v>
          </cell>
          <cell r="B45" t="str">
            <v>LC1D65</v>
          </cell>
        </row>
        <row r="45">
          <cell r="K45">
            <v>250.866630176975</v>
          </cell>
        </row>
        <row r="46">
          <cell r="A46" t="str">
            <v>SW030</v>
          </cell>
          <cell r="B46" t="str">
            <v>LRD06 1-1.6</v>
          </cell>
        </row>
        <row r="46">
          <cell r="K46">
            <v>67.2778690020069</v>
          </cell>
        </row>
        <row r="47">
          <cell r="A47" t="str">
            <v>SW031</v>
          </cell>
          <cell r="B47" t="str">
            <v>LRD07 1.6-2.5</v>
          </cell>
        </row>
        <row r="47">
          <cell r="K47">
            <v>68.4181718664477</v>
          </cell>
        </row>
        <row r="48">
          <cell r="A48" t="str">
            <v>SW032</v>
          </cell>
          <cell r="B48" t="str">
            <v>LRD08 2.5-4</v>
          </cell>
        </row>
        <row r="48">
          <cell r="K48">
            <v>68.4181718664477</v>
          </cell>
        </row>
        <row r="49">
          <cell r="A49" t="str">
            <v>SW033</v>
          </cell>
          <cell r="B49" t="str">
            <v>LRD10  4-6</v>
          </cell>
        </row>
        <row r="49">
          <cell r="K49">
            <v>68.4181718664477</v>
          </cell>
        </row>
        <row r="50">
          <cell r="A50" t="str">
            <v>SW034</v>
          </cell>
          <cell r="B50" t="str">
            <v>LRD12 5.5-8</v>
          </cell>
        </row>
        <row r="50">
          <cell r="K50">
            <v>68.4181718664477</v>
          </cell>
        </row>
        <row r="51">
          <cell r="A51" t="str">
            <v>SW035</v>
          </cell>
          <cell r="B51" t="str">
            <v>LRD14 7-10</v>
          </cell>
        </row>
        <row r="51">
          <cell r="K51">
            <v>68.4181718664477</v>
          </cell>
        </row>
        <row r="52">
          <cell r="A52" t="str">
            <v>SW036</v>
          </cell>
          <cell r="B52" t="str">
            <v>LRD16 9-13</v>
          </cell>
        </row>
        <row r="52">
          <cell r="K52">
            <v>68.4181718664477</v>
          </cell>
        </row>
        <row r="53">
          <cell r="A53" t="str">
            <v>SW036.1</v>
          </cell>
          <cell r="B53" t="str">
            <v>LRD18</v>
          </cell>
        </row>
        <row r="53">
          <cell r="K53">
            <v>74.1196861886517</v>
          </cell>
        </row>
        <row r="54">
          <cell r="A54" t="str">
            <v>SW037</v>
          </cell>
          <cell r="B54" t="str">
            <v>LRD21 12-18</v>
          </cell>
        </row>
        <row r="54">
          <cell r="K54">
            <v>74.1196861886517</v>
          </cell>
        </row>
        <row r="55">
          <cell r="A55" t="str">
            <v>SW038</v>
          </cell>
          <cell r="B55" t="str">
            <v>LRD22 16-24</v>
          </cell>
        </row>
        <row r="55">
          <cell r="K55">
            <v>74.1196861886517</v>
          </cell>
        </row>
        <row r="56">
          <cell r="A56" t="str">
            <v>SW039</v>
          </cell>
          <cell r="B56" t="str">
            <v>LRD32 23-32</v>
          </cell>
        </row>
        <row r="56">
          <cell r="K56">
            <v>79.8212005108557</v>
          </cell>
        </row>
        <row r="57">
          <cell r="A57" t="str">
            <v>SW040</v>
          </cell>
          <cell r="B57" t="str">
            <v>LRD35 30-38</v>
          </cell>
        </row>
        <row r="57">
          <cell r="K57">
            <v>79.8212005108557</v>
          </cell>
        </row>
        <row r="58">
          <cell r="A58" t="str">
            <v>SW041</v>
          </cell>
          <cell r="B58" t="str">
            <v>LRD340</v>
          </cell>
        </row>
        <row r="58">
          <cell r="K58">
            <v>131.134829410691</v>
          </cell>
        </row>
        <row r="59">
          <cell r="A59" t="str">
            <v>SW041.1</v>
          </cell>
          <cell r="B59" t="str">
            <v>LRD350</v>
          </cell>
        </row>
        <row r="59">
          <cell r="K59">
            <v>131.134829410691</v>
          </cell>
        </row>
        <row r="60">
          <cell r="A60" t="str">
            <v>SW041.2</v>
          </cell>
          <cell r="B60" t="str">
            <v>LRD365</v>
          </cell>
        </row>
        <row r="60">
          <cell r="K60">
            <v>153.940886699507</v>
          </cell>
        </row>
        <row r="61">
          <cell r="A61" t="str">
            <v>SW041.3</v>
          </cell>
          <cell r="B61" t="str">
            <v>SC-0</v>
          </cell>
        </row>
        <row r="61">
          <cell r="K61">
            <v>82.1018062397373</v>
          </cell>
        </row>
        <row r="62">
          <cell r="A62" t="str">
            <v>SW041.4</v>
          </cell>
          <cell r="B62" t="str">
            <v>SC-4-0</v>
          </cell>
        </row>
        <row r="62">
          <cell r="K62">
            <v>96.9257434774676</v>
          </cell>
        </row>
        <row r="63">
          <cell r="A63" t="str">
            <v>SW041.5</v>
          </cell>
          <cell r="B63" t="str">
            <v>SC-4-1</v>
          </cell>
        </row>
        <row r="63">
          <cell r="K63">
            <v>135.696040868455</v>
          </cell>
        </row>
        <row r="64">
          <cell r="A64" t="str">
            <v>SW041.6</v>
          </cell>
          <cell r="B64" t="str">
            <v>SC-N1</v>
          </cell>
        </row>
        <row r="64">
          <cell r="K64">
            <v>206.394818463784</v>
          </cell>
        </row>
        <row r="65">
          <cell r="A65" t="str">
            <v>SW041.7</v>
          </cell>
          <cell r="B65" t="str">
            <v>SC-N2</v>
          </cell>
        </row>
        <row r="65">
          <cell r="K65">
            <v>282.795110381317</v>
          </cell>
        </row>
        <row r="66">
          <cell r="A66" t="str">
            <v>SW041.8</v>
          </cell>
          <cell r="B66" t="str">
            <v>SC-N2S</v>
          </cell>
        </row>
        <row r="66">
          <cell r="K66">
            <v>342.090859332239</v>
          </cell>
        </row>
        <row r="67">
          <cell r="A67" t="str">
            <v>SW041.9</v>
          </cell>
          <cell r="B67" t="str">
            <v>SC-N4</v>
          </cell>
        </row>
        <row r="67">
          <cell r="K67">
            <v>618.044152526911</v>
          </cell>
        </row>
        <row r="68">
          <cell r="A68" t="str">
            <v>SW041.10</v>
          </cell>
          <cell r="B68" t="str">
            <v>SC-N5</v>
          </cell>
        </row>
        <row r="69">
          <cell r="A69" t="str">
            <v>SW041.11</v>
          </cell>
          <cell r="B69" t="str">
            <v>SC-N6</v>
          </cell>
        </row>
        <row r="70">
          <cell r="A70" t="str">
            <v>SW041.12</v>
          </cell>
          <cell r="B70" t="str">
            <v>SC-N7</v>
          </cell>
        </row>
        <row r="71">
          <cell r="A71" t="str">
            <v>SW041.13</v>
          </cell>
          <cell r="B71" t="str">
            <v>SC-N8</v>
          </cell>
        </row>
        <row r="71">
          <cell r="K71">
            <v>1573.6179529283</v>
          </cell>
        </row>
        <row r="72">
          <cell r="A72" t="str">
            <v>SW041.14</v>
          </cell>
          <cell r="B72" t="str">
            <v>SC-N10</v>
          </cell>
        </row>
        <row r="72">
          <cell r="K72">
            <v>2035.44061302682</v>
          </cell>
        </row>
        <row r="73">
          <cell r="A73" t="str">
            <v>SW041.15</v>
          </cell>
          <cell r="B73" t="str">
            <v>SC-N11</v>
          </cell>
        </row>
        <row r="73">
          <cell r="K73">
            <v>3192.84802043423</v>
          </cell>
        </row>
        <row r="74">
          <cell r="A74" t="str">
            <v>SW041.16</v>
          </cell>
          <cell r="B74" t="str">
            <v>TR-0N/3</v>
          </cell>
        </row>
        <row r="74">
          <cell r="K74">
            <v>75.2599890530925</v>
          </cell>
        </row>
        <row r="75">
          <cell r="A75" t="str">
            <v>SW041.17</v>
          </cell>
          <cell r="B75" t="str">
            <v>TR-5-1N/3</v>
          </cell>
        </row>
        <row r="75">
          <cell r="K75">
            <v>82.1018062397373</v>
          </cell>
        </row>
        <row r="76">
          <cell r="A76" t="str">
            <v>SW041.18</v>
          </cell>
          <cell r="B76" t="str">
            <v>TR-N2/3</v>
          </cell>
        </row>
        <row r="76">
          <cell r="K76">
            <v>96.9257434774676</v>
          </cell>
        </row>
        <row r="77">
          <cell r="A77" t="str">
            <v>SW041.19</v>
          </cell>
          <cell r="B77" t="str">
            <v>TR-N3/3</v>
          </cell>
        </row>
        <row r="77">
          <cell r="K77">
            <v>131.134829410691</v>
          </cell>
        </row>
        <row r="78">
          <cell r="A78" t="str">
            <v>SW041.20</v>
          </cell>
          <cell r="B78" t="str">
            <v>TR-N5/3</v>
          </cell>
        </row>
        <row r="78">
          <cell r="K78">
            <v>250.866630176975</v>
          </cell>
        </row>
        <row r="79">
          <cell r="A79" t="str">
            <v>SW041.21</v>
          </cell>
          <cell r="B79" t="str">
            <v>TR-N12/3</v>
          </cell>
        </row>
        <row r="79">
          <cell r="K79">
            <v>1025</v>
          </cell>
        </row>
        <row r="80">
          <cell r="B80" t="str">
            <v>SB70G2.2 </v>
          </cell>
        </row>
        <row r="80">
          <cell r="K80">
            <v>969.61861667744</v>
          </cell>
        </row>
        <row r="81">
          <cell r="B81" t="str">
            <v>SB70G4 </v>
          </cell>
        </row>
        <row r="81">
          <cell r="K81">
            <v>1018.09954751131</v>
          </cell>
        </row>
        <row r="82">
          <cell r="B82" t="str">
            <v>SB70G5.5 </v>
          </cell>
        </row>
        <row r="82">
          <cell r="K82">
            <v>1551.3897866839</v>
          </cell>
        </row>
        <row r="83">
          <cell r="A83" t="str">
            <v>SW042</v>
          </cell>
          <cell r="B83" t="str">
            <v>SB70G7.5 </v>
          </cell>
        </row>
        <row r="83">
          <cell r="K83">
            <v>1939.23723335488</v>
          </cell>
        </row>
        <row r="84">
          <cell r="A84" t="str">
            <v>SW043</v>
          </cell>
          <cell r="B84" t="str">
            <v>SB70G11  </v>
          </cell>
        </row>
        <row r="84">
          <cell r="K84">
            <v>2154.70803706098</v>
          </cell>
        </row>
        <row r="85">
          <cell r="A85" t="str">
            <v>SW044</v>
          </cell>
          <cell r="B85" t="str">
            <v>SB70G15 </v>
          </cell>
        </row>
        <row r="85">
          <cell r="K85">
            <v>2908.85585003232</v>
          </cell>
        </row>
        <row r="86">
          <cell r="A86" t="str">
            <v>SW045</v>
          </cell>
          <cell r="B86" t="str">
            <v>SB70G18.5 </v>
          </cell>
        </row>
        <row r="86">
          <cell r="K86">
            <v>3339.79745744452</v>
          </cell>
        </row>
        <row r="87">
          <cell r="A87" t="str">
            <v>SW046</v>
          </cell>
          <cell r="B87" t="str">
            <v>SB70G22 </v>
          </cell>
        </row>
        <row r="87">
          <cell r="K87">
            <v>3663.00366300366</v>
          </cell>
        </row>
        <row r="88">
          <cell r="A88" t="str">
            <v>SW047</v>
          </cell>
          <cell r="B88" t="str">
            <v>SB70G30</v>
          </cell>
        </row>
        <row r="88">
          <cell r="K88">
            <v>3770.73906485671</v>
          </cell>
        </row>
        <row r="89">
          <cell r="A89" t="str">
            <v>SW048</v>
          </cell>
          <cell r="B89" t="str">
            <v>SB70G37 </v>
          </cell>
        </row>
        <row r="89">
          <cell r="K89">
            <v>5117.43158801982</v>
          </cell>
        </row>
        <row r="90">
          <cell r="A90" t="str">
            <v>SW049</v>
          </cell>
          <cell r="B90" t="str">
            <v>SB70G45 </v>
          </cell>
        </row>
        <row r="90">
          <cell r="K90">
            <v>6248.65330747684</v>
          </cell>
        </row>
        <row r="91">
          <cell r="A91" t="str">
            <v>SW049.1</v>
          </cell>
          <cell r="B91" t="str">
            <v>SB70G55</v>
          </cell>
        </row>
        <row r="91">
          <cell r="K91">
            <v>7541.47812971342</v>
          </cell>
        </row>
        <row r="92">
          <cell r="A92" t="str">
            <v>SW049.2</v>
          </cell>
          <cell r="B92" t="str">
            <v>SB70G75</v>
          </cell>
        </row>
        <row r="92">
          <cell r="K92">
            <v>10037.3482726424</v>
          </cell>
        </row>
        <row r="93">
          <cell r="A93" t="str">
            <v>SW049.3</v>
          </cell>
          <cell r="B93" t="str">
            <v>SB70G90</v>
          </cell>
        </row>
        <row r="93">
          <cell r="K93">
            <v>12605.0420168067</v>
          </cell>
        </row>
        <row r="94">
          <cell r="A94" t="str">
            <v>SW049.4</v>
          </cell>
          <cell r="B94" t="str">
            <v>SB70G110</v>
          </cell>
        </row>
        <row r="94">
          <cell r="K94">
            <v>0</v>
          </cell>
        </row>
        <row r="95">
          <cell r="A95" t="str">
            <v>SW049.5</v>
          </cell>
          <cell r="B95" t="str">
            <v>SB70G132</v>
          </cell>
        </row>
        <row r="95">
          <cell r="K95">
            <v>18674.1363211951</v>
          </cell>
        </row>
        <row r="96">
          <cell r="A96" t="str">
            <v>SW049.6</v>
          </cell>
          <cell r="B96" t="str">
            <v>SB70G160</v>
          </cell>
        </row>
        <row r="97">
          <cell r="A97" t="str">
            <v>SW049.7</v>
          </cell>
          <cell r="B97" t="str">
            <v>SB70G200</v>
          </cell>
        </row>
        <row r="98">
          <cell r="B98" t="str">
            <v>GMC-40-11 (OFFER)</v>
          </cell>
        </row>
        <row r="98">
          <cell r="K98">
            <v>91.1210317460318</v>
          </cell>
        </row>
        <row r="99">
          <cell r="B99" t="str">
            <v>GMC-50-11 (OFFER)</v>
          </cell>
        </row>
        <row r="99">
          <cell r="K99">
            <v>128.769841269841</v>
          </cell>
        </row>
        <row r="100">
          <cell r="A100" t="str">
            <v>SW050</v>
          </cell>
          <cell r="B100" t="str">
            <v>LANN11N (1open ,1close)</v>
          </cell>
        </row>
        <row r="100">
          <cell r="K100">
            <v>12.5050020008003</v>
          </cell>
        </row>
        <row r="101">
          <cell r="A101" t="str">
            <v>SW051</v>
          </cell>
          <cell r="B101" t="str">
            <v>LANN22N (2open ,2close)</v>
          </cell>
        </row>
        <row r="101">
          <cell r="K101">
            <v>23.3426704014939</v>
          </cell>
        </row>
        <row r="102">
          <cell r="A102" t="str">
            <v>SW051.1</v>
          </cell>
          <cell r="B102" t="str">
            <v>SZ-A11 fuji auxillary contact</v>
          </cell>
        </row>
        <row r="102">
          <cell r="K102">
            <v>23.3426704014939</v>
          </cell>
        </row>
        <row r="104">
          <cell r="A104" t="str">
            <v>SW052</v>
          </cell>
          <cell r="B104" t="str">
            <v>ABB RELAY MY4NJ (24VDC)</v>
          </cell>
        </row>
        <row r="104">
          <cell r="K104">
            <v>33.0687830687831</v>
          </cell>
        </row>
        <row r="105">
          <cell r="A105" t="str">
            <v>SW052.1</v>
          </cell>
          <cell r="B105" t="str">
            <v>ABB RELAY MY4NJ (230VAC)</v>
          </cell>
        </row>
        <row r="105">
          <cell r="K105">
            <v>38.5802469135802</v>
          </cell>
        </row>
        <row r="106">
          <cell r="A106" t="str">
            <v>SW053</v>
          </cell>
          <cell r="B106" t="str">
            <v>CKC AH3-3(1S) C/W base</v>
          </cell>
        </row>
        <row r="106">
          <cell r="K106">
            <v>29.1783380018674</v>
          </cell>
        </row>
        <row r="107">
          <cell r="A107" t="str">
            <v>SW054</v>
          </cell>
          <cell r="B107" t="str">
            <v>CKC AH3-1(6m) C/W base</v>
          </cell>
        </row>
        <row r="107">
          <cell r="K107">
            <v>29.1783380018674</v>
          </cell>
        </row>
        <row r="108">
          <cell r="A108" t="str">
            <v>SW055</v>
          </cell>
          <cell r="B108" t="str">
            <v>CKC AH3-1(6S) C/W base</v>
          </cell>
        </row>
        <row r="108">
          <cell r="K108">
            <v>38.515406162465</v>
          </cell>
        </row>
        <row r="109">
          <cell r="A109" t="str">
            <v>SW056</v>
          </cell>
          <cell r="B109" t="str">
            <v>MIKRO MX100 3PH RELAY  c/w omron base</v>
          </cell>
        </row>
        <row r="109">
          <cell r="K109">
            <v>108.333333333333</v>
          </cell>
        </row>
        <row r="110">
          <cell r="A110" t="str">
            <v>SW056.1</v>
          </cell>
          <cell r="B110" t="str">
            <v>K8DS-PH1 OMRON 3PH RELAY</v>
          </cell>
        </row>
        <row r="110">
          <cell r="K110">
            <v>82.6719576719577</v>
          </cell>
        </row>
        <row r="111">
          <cell r="A111" t="str">
            <v>SW057</v>
          </cell>
          <cell r="B111" t="str">
            <v>SM602 (3ph protection relay)</v>
          </cell>
        </row>
        <row r="111">
          <cell r="K111">
            <v>71.6490299823633</v>
          </cell>
        </row>
        <row r="112">
          <cell r="A112" t="str">
            <v>SW058</v>
          </cell>
          <cell r="B112" t="str">
            <v>SM602A (3ph protection relay with alarm)</v>
          </cell>
        </row>
        <row r="112">
          <cell r="K112">
            <v>77.1604938271605</v>
          </cell>
        </row>
        <row r="113">
          <cell r="A113" t="str">
            <v>SW059</v>
          </cell>
          <cell r="B113" t="str">
            <v>HAGER TIMER (24H)C/W BASE</v>
          </cell>
        </row>
        <row r="113">
          <cell r="K113">
            <v>158.333333333333</v>
          </cell>
        </row>
        <row r="114">
          <cell r="A114" t="str">
            <v>SW061</v>
          </cell>
          <cell r="B114" t="str">
            <v>PILOT LAMP GREEN (22mm)</v>
          </cell>
        </row>
        <row r="114">
          <cell r="K114">
            <v>2.6844070961718</v>
          </cell>
        </row>
        <row r="115">
          <cell r="A115" t="str">
            <v>SW062</v>
          </cell>
          <cell r="B115" t="str">
            <v>PILOT LAMP RED (22mm)</v>
          </cell>
        </row>
        <row r="115">
          <cell r="K115">
            <v>2.6844070961718</v>
          </cell>
        </row>
        <row r="116">
          <cell r="A116" t="str">
            <v>SW063</v>
          </cell>
          <cell r="B116" t="str">
            <v>PILOT LAMP BLUE (22mm)</v>
          </cell>
        </row>
        <row r="116">
          <cell r="K116">
            <v>3.50140056022409</v>
          </cell>
        </row>
        <row r="117">
          <cell r="A117" t="str">
            <v>SW064</v>
          </cell>
          <cell r="B117" t="str">
            <v>PILOT LAMP ORANGE (22mm)</v>
          </cell>
        </row>
        <row r="117">
          <cell r="K117">
            <v>2.6844070961718</v>
          </cell>
        </row>
        <row r="118">
          <cell r="A118" t="str">
            <v>SW065</v>
          </cell>
          <cell r="B118" t="str">
            <v>PLASTIC MARKING</v>
          </cell>
        </row>
        <row r="118">
          <cell r="K118">
            <v>0.233426704014939</v>
          </cell>
        </row>
        <row r="119">
          <cell r="A119" t="str">
            <v>SW066</v>
          </cell>
          <cell r="B119" t="str">
            <v>TERMINAL BLOCK (4PIN) (15AMP)</v>
          </cell>
        </row>
        <row r="119">
          <cell r="K119">
            <v>2.27591036414566</v>
          </cell>
        </row>
        <row r="120">
          <cell r="A120" t="str">
            <v>SW067</v>
          </cell>
          <cell r="B120" t="str">
            <v>TERMINAL BLOCK (6PIN) (15AMP)</v>
          </cell>
        </row>
        <row r="120">
          <cell r="K120">
            <v>3.06372549019608</v>
          </cell>
        </row>
        <row r="121">
          <cell r="A121" t="str">
            <v>SW068</v>
          </cell>
          <cell r="B121" t="str">
            <v>TERMINAL BLOCK (8PIN) (15AMP)</v>
          </cell>
        </row>
        <row r="121">
          <cell r="K121">
            <v>4.0266106442577</v>
          </cell>
        </row>
        <row r="122">
          <cell r="A122" t="str">
            <v>SW069</v>
          </cell>
          <cell r="B122" t="str">
            <v>TERMINAL BLOCK (8PIN) (25AMP)</v>
          </cell>
        </row>
        <row r="122">
          <cell r="K122">
            <v>5.77731092436975</v>
          </cell>
        </row>
        <row r="123">
          <cell r="A123" t="str">
            <v>SW069.1</v>
          </cell>
          <cell r="B123" t="str">
            <v>TERMINAL BLOCK (10PIN) (25AMP)</v>
          </cell>
        </row>
        <row r="123">
          <cell r="K123">
            <v>4.90196078431372</v>
          </cell>
        </row>
        <row r="124">
          <cell r="A124" t="str">
            <v>SW070</v>
          </cell>
          <cell r="B124" t="str">
            <v>PG11 Nylon cable gland (3-7mm)</v>
          </cell>
        </row>
        <row r="124">
          <cell r="K124">
            <v>0.373482726423903</v>
          </cell>
        </row>
        <row r="125">
          <cell r="A125" t="str">
            <v>SW071</v>
          </cell>
          <cell r="B125" t="str">
            <v>PG11 Nylon cable gland (5-10)</v>
          </cell>
        </row>
        <row r="125">
          <cell r="K125">
            <v>0.373482726423903</v>
          </cell>
        </row>
        <row r="126">
          <cell r="A126" t="str">
            <v>SW072</v>
          </cell>
          <cell r="B126" t="str">
            <v>PG13.5 Nylon cable gland (5-9mm)</v>
          </cell>
        </row>
        <row r="126">
          <cell r="K126">
            <v>0.408496732026144</v>
          </cell>
        </row>
        <row r="127">
          <cell r="A127" t="str">
            <v>SW073</v>
          </cell>
          <cell r="B127" t="str">
            <v>PG13.5 Nylon cable gland (6-11mm)</v>
          </cell>
        </row>
        <row r="127">
          <cell r="K127">
            <v>0.408496732026144</v>
          </cell>
        </row>
        <row r="128">
          <cell r="A128" t="str">
            <v>SW073.1</v>
          </cell>
          <cell r="B128" t="str">
            <v>PG16 Nylon cable gland (6-11mm)</v>
          </cell>
        </row>
        <row r="129">
          <cell r="A129" t="str">
            <v>SW074</v>
          </cell>
          <cell r="B129" t="str">
            <v>WRAPING BAND 6mm - 12mm</v>
          </cell>
        </row>
        <row r="129">
          <cell r="K129">
            <v>7.00280112044818</v>
          </cell>
        </row>
        <row r="130">
          <cell r="A130" t="str">
            <v>SW075</v>
          </cell>
          <cell r="B130" t="str">
            <v>TERMINAL CLIP 1.5mm (1000pcs per packet) 1008</v>
          </cell>
        </row>
        <row r="130">
          <cell r="K130">
            <v>30.3454715219421</v>
          </cell>
        </row>
        <row r="131">
          <cell r="A131" t="str">
            <v>SW076</v>
          </cell>
          <cell r="B131" t="str">
            <v>TERMINAL CLIP 2.5mm (1000pcs per packet) 1008</v>
          </cell>
        </row>
        <row r="131">
          <cell r="K131">
            <v>32.6797385620915</v>
          </cell>
        </row>
        <row r="132">
          <cell r="A132" t="str">
            <v>SW077</v>
          </cell>
          <cell r="B132" t="str">
            <v>TERMINAL CLIP 1.0mm (1000pcs per packet) 1008</v>
          </cell>
        </row>
        <row r="132">
          <cell r="K132">
            <v>28.0112044817927</v>
          </cell>
        </row>
        <row r="133">
          <cell r="A133" t="str">
            <v>SW078</v>
          </cell>
          <cell r="B133" t="str">
            <v>HT4-395 (4MM TERMINAL CLIP)(1000pcs per packet)</v>
          </cell>
        </row>
        <row r="133">
          <cell r="K133">
            <v>65.359477124183</v>
          </cell>
        </row>
        <row r="134">
          <cell r="A134" t="str">
            <v>SW079</v>
          </cell>
          <cell r="B134" t="str">
            <v>ISOLATOR  ON/OFF 20AMP</v>
          </cell>
        </row>
        <row r="134">
          <cell r="K134">
            <v>35.0140056022409</v>
          </cell>
        </row>
        <row r="135">
          <cell r="A135" t="str">
            <v>SW080</v>
          </cell>
          <cell r="B135" t="str">
            <v>ISOLATOR  ON/OFF 32AMP</v>
          </cell>
        </row>
        <row r="135">
          <cell r="K135">
            <v>52.5210084033614</v>
          </cell>
        </row>
        <row r="136">
          <cell r="A136" t="str">
            <v>SW081</v>
          </cell>
          <cell r="B136" t="str">
            <v>ON/OFF BUTTON 2 STEP CHNT</v>
          </cell>
        </row>
        <row r="136">
          <cell r="K136">
            <v>5.48552754435107</v>
          </cell>
        </row>
        <row r="137">
          <cell r="A137" t="str">
            <v>SW082</v>
          </cell>
          <cell r="B137" t="str">
            <v>ON/OFF BUTTON SALZER 16A</v>
          </cell>
        </row>
        <row r="137">
          <cell r="K137">
            <v>18.855614973262</v>
          </cell>
        </row>
        <row r="138">
          <cell r="A138" t="str">
            <v>SW083</v>
          </cell>
          <cell r="B138" t="str">
            <v>SAF1-A002 (3 gang 1 way 10a)</v>
          </cell>
        </row>
        <row r="138">
          <cell r="K138">
            <v>16.078431372549</v>
          </cell>
        </row>
        <row r="139">
          <cell r="A139" t="str">
            <v>SW084</v>
          </cell>
          <cell r="B139" t="str">
            <v>SAF1-A002 (2 gang 1 way 10a)</v>
          </cell>
        </row>
        <row r="139">
          <cell r="K139">
            <v>14.8725490196078</v>
          </cell>
        </row>
        <row r="140">
          <cell r="A140" t="str">
            <v>SW085</v>
          </cell>
          <cell r="B140" t="str">
            <v>SAF1-A002 (1 gang 2 way 10a)</v>
          </cell>
        </row>
        <row r="140">
          <cell r="K140">
            <v>12.3803921568627</v>
          </cell>
        </row>
        <row r="141">
          <cell r="A141" t="str">
            <v>SW086</v>
          </cell>
          <cell r="B141" t="str">
            <v>SAD1-3 3P 60A Switch socket</v>
          </cell>
        </row>
        <row r="141">
          <cell r="K141">
            <v>33.7647058823529</v>
          </cell>
        </row>
        <row r="142">
          <cell r="A142" t="str">
            <v>SW087</v>
          </cell>
          <cell r="B142" t="str">
            <v>UKW-335 3P 32A isolation switch</v>
          </cell>
        </row>
        <row r="142">
          <cell r="K142">
            <v>33.7647058823529</v>
          </cell>
        </row>
        <row r="143">
          <cell r="A143" t="str">
            <v>SW088</v>
          </cell>
          <cell r="B143" t="str">
            <v>SAF2-C001 (1gang 1 socket 13a)</v>
          </cell>
        </row>
        <row r="143">
          <cell r="K143">
            <v>36.1764705882353</v>
          </cell>
        </row>
        <row r="144">
          <cell r="A144" t="str">
            <v>SW089</v>
          </cell>
          <cell r="B144" t="str">
            <v>SAF2-C002 (2gang 2 socket 13a)</v>
          </cell>
        </row>
        <row r="144">
          <cell r="K144">
            <v>48.2352941176471</v>
          </cell>
        </row>
        <row r="145">
          <cell r="A145" t="str">
            <v>SW090</v>
          </cell>
          <cell r="B145" t="str">
            <v>SA-C002 Water proof box</v>
          </cell>
        </row>
        <row r="145">
          <cell r="K145">
            <v>36.1764705882353</v>
          </cell>
        </row>
        <row r="146">
          <cell r="A146" t="str">
            <v>SW090.1</v>
          </cell>
          <cell r="B146" t="str">
            <v>WIRING BOX SALZER 2HP-3HP</v>
          </cell>
        </row>
        <row r="146">
          <cell r="K146">
            <v>125.520541549953</v>
          </cell>
        </row>
        <row r="147">
          <cell r="A147" t="str">
            <v>SW090.2</v>
          </cell>
          <cell r="B147" t="str">
            <v>WIRING BOX SALZER 3.5HP-6HP</v>
          </cell>
        </row>
        <row r="147">
          <cell r="K147">
            <v>125.520541549953</v>
          </cell>
        </row>
        <row r="148">
          <cell r="A148" t="str">
            <v>SW090.3</v>
          </cell>
          <cell r="B148" t="str">
            <v>CHNT MCCB 80A 3POLE</v>
          </cell>
        </row>
        <row r="148">
          <cell r="K148">
            <v>113.035113035113</v>
          </cell>
        </row>
        <row r="149">
          <cell r="A149" t="str">
            <v>SW090.4</v>
          </cell>
          <cell r="B149" t="str">
            <v>CHNT MCCB 100A 3POLE</v>
          </cell>
        </row>
        <row r="149">
          <cell r="K149">
            <v>113.035113035113</v>
          </cell>
        </row>
        <row r="150">
          <cell r="A150" t="str">
            <v>SW090.5</v>
          </cell>
          <cell r="B150" t="str">
            <v>CHNT MCCB 160A 3POLE</v>
          </cell>
        </row>
        <row r="150">
          <cell r="K150">
            <v>167.147667147667</v>
          </cell>
        </row>
        <row r="151">
          <cell r="A151" t="str">
            <v>SW090.6</v>
          </cell>
          <cell r="B151" t="str">
            <v>CHNT MCCB 200A 3POLE</v>
          </cell>
        </row>
        <row r="151">
          <cell r="K151">
            <v>180.37518037518</v>
          </cell>
        </row>
        <row r="152">
          <cell r="A152" t="str">
            <v>SW090.7</v>
          </cell>
          <cell r="B152" t="str">
            <v>CHNT MCCB 250A 3POLE</v>
          </cell>
        </row>
        <row r="152">
          <cell r="K152">
            <v>180.37518037518</v>
          </cell>
        </row>
        <row r="154">
          <cell r="A154" t="str">
            <v>SW090.8</v>
          </cell>
          <cell r="B154" t="str">
            <v>CHNT MCCB 160A 4POLE cw protector</v>
          </cell>
        </row>
        <row r="154">
          <cell r="K154">
            <v>379.99037999038</v>
          </cell>
        </row>
        <row r="155">
          <cell r="A155" t="str">
            <v>SW090.9</v>
          </cell>
          <cell r="B155" t="str">
            <v>CHNT MCCB 200A 4POLE cw protector</v>
          </cell>
        </row>
        <row r="155">
          <cell r="K155">
            <v>413.359788359788</v>
          </cell>
        </row>
        <row r="156">
          <cell r="A156" t="str">
            <v>SW090.10</v>
          </cell>
          <cell r="B156" t="str">
            <v>CHNT MCCB 250A 4POLE cw protector</v>
          </cell>
        </row>
        <row r="156">
          <cell r="K156">
            <v>413.359788359788</v>
          </cell>
        </row>
        <row r="157">
          <cell r="A157" t="str">
            <v>SW090.11</v>
          </cell>
          <cell r="B157" t="str">
            <v>CHNT MCCB 315A 4POLE cw protector</v>
          </cell>
        </row>
        <row r="157">
          <cell r="K157">
            <v>954.485329485329</v>
          </cell>
        </row>
        <row r="158">
          <cell r="A158" t="str">
            <v>SW090.12</v>
          </cell>
          <cell r="B158" t="str">
            <v>CHNT MCCB 315A 4POLE cw protector</v>
          </cell>
        </row>
        <row r="158">
          <cell r="K158" t="str">
            <v>~</v>
          </cell>
        </row>
        <row r="159">
          <cell r="A159" t="str">
            <v>SW090.13</v>
          </cell>
          <cell r="B159" t="str">
            <v>TERASAKI MCCB 100A 3POLE 25KA</v>
          </cell>
        </row>
        <row r="159">
          <cell r="K159">
            <v>295.666666666667</v>
          </cell>
        </row>
        <row r="160">
          <cell r="A160" t="str">
            <v>SW090.14</v>
          </cell>
          <cell r="B160" t="str">
            <v>TERASAKI MCCB 160A 3POLE 25KA</v>
          </cell>
        </row>
        <row r="160">
          <cell r="K160">
            <v>533.333333333333</v>
          </cell>
        </row>
        <row r="161">
          <cell r="A161" t="str">
            <v>SW090.15</v>
          </cell>
          <cell r="B161" t="str">
            <v>TERASAKI MCCB 200A 3POLE 25KA</v>
          </cell>
        </row>
        <row r="161">
          <cell r="K161">
            <v>533.333333333333</v>
          </cell>
        </row>
        <row r="162">
          <cell r="A162" t="str">
            <v>SW090.16</v>
          </cell>
          <cell r="B162" t="str">
            <v>TERASAKI MCCB 250A 3POLE 25KA</v>
          </cell>
        </row>
        <row r="162">
          <cell r="K162">
            <v>566.666666666667</v>
          </cell>
        </row>
        <row r="163">
          <cell r="A163" t="str">
            <v>SW090.17</v>
          </cell>
          <cell r="B163" t="str">
            <v>TERASAKI MCCB 300A 3POLE 36KA</v>
          </cell>
        </row>
        <row r="163">
          <cell r="K163">
            <v>1202.33333333333</v>
          </cell>
        </row>
        <row r="164">
          <cell r="A164" t="str">
            <v>SW090.18</v>
          </cell>
          <cell r="B164" t="str">
            <v>TERASAKI MCCB 400A 3POLE 36KA</v>
          </cell>
        </row>
        <row r="164">
          <cell r="K164">
            <v>1202.33333333333</v>
          </cell>
        </row>
        <row r="165">
          <cell r="A165" t="str">
            <v>SW091</v>
          </cell>
          <cell r="B165" t="str">
            <v>SCNEIDER MCB 1P -16A (6KA)</v>
          </cell>
        </row>
        <row r="165">
          <cell r="K165">
            <v>13</v>
          </cell>
        </row>
        <row r="166">
          <cell r="A166" t="str">
            <v>SW092</v>
          </cell>
          <cell r="B166" t="str">
            <v>SCNEIDER MCB 1P -32A (6KA)</v>
          </cell>
        </row>
        <row r="166">
          <cell r="K166">
            <v>13</v>
          </cell>
        </row>
        <row r="167">
          <cell r="A167" t="str">
            <v>SW093</v>
          </cell>
          <cell r="B167" t="str">
            <v>SCNEIDER MCB 3P -32A (6KA)</v>
          </cell>
        </row>
        <row r="167">
          <cell r="K167">
            <v>69.6666666666667</v>
          </cell>
        </row>
        <row r="168">
          <cell r="A168" t="str">
            <v>SW094</v>
          </cell>
          <cell r="B168" t="str">
            <v>SCNEIDER MCB 3P -40A (6KA)</v>
          </cell>
        </row>
        <row r="168">
          <cell r="K168">
            <v>76.6666666666667</v>
          </cell>
        </row>
        <row r="169">
          <cell r="A169" t="str">
            <v>SW095</v>
          </cell>
          <cell r="B169" t="str">
            <v>SCNEIDER MCB 3P -63A (6KA)</v>
          </cell>
        </row>
        <row r="169">
          <cell r="K169">
            <v>130</v>
          </cell>
        </row>
        <row r="170">
          <cell r="A170" t="str">
            <v>SW096</v>
          </cell>
          <cell r="B170" t="str">
            <v>ELCB 40AMP 2POLE Maxguard</v>
          </cell>
        </row>
        <row r="170">
          <cell r="K170">
            <v>65</v>
          </cell>
        </row>
        <row r="171">
          <cell r="A171" t="str">
            <v>SW097</v>
          </cell>
          <cell r="B171" t="str">
            <v>SCNEIDER ELCB 4P -40A (300mA)</v>
          </cell>
        </row>
        <row r="171">
          <cell r="K171">
            <v>138.333333333333</v>
          </cell>
        </row>
        <row r="172">
          <cell r="A172" t="str">
            <v>SW098</v>
          </cell>
          <cell r="B172" t="str">
            <v>SCNEIDER ELCB 4P -63A (300mA)</v>
          </cell>
        </row>
        <row r="172">
          <cell r="K172">
            <v>170</v>
          </cell>
        </row>
        <row r="173">
          <cell r="A173" t="str">
            <v>SW099</v>
          </cell>
          <cell r="B173" t="str">
            <v>SCNEIDER ELCB 4P -100A (300mA)</v>
          </cell>
        </row>
        <row r="173">
          <cell r="K173">
            <v>366.666666666667</v>
          </cell>
        </row>
        <row r="174">
          <cell r="A174" t="str">
            <v>SW099.1</v>
          </cell>
          <cell r="B174" t="str">
            <v>SCNEIDER MCCB 4P -200A (50KA)</v>
          </cell>
        </row>
        <row r="174">
          <cell r="K174" t="str">
            <v>~</v>
          </cell>
        </row>
        <row r="175">
          <cell r="A175" t="str">
            <v>SW099.2</v>
          </cell>
          <cell r="B175" t="str">
            <v>SCNEIDER NSX&amp;CVS SHT AC220-240V</v>
          </cell>
        </row>
        <row r="175">
          <cell r="K175" t="str">
            <v>~</v>
          </cell>
        </row>
        <row r="176">
          <cell r="A176" t="str">
            <v>SW114</v>
          </cell>
          <cell r="B176" t="str">
            <v>3 PHASE MCB BAR 63AMP</v>
          </cell>
        </row>
        <row r="176">
          <cell r="K176">
            <v>70.0280112044818</v>
          </cell>
        </row>
        <row r="177">
          <cell r="A177" t="str">
            <v>SW115</v>
          </cell>
          <cell r="B177" t="str">
            <v>3 PHASE MCB BAR 100AMP</v>
          </cell>
        </row>
        <row r="177">
          <cell r="K177">
            <v>96.6386554621849</v>
          </cell>
        </row>
        <row r="178">
          <cell r="B178" t="str">
            <v>10HP AUTO TRAN</v>
          </cell>
        </row>
        <row r="178">
          <cell r="K178" t="str">
            <v>~</v>
          </cell>
        </row>
        <row r="179">
          <cell r="B179" t="str">
            <v>ABB SOFT STARTER PSR-12  5.5KW</v>
          </cell>
        </row>
        <row r="179">
          <cell r="K179" t="str">
            <v>~</v>
          </cell>
        </row>
        <row r="180">
          <cell r="B180" t="str">
            <v>ABB SOFT STARTER PSR-16  7.5KW</v>
          </cell>
        </row>
        <row r="180">
          <cell r="K180" t="str">
            <v>~</v>
          </cell>
        </row>
        <row r="181">
          <cell r="B181" t="str">
            <v>ABB SOFT STARTER PSR-25  11KW</v>
          </cell>
        </row>
        <row r="181">
          <cell r="K181" t="str">
            <v>~</v>
          </cell>
        </row>
        <row r="182">
          <cell r="A182" t="str">
            <v>SW115.1</v>
          </cell>
          <cell r="B182" t="str">
            <v>PLASTIC TERMINAL BOX  (SMALL) BLACK</v>
          </cell>
        </row>
        <row r="182">
          <cell r="K182">
            <v>18.7389770723104</v>
          </cell>
        </row>
        <row r="183">
          <cell r="A183" t="str">
            <v>SW115.2</v>
          </cell>
          <cell r="B183" t="str">
            <v>TERMINAL BOX WHITE (150mm x 110mm x 70mm) 180mm x 200mm</v>
          </cell>
        </row>
        <row r="183">
          <cell r="K183">
            <v>9.92063492063492</v>
          </cell>
        </row>
        <row r="184">
          <cell r="A184" t="str">
            <v>SW116</v>
          </cell>
          <cell r="B184" t="str">
            <v>CONTROL PANEL TRUNKING (20mm x 20mm x 2m)</v>
          </cell>
        </row>
        <row r="184">
          <cell r="K184">
            <v>6.4484126984127</v>
          </cell>
        </row>
        <row r="185">
          <cell r="A185" t="str">
            <v>SW117</v>
          </cell>
          <cell r="B185" t="str">
            <v>CONTROL PANEL TRUNKING (35mm x 35mm x 2m)</v>
          </cell>
        </row>
        <row r="185">
          <cell r="K185">
            <v>9.1765873015873</v>
          </cell>
        </row>
        <row r="186">
          <cell r="A186" t="str">
            <v>SW118</v>
          </cell>
          <cell r="B186" t="str">
            <v>CONTROL PANEL TRUNKING (45mm x 32mm x 2m)</v>
          </cell>
        </row>
        <row r="186">
          <cell r="K186">
            <v>11.4087301587302</v>
          </cell>
        </row>
        <row r="187">
          <cell r="A187" t="str">
            <v>SW118.1</v>
          </cell>
          <cell r="B187" t="str">
            <v>TERMINAL CLIP RVL2.5-3.5 (1000PCS)</v>
          </cell>
        </row>
        <row r="187">
          <cell r="K187">
            <v>112.044817927171</v>
          </cell>
        </row>
        <row r="188">
          <cell r="A188" t="str">
            <v>SW118.2</v>
          </cell>
          <cell r="B188" t="str">
            <v>TERMINAL CLIP RVL2-3.5 (1000PCS)</v>
          </cell>
        </row>
        <row r="188">
          <cell r="K188">
            <v>112.044817927171</v>
          </cell>
        </row>
        <row r="189">
          <cell r="A189" t="str">
            <v>SW118.3</v>
          </cell>
          <cell r="B189" t="str">
            <v>TERMINAL CLIP SV2-4 (1000PCS)</v>
          </cell>
        </row>
        <row r="189">
          <cell r="K189">
            <v>77.03081232493</v>
          </cell>
        </row>
        <row r="190">
          <cell r="A190" t="str">
            <v>SW118.4</v>
          </cell>
          <cell r="B190" t="str">
            <v>TERMINAL CLIP SV3.5-4 (1000PCS)</v>
          </cell>
        </row>
        <row r="190">
          <cell r="K190">
            <v>86.8347338935574</v>
          </cell>
        </row>
        <row r="191">
          <cell r="A191" t="str">
            <v>SW118.5</v>
          </cell>
          <cell r="B191" t="str">
            <v>TERMINAL CLIP SVS5.5-3.5 (1000PCS)</v>
          </cell>
        </row>
        <row r="191">
          <cell r="K191">
            <v>110.877684407096</v>
          </cell>
        </row>
        <row r="192">
          <cell r="A192" t="str">
            <v>SW119</v>
          </cell>
          <cell r="B192" t="str">
            <v>ALUMINIUM CUTTER RAIL</v>
          </cell>
        </row>
        <row r="192">
          <cell r="K192">
            <v>350.140056022409</v>
          </cell>
        </row>
        <row r="193">
          <cell r="A193" t="str">
            <v>SW120</v>
          </cell>
          <cell r="B193" t="str">
            <v>GI CUTTER RAIL</v>
          </cell>
        </row>
        <row r="193">
          <cell r="K193">
            <v>303.454715219421</v>
          </cell>
        </row>
        <row r="194">
          <cell r="A194" t="str">
            <v>SW121</v>
          </cell>
          <cell r="B194" t="str">
            <v>CONTACTOR ALUMINIUM RAIL (1M)</v>
          </cell>
        </row>
        <row r="194">
          <cell r="K194">
            <v>7.00280112044818</v>
          </cell>
        </row>
        <row r="195">
          <cell r="A195" t="str">
            <v>SW122</v>
          </cell>
          <cell r="B195" t="str">
            <v>CONTACTOR GI RAIL (1M)</v>
          </cell>
        </row>
        <row r="195">
          <cell r="K195">
            <v>3.5042735042735</v>
          </cell>
        </row>
        <row r="196">
          <cell r="A196" t="str">
            <v>SW122.1</v>
          </cell>
          <cell r="B196" t="str">
            <v>NEUTRAL COPPER  BRASS 10HOLE</v>
          </cell>
        </row>
        <row r="196">
          <cell r="K196">
            <v>5.3921568627451</v>
          </cell>
        </row>
        <row r="197">
          <cell r="A197" t="str">
            <v>SW123</v>
          </cell>
          <cell r="B197" t="str">
            <v>NEUTRAL COPPER  BRASS 7HOLE</v>
          </cell>
        </row>
        <row r="197">
          <cell r="K197">
            <v>4.34173669467787</v>
          </cell>
        </row>
        <row r="198">
          <cell r="B198" t="str">
            <v>TERMINAL BLOCK (10PIN) (25AMP)</v>
          </cell>
        </row>
        <row r="198">
          <cell r="K198">
            <v>5.83566760037348</v>
          </cell>
        </row>
        <row r="199">
          <cell r="B199" t="str">
            <v>TERMINAL BLOCK (12 PIN) (25 AMP)</v>
          </cell>
        </row>
        <row r="199">
          <cell r="K199">
            <v>8.16993464052288</v>
          </cell>
        </row>
        <row r="200">
          <cell r="B200" t="str">
            <v>TERMINAL RAIL</v>
          </cell>
        </row>
        <row r="200">
          <cell r="K200">
            <v>2.91783380018674</v>
          </cell>
        </row>
        <row r="201">
          <cell r="B201" t="str">
            <v>ON/OFF BUTTON 3 STEP</v>
          </cell>
        </row>
        <row r="201">
          <cell r="K201">
            <v>6.41923436041083</v>
          </cell>
        </row>
        <row r="202">
          <cell r="B202" t="str">
            <v>ON/OFF PUSH BUTTON  GREEN,RED,YELLOW</v>
          </cell>
        </row>
        <row r="202">
          <cell r="K202">
            <v>5.25210084033614</v>
          </cell>
        </row>
        <row r="203">
          <cell r="B203" t="str">
            <v>I H S -1.5mm connector block (10pcs)</v>
          </cell>
        </row>
        <row r="203">
          <cell r="K203">
            <v>8.16993464052288</v>
          </cell>
        </row>
        <row r="204">
          <cell r="B204" t="str">
            <v>I H S -2.5mm connector block (10pcs)</v>
          </cell>
        </row>
        <row r="204">
          <cell r="K204">
            <v>10.5042016806723</v>
          </cell>
        </row>
        <row r="205">
          <cell r="B205" t="str">
            <v>I H S -4.0mm connector block (10pcs)</v>
          </cell>
        </row>
        <row r="205">
          <cell r="K205">
            <v>11.671335200747</v>
          </cell>
        </row>
        <row r="206">
          <cell r="A206" t="str">
            <v>SW123.1</v>
          </cell>
          <cell r="B206" t="str">
            <v>0.75mm wire (red)</v>
          </cell>
        </row>
        <row r="206">
          <cell r="K206">
            <v>82.8571428571429</v>
          </cell>
        </row>
        <row r="207">
          <cell r="A207" t="str">
            <v>SW123.2</v>
          </cell>
          <cell r="B207" t="str">
            <v>0.75mm wire (yellow)</v>
          </cell>
        </row>
        <row r="207">
          <cell r="K207">
            <v>82.8571428571429</v>
          </cell>
        </row>
        <row r="208">
          <cell r="A208" t="str">
            <v>SW123.3</v>
          </cell>
          <cell r="B208" t="str">
            <v>0.75mm wire (blue)</v>
          </cell>
        </row>
        <row r="208">
          <cell r="K208">
            <v>82.8571428571429</v>
          </cell>
        </row>
        <row r="209">
          <cell r="A209" t="str">
            <v>SW123.4</v>
          </cell>
          <cell r="B209" t="str">
            <v>0.75mm wire (black)</v>
          </cell>
        </row>
        <row r="209">
          <cell r="K209">
            <v>82.8571428571429</v>
          </cell>
        </row>
        <row r="210">
          <cell r="A210" t="str">
            <v>SW123.5</v>
          </cell>
          <cell r="B210" t="str">
            <v>0.75mm wire (grey)</v>
          </cell>
        </row>
        <row r="210">
          <cell r="K210">
            <v>82.8571428571429</v>
          </cell>
        </row>
        <row r="211">
          <cell r="A211" t="str">
            <v>SW123.6</v>
          </cell>
          <cell r="B211" t="str">
            <v>0.75mm wire (white)</v>
          </cell>
        </row>
        <row r="211">
          <cell r="K211">
            <v>82.8571428571429</v>
          </cell>
        </row>
        <row r="212">
          <cell r="A212" t="str">
            <v>SW123.7</v>
          </cell>
          <cell r="B212" t="str">
            <v>0.75mm wire (brown)</v>
          </cell>
        </row>
        <row r="212">
          <cell r="K212">
            <v>82.8571428571429</v>
          </cell>
        </row>
        <row r="213">
          <cell r="A213" t="str">
            <v>SW123.8</v>
          </cell>
          <cell r="B213" t="str">
            <v>1.5mm wire (blue)</v>
          </cell>
        </row>
        <row r="213">
          <cell r="K213">
            <v>143.714285714286</v>
          </cell>
        </row>
        <row r="214">
          <cell r="A214" t="str">
            <v>SW123.9</v>
          </cell>
          <cell r="B214" t="str">
            <v>1.5mm wire (black)</v>
          </cell>
        </row>
        <row r="214">
          <cell r="K214">
            <v>143.714285714286</v>
          </cell>
        </row>
        <row r="215">
          <cell r="A215" t="str">
            <v>SW123.10</v>
          </cell>
          <cell r="B215" t="str">
            <v>1.5mm wire (yellow)</v>
          </cell>
        </row>
        <row r="215">
          <cell r="K215">
            <v>143.714285714286</v>
          </cell>
        </row>
        <row r="216">
          <cell r="A216" t="str">
            <v>SW123.11</v>
          </cell>
          <cell r="B216" t="str">
            <v>1.5mm wire (red)</v>
          </cell>
        </row>
        <row r="216">
          <cell r="K216">
            <v>143.714285714286</v>
          </cell>
        </row>
        <row r="217">
          <cell r="A217" t="str">
            <v>SW123.12</v>
          </cell>
          <cell r="B217" t="str">
            <v>1.5mm wire (green)</v>
          </cell>
        </row>
        <row r="217">
          <cell r="K217">
            <v>143.714285714286</v>
          </cell>
        </row>
        <row r="218">
          <cell r="A218" t="str">
            <v>SW123.13</v>
          </cell>
          <cell r="B218" t="str">
            <v>2.5mm wire (blue)</v>
          </cell>
        </row>
        <row r="218">
          <cell r="K218">
            <v>228.571428571429</v>
          </cell>
        </row>
        <row r="219">
          <cell r="A219" t="str">
            <v>SW123.14</v>
          </cell>
          <cell r="B219" t="str">
            <v>2.5mm wire (black)</v>
          </cell>
        </row>
        <row r="219">
          <cell r="K219">
            <v>228.571428571429</v>
          </cell>
        </row>
        <row r="220">
          <cell r="A220" t="str">
            <v>SW123.15</v>
          </cell>
          <cell r="B220" t="str">
            <v>2.5mm wire (yellow)</v>
          </cell>
        </row>
        <row r="220">
          <cell r="K220">
            <v>228.571428571429</v>
          </cell>
        </row>
        <row r="221">
          <cell r="A221" t="str">
            <v>SW123.16</v>
          </cell>
          <cell r="B221" t="str">
            <v>2.5mm wire (red)</v>
          </cell>
        </row>
        <row r="221">
          <cell r="K221">
            <v>228.571428571429</v>
          </cell>
        </row>
        <row r="222">
          <cell r="A222" t="str">
            <v>SW123.17</v>
          </cell>
          <cell r="B222" t="str">
            <v>2.5mm wire (green)</v>
          </cell>
        </row>
        <row r="222">
          <cell r="K222">
            <v>228.571428571429</v>
          </cell>
        </row>
        <row r="223">
          <cell r="A223" t="str">
            <v>SW123.18</v>
          </cell>
          <cell r="B223" t="str">
            <v>4mm wire (blue)</v>
          </cell>
        </row>
        <row r="223">
          <cell r="K223">
            <v>360</v>
          </cell>
        </row>
        <row r="224">
          <cell r="A224" t="str">
            <v>SW123.19</v>
          </cell>
          <cell r="B224" t="str">
            <v>4mm wire (black)</v>
          </cell>
        </row>
        <row r="224">
          <cell r="K224">
            <v>360</v>
          </cell>
        </row>
        <row r="225">
          <cell r="A225" t="str">
            <v>SW123.20</v>
          </cell>
          <cell r="B225" t="str">
            <v>4mm wire (yellow)</v>
          </cell>
        </row>
        <row r="225">
          <cell r="K225">
            <v>360</v>
          </cell>
        </row>
        <row r="226">
          <cell r="A226" t="str">
            <v>SW123.21</v>
          </cell>
          <cell r="B226" t="str">
            <v>4mm wire (red)</v>
          </cell>
        </row>
        <row r="226">
          <cell r="K226">
            <v>360</v>
          </cell>
        </row>
        <row r="227">
          <cell r="A227" t="str">
            <v>SW123.22</v>
          </cell>
          <cell r="B227" t="str">
            <v>4mm wire (green)</v>
          </cell>
        </row>
        <row r="227">
          <cell r="K227">
            <v>360</v>
          </cell>
        </row>
        <row r="228">
          <cell r="A228" t="str">
            <v>SW123.23</v>
          </cell>
          <cell r="B228" t="str">
            <v>6mm wire (blue)</v>
          </cell>
        </row>
        <row r="228">
          <cell r="K228">
            <v>535.714285714286</v>
          </cell>
        </row>
        <row r="229">
          <cell r="A229" t="str">
            <v>SW123.24</v>
          </cell>
          <cell r="B229" t="str">
            <v>6mm wire (black)</v>
          </cell>
        </row>
        <row r="229">
          <cell r="K229">
            <v>535.714285714286</v>
          </cell>
        </row>
        <row r="230">
          <cell r="A230" t="str">
            <v>SW123.25</v>
          </cell>
          <cell r="B230" t="str">
            <v>6mm wire (yellow)</v>
          </cell>
        </row>
        <row r="230">
          <cell r="K230">
            <v>535.714285714286</v>
          </cell>
        </row>
        <row r="231">
          <cell r="A231" t="str">
            <v>SW123.26</v>
          </cell>
          <cell r="B231" t="str">
            <v>6mm wire (red)</v>
          </cell>
        </row>
        <row r="231">
          <cell r="K231">
            <v>535.714285714286</v>
          </cell>
        </row>
        <row r="232">
          <cell r="A232" t="str">
            <v>SW123.27</v>
          </cell>
          <cell r="B232" t="str">
            <v>10mm wire (black)</v>
          </cell>
        </row>
        <row r="232">
          <cell r="K232">
            <v>892.857142857143</v>
          </cell>
        </row>
        <row r="233">
          <cell r="A233" t="str">
            <v>SW123.28</v>
          </cell>
          <cell r="B233" t="str">
            <v>16mm wire (black)</v>
          </cell>
        </row>
        <row r="233">
          <cell r="K233">
            <v>1425.71428571429</v>
          </cell>
        </row>
        <row r="234">
          <cell r="A234" t="str">
            <v>SW123.29</v>
          </cell>
          <cell r="B234" t="str">
            <v>25mm wire (black)</v>
          </cell>
        </row>
        <row r="234">
          <cell r="K234">
            <v>2228.57142857143</v>
          </cell>
        </row>
        <row r="235">
          <cell r="A235" t="str">
            <v>SW123.30</v>
          </cell>
          <cell r="B235" t="str">
            <v>3core wire 1mm (black)</v>
          </cell>
        </row>
        <row r="235">
          <cell r="K235">
            <v>378.571428571429</v>
          </cell>
        </row>
        <row r="236">
          <cell r="A236" t="str">
            <v>SW123.31</v>
          </cell>
          <cell r="B236" t="str">
            <v>4core wire 1mm (black)</v>
          </cell>
        </row>
        <row r="236">
          <cell r="K236">
            <v>514.285714285714</v>
          </cell>
        </row>
        <row r="237">
          <cell r="A237" t="str">
            <v>SW123.32</v>
          </cell>
          <cell r="B237" t="str">
            <v>5core wire 1mm (black)</v>
          </cell>
        </row>
        <row r="237">
          <cell r="K237">
            <v>350</v>
          </cell>
        </row>
        <row r="238">
          <cell r="A238" t="str">
            <v>SW123.33</v>
          </cell>
          <cell r="B238" t="str">
            <v>3core wire 1.5mm(grey)</v>
          </cell>
        </row>
        <row r="238">
          <cell r="K238">
            <v>0</v>
          </cell>
        </row>
        <row r="239">
          <cell r="A239" t="str">
            <v>SW123.34</v>
          </cell>
          <cell r="B239" t="str">
            <v>3core wire 2.5mm(grey)</v>
          </cell>
        </row>
        <row r="239">
          <cell r="K239">
            <v>0</v>
          </cell>
        </row>
        <row r="240">
          <cell r="A240" t="str">
            <v>SW123.35</v>
          </cell>
          <cell r="B240" t="str">
            <v>3core 1.5mm wire black heavy</v>
          </cell>
        </row>
        <row r="240">
          <cell r="K240">
            <v>474.285714285714</v>
          </cell>
        </row>
        <row r="241">
          <cell r="A241" t="str">
            <v>SW123.36</v>
          </cell>
          <cell r="B241" t="str">
            <v>3core 2.5mm wire black heavy</v>
          </cell>
        </row>
        <row r="241">
          <cell r="K241">
            <v>590.714285714286</v>
          </cell>
        </row>
        <row r="242">
          <cell r="A242" t="str">
            <v>SW123.37</v>
          </cell>
          <cell r="B242" t="str">
            <v>3core 4mm wire black heavy</v>
          </cell>
        </row>
        <row r="242">
          <cell r="K242">
            <v>0</v>
          </cell>
        </row>
        <row r="243">
          <cell r="A243" t="str">
            <v>SW123.38</v>
          </cell>
          <cell r="B243" t="str">
            <v>40/076 3core wire 1hp-1.5hp</v>
          </cell>
        </row>
        <row r="243">
          <cell r="K243">
            <v>245.714285714286</v>
          </cell>
        </row>
        <row r="244">
          <cell r="A244" t="str">
            <v>SW123.39</v>
          </cell>
          <cell r="B244" t="str">
            <v>70/076 3core wire 2hp-2.5hp</v>
          </cell>
        </row>
        <row r="244">
          <cell r="K244">
            <v>400</v>
          </cell>
        </row>
        <row r="257">
          <cell r="A257" t="str">
            <v>ELI021.1</v>
          </cell>
          <cell r="B257" t="str">
            <v>ECB-1000P</v>
          </cell>
        </row>
        <row r="257">
          <cell r="K257">
            <v>365.700757575758</v>
          </cell>
        </row>
        <row r="258">
          <cell r="A258" t="str">
            <v>ELI021.2</v>
          </cell>
          <cell r="B258" t="str">
            <v>ECB-1000PLUS</v>
          </cell>
        </row>
        <row r="258">
          <cell r="K258">
            <v>465.909090909091</v>
          </cell>
        </row>
        <row r="259">
          <cell r="A259" t="str">
            <v>ELI021.3</v>
          </cell>
          <cell r="B259" t="str">
            <v>ECB-1000PLUS wifi</v>
          </cell>
        </row>
        <row r="259">
          <cell r="K259">
            <v>543.560606060606</v>
          </cell>
        </row>
        <row r="260">
          <cell r="A260" t="str">
            <v>SB001.1</v>
          </cell>
          <cell r="B260" t="str">
            <v>Chiller Scneider (1-3.5) 1PH</v>
          </cell>
        </row>
        <row r="260">
          <cell r="K260">
            <v>1043.91951961264</v>
          </cell>
        </row>
        <row r="261">
          <cell r="A261" t="str">
            <v>SB001.2</v>
          </cell>
          <cell r="B261" t="str">
            <v>Freezer Scneider (1-3.5) 1PH</v>
          </cell>
        </row>
        <row r="261">
          <cell r="K261">
            <v>1186.60210222423</v>
          </cell>
        </row>
        <row r="262">
          <cell r="A262" t="str">
            <v>SB001</v>
          </cell>
          <cell r="B262" t="str">
            <v>Chiller ALL Scneider(2-3.5) </v>
          </cell>
        </row>
        <row r="262">
          <cell r="K262">
            <v>1325.1031486198</v>
          </cell>
        </row>
        <row r="263">
          <cell r="A263" t="str">
            <v>SB002</v>
          </cell>
          <cell r="B263" t="str">
            <v>Chiller ALL Scneider (4-6.5) </v>
          </cell>
        </row>
        <row r="263">
          <cell r="K263">
            <v>1365.49723728975</v>
          </cell>
        </row>
        <row r="264">
          <cell r="A264" t="str">
            <v>SB002.1</v>
          </cell>
          <cell r="B264" t="str">
            <v>Chiller ALL Scneider (7.5-12) </v>
          </cell>
        </row>
        <row r="264">
          <cell r="K264">
            <v>1650.80422546111</v>
          </cell>
        </row>
        <row r="265">
          <cell r="A265" t="str">
            <v>SB003</v>
          </cell>
          <cell r="B265" t="str">
            <v>Freezer ALL Scneider (2-3.5) </v>
          </cell>
        </row>
        <row r="265">
          <cell r="K265">
            <v>1545.11906456472</v>
          </cell>
        </row>
        <row r="266">
          <cell r="A266" t="str">
            <v>SB004</v>
          </cell>
          <cell r="B266" t="str">
            <v>Freezer ALL Scneider (4-6.5)</v>
          </cell>
        </row>
        <row r="266">
          <cell r="K266">
            <v>1596.97787346437</v>
          </cell>
        </row>
        <row r="267">
          <cell r="A267" t="str">
            <v>SB004.1</v>
          </cell>
          <cell r="B267" t="str">
            <v>Freezer ALL Scneider (7.5-12)</v>
          </cell>
        </row>
        <row r="267">
          <cell r="K267">
            <v>1907.39068993195</v>
          </cell>
        </row>
        <row r="268">
          <cell r="A268" t="str">
            <v>SB004.2</v>
          </cell>
          <cell r="B268" t="str">
            <v>Chiller/freezer ALL Scneider(2-3.5) </v>
          </cell>
        </row>
        <row r="268">
          <cell r="K268">
            <v>976.098522167488</v>
          </cell>
        </row>
        <row r="269">
          <cell r="A269" t="str">
            <v>SB004.3</v>
          </cell>
          <cell r="B269" t="str">
            <v>Chiller/freezer ALL Scneider (4-6.5) </v>
          </cell>
        </row>
        <row r="269">
          <cell r="K269">
            <v>996.978138381789</v>
          </cell>
        </row>
        <row r="270">
          <cell r="A270" t="str">
            <v>SB004.4</v>
          </cell>
          <cell r="B270" t="str">
            <v>Chiller/freezer ALL Scneider (7.5-12) </v>
          </cell>
        </row>
        <row r="270">
          <cell r="K270">
            <v>1095.02570461538</v>
          </cell>
        </row>
        <row r="271">
          <cell r="A271" t="str">
            <v>SB004.5</v>
          </cell>
          <cell r="B271" t="str">
            <v>Chiller/freezer ALL Scneider (7.5-12) part winding</v>
          </cell>
        </row>
        <row r="271">
          <cell r="K271">
            <v>1396.20705838294</v>
          </cell>
        </row>
        <row r="272">
          <cell r="A272" t="str">
            <v>SB004.6</v>
          </cell>
          <cell r="B272" t="str">
            <v>Chiller ALL Scneider(2-3.5) for bcu indoor </v>
          </cell>
        </row>
        <row r="272">
          <cell r="K272">
            <v>1175.31876965346</v>
          </cell>
        </row>
        <row r="273">
          <cell r="A273" t="str">
            <v>SB004.7</v>
          </cell>
          <cell r="B273" t="str">
            <v>Chiller ALL Scneider (4-6.5) for bcu indoor</v>
          </cell>
        </row>
        <row r="273">
          <cell r="K273">
            <v>1225.31876965346</v>
          </cell>
        </row>
        <row r="274">
          <cell r="A274" t="str">
            <v>SB004.8</v>
          </cell>
          <cell r="B274" t="str">
            <v>Chiller ALL Scneider (7.5-15) for bcu indoor</v>
          </cell>
        </row>
        <row r="274">
          <cell r="K274">
            <v>1308.65210298679</v>
          </cell>
        </row>
        <row r="275">
          <cell r="A275" t="str">
            <v>SB004.9</v>
          </cell>
          <cell r="B275" t="str">
            <v>Freezer ALL Scneider (2-3.5) for bcu indoor</v>
          </cell>
        </row>
        <row r="275">
          <cell r="K275">
            <v>1218.65027850221</v>
          </cell>
        </row>
        <row r="276">
          <cell r="A276" t="str">
            <v>SB004.10</v>
          </cell>
          <cell r="B276" t="str">
            <v>Freezer ALL Scneider (4-6.5) for bcu indoor</v>
          </cell>
        </row>
        <row r="276">
          <cell r="K276">
            <v>1301.98361183554</v>
          </cell>
        </row>
        <row r="277">
          <cell r="A277" t="str">
            <v>SB004.11</v>
          </cell>
          <cell r="B277" t="str">
            <v>Freezer ALL Scneider (7.5-15) for bcu indoor</v>
          </cell>
        </row>
        <row r="277">
          <cell r="K277">
            <v>1468.65027850221</v>
          </cell>
        </row>
        <row r="278">
          <cell r="A278" t="str">
            <v>SB005</v>
          </cell>
          <cell r="B278" t="str">
            <v>Chiller ALL Scneider (7.5-14) </v>
          </cell>
        </row>
        <row r="278">
          <cell r="K278">
            <v>2222.42116080149</v>
          </cell>
        </row>
        <row r="279">
          <cell r="A279" t="str">
            <v>SB006</v>
          </cell>
          <cell r="B279" t="str">
            <v>Chiller ALL Scneider (15-23)</v>
          </cell>
        </row>
        <row r="279">
          <cell r="K279">
            <v>2402.91997488651</v>
          </cell>
        </row>
        <row r="280">
          <cell r="A280" t="str">
            <v>SB007</v>
          </cell>
          <cell r="B280" t="str">
            <v>Chiller ALL Scneider (25-34 )</v>
          </cell>
        </row>
        <row r="280">
          <cell r="K280">
            <v>2705.72603217532</v>
          </cell>
        </row>
        <row r="281">
          <cell r="A281" t="str">
            <v>SB008</v>
          </cell>
          <cell r="B281" t="str">
            <v>Chiller ALL Scneider (35-50)</v>
          </cell>
        </row>
        <row r="281">
          <cell r="K281">
            <v>2885.5454082016</v>
          </cell>
        </row>
        <row r="282">
          <cell r="A282" t="str">
            <v>SB009</v>
          </cell>
          <cell r="B282" t="str">
            <v>Freezer ALL Scneider (8-14) </v>
          </cell>
        </row>
        <row r="282">
          <cell r="K282">
            <v>2428.85014005602</v>
          </cell>
        </row>
        <row r="283">
          <cell r="A283" t="str">
            <v>SB010</v>
          </cell>
          <cell r="B283" t="str">
            <v>Freezer ALL Scneider (15-23) </v>
          </cell>
        </row>
        <row r="283">
          <cell r="K283">
            <v>2643.27725189693</v>
          </cell>
        </row>
        <row r="284">
          <cell r="A284" t="str">
            <v>SB011</v>
          </cell>
          <cell r="B284" t="str">
            <v>Freezer ALL Scneider (25-34) </v>
          </cell>
        </row>
        <row r="284">
          <cell r="K284">
            <v>3001.38799811112</v>
          </cell>
        </row>
        <row r="285">
          <cell r="A285" t="str">
            <v>SB012</v>
          </cell>
          <cell r="B285" t="str">
            <v>Freezer ALL Scneider (35-50) </v>
          </cell>
        </row>
        <row r="285">
          <cell r="K285">
            <v>3207.87404080406</v>
          </cell>
        </row>
        <row r="286">
          <cell r="A286" t="str">
            <v>SB013</v>
          </cell>
          <cell r="B286" t="str">
            <v>Chiller ALL Scneider (7.5-12) </v>
          </cell>
        </row>
        <row r="286">
          <cell r="K286">
            <v>2581.23661955204</v>
          </cell>
        </row>
        <row r="287">
          <cell r="A287" t="str">
            <v>SB014</v>
          </cell>
          <cell r="B287" t="str">
            <v>Chiller ALL Scneider (15-20)</v>
          </cell>
        </row>
        <row r="287">
          <cell r="K287">
            <v>2861.82008972171</v>
          </cell>
        </row>
        <row r="288">
          <cell r="A288" t="str">
            <v>SB015</v>
          </cell>
          <cell r="B288" t="str">
            <v>Chiller ALL Scneider (25-30 )</v>
          </cell>
        </row>
        <row r="288">
          <cell r="K288">
            <v>3769.36816489048</v>
          </cell>
        </row>
        <row r="289">
          <cell r="A289" t="str">
            <v>SB016</v>
          </cell>
          <cell r="B289" t="str">
            <v>Freezer ALLScneider (7.5-12) </v>
          </cell>
        </row>
        <row r="289">
          <cell r="K289">
            <v>2798.79600652522</v>
          </cell>
        </row>
        <row r="290">
          <cell r="A290" t="str">
            <v>SB017</v>
          </cell>
          <cell r="B290" t="str">
            <v>Freezer ALLScneider (15-20) </v>
          </cell>
        </row>
        <row r="290">
          <cell r="K290">
            <v>3022.8262929693</v>
          </cell>
        </row>
        <row r="291">
          <cell r="A291" t="str">
            <v>SB018</v>
          </cell>
          <cell r="B291" t="str">
            <v>Freezer ALL Scneider (25-30) </v>
          </cell>
        </row>
        <row r="291">
          <cell r="K291">
            <v>4014.18662867446</v>
          </cell>
        </row>
        <row r="292">
          <cell r="A292" t="str">
            <v>SB019</v>
          </cell>
          <cell r="B292" t="str">
            <v>2in1 ALL Chiller ALL Scneider (2-3.5)</v>
          </cell>
        </row>
        <row r="292">
          <cell r="K292">
            <v>2400.20629723961</v>
          </cell>
        </row>
        <row r="293">
          <cell r="A293" t="str">
            <v>SB020</v>
          </cell>
          <cell r="B293" t="str">
            <v>2in1 ALL Chiller ALL Scneider (4-6.5)</v>
          </cell>
        </row>
        <row r="293">
          <cell r="K293">
            <v>2480.99447457951</v>
          </cell>
        </row>
        <row r="294">
          <cell r="A294" t="str">
            <v>SB021</v>
          </cell>
          <cell r="B294" t="str">
            <v>2in1 ALL Freezer ALL Scneider (2-3.5)</v>
          </cell>
        </row>
        <row r="294">
          <cell r="K294">
            <v>2840.23812912945</v>
          </cell>
        </row>
        <row r="295">
          <cell r="A295" t="str">
            <v>SB022</v>
          </cell>
          <cell r="B295" t="str">
            <v>2in1 ALL Freezer ALL Scneider (4-6.5)</v>
          </cell>
        </row>
        <row r="295">
          <cell r="K295">
            <v>2943.95574692874</v>
          </cell>
        </row>
        <row r="296">
          <cell r="A296" t="str">
            <v>SB023</v>
          </cell>
          <cell r="B296" t="str">
            <v>2in1 Chiller/Freezer ALL Scneider (2-3.5)</v>
          </cell>
        </row>
        <row r="296">
          <cell r="K296">
            <v>2620.22221318453</v>
          </cell>
        </row>
        <row r="297">
          <cell r="A297" t="str">
            <v>SB024</v>
          </cell>
          <cell r="B297" t="str">
            <v>2in1 Chiller/Freezer ALL Scneider (4-6.5)</v>
          </cell>
        </row>
        <row r="297">
          <cell r="K297">
            <v>2712.47511075412</v>
          </cell>
        </row>
        <row r="298">
          <cell r="A298" t="str">
            <v>SB025</v>
          </cell>
          <cell r="B298" t="str">
            <v>2in1 Chiller/Freezer ALL Scneider (2-3.5) 2elcb</v>
          </cell>
        </row>
        <row r="298">
          <cell r="K298">
            <v>2778.55554651786</v>
          </cell>
        </row>
        <row r="299">
          <cell r="A299" t="str">
            <v>SB026</v>
          </cell>
          <cell r="B299" t="str">
            <v>2in1 Chiller/Freezer ALL Scneider (4-6.5) 2elcb</v>
          </cell>
        </row>
        <row r="299">
          <cell r="K299">
            <v>2870.80844408745</v>
          </cell>
        </row>
        <row r="300">
          <cell r="A300" t="str">
            <v>SB027</v>
          </cell>
          <cell r="B300" t="str">
            <v>2in1 ALL Freezer ALL Scneider (2-3.5) 2elcb</v>
          </cell>
        </row>
        <row r="300">
          <cell r="K300">
            <v>2998.57146246278</v>
          </cell>
        </row>
        <row r="301">
          <cell r="A301" t="str">
            <v>SB028</v>
          </cell>
          <cell r="B301" t="str">
            <v>2in1 ALL Freezer ALL Scneider (4-6.5) 2elcb</v>
          </cell>
        </row>
        <row r="301">
          <cell r="K301">
            <v>3102.28908026207</v>
          </cell>
        </row>
        <row r="302">
          <cell r="A302" t="str">
            <v>SB030</v>
          </cell>
          <cell r="B302" t="str">
            <v>Customize control panel</v>
          </cell>
        </row>
        <row r="302">
          <cell r="K302">
            <v>0</v>
          </cell>
        </row>
        <row r="303">
          <cell r="A303" t="str">
            <v>SB031</v>
          </cell>
          <cell r="B303" t="str">
            <v>0.3T~1T Flake ice control panel (DOL) cw plc</v>
          </cell>
        </row>
        <row r="303">
          <cell r="K303">
            <v>1073.04262854567</v>
          </cell>
        </row>
        <row r="304">
          <cell r="A304" t="str">
            <v>SB032</v>
          </cell>
          <cell r="B304" t="str">
            <v>1.5T~3T Flake ice control panel (DOL) cw plc</v>
          </cell>
        </row>
        <row r="304">
          <cell r="K304">
            <v>1262.09457354226</v>
          </cell>
        </row>
        <row r="305">
          <cell r="A305" t="str">
            <v>SB032.1</v>
          </cell>
          <cell r="B305" t="str">
            <v>4T~6T Flake ice control panel (p.winding) cw plc</v>
          </cell>
        </row>
        <row r="305">
          <cell r="K305">
            <v>2181.13242623123</v>
          </cell>
        </row>
        <row r="306">
          <cell r="A306" t="str">
            <v>SB033</v>
          </cell>
          <cell r="B306" t="str">
            <v>0.5T-1T Flake ice control panel (DOL)</v>
          </cell>
        </row>
        <row r="306">
          <cell r="K306">
            <v>1596.97787346437</v>
          </cell>
        </row>
        <row r="307">
          <cell r="A307" t="str">
            <v>SB034</v>
          </cell>
          <cell r="B307" t="str">
            <v>1.5T-3T Flake ice control panel (DOL)</v>
          </cell>
        </row>
        <row r="307">
          <cell r="K307">
            <v>1907.39068993195</v>
          </cell>
        </row>
        <row r="308">
          <cell r="A308" t="str">
            <v>SB035</v>
          </cell>
          <cell r="B308" t="str">
            <v>2T~4T Flake ice control panel (PART WINDING)</v>
          </cell>
        </row>
        <row r="308">
          <cell r="K308">
            <v>2643.27725189693</v>
          </cell>
        </row>
        <row r="309">
          <cell r="A309" t="str">
            <v>SB036</v>
          </cell>
          <cell r="B309" t="str">
            <v>5T~6T Flake ice control panel (PART WINDING)</v>
          </cell>
        </row>
        <row r="309">
          <cell r="K309">
            <v>3001.38799811112</v>
          </cell>
        </row>
        <row r="310">
          <cell r="A310" t="str">
            <v>SB037</v>
          </cell>
          <cell r="B310" t="str">
            <v>10T Flake ice control panel (PART WINDING)</v>
          </cell>
        </row>
        <row r="310">
          <cell r="K310">
            <v>3668.05466477779</v>
          </cell>
        </row>
        <row r="311">
          <cell r="A311" t="str">
            <v>SB038</v>
          </cell>
          <cell r="B311" t="str">
            <v>PLC CONTROL</v>
          </cell>
        </row>
        <row r="311">
          <cell r="K311">
            <v>965.608465608466</v>
          </cell>
        </row>
        <row r="312">
          <cell r="A312" t="str">
            <v>SB039</v>
          </cell>
          <cell r="B312" t="str">
            <v>FZ05 PLC CONTROL FULL SET</v>
          </cell>
        </row>
        <row r="312">
          <cell r="K312">
            <v>2596.63865546219</v>
          </cell>
        </row>
        <row r="313">
          <cell r="A313" t="str">
            <v>SB040</v>
          </cell>
          <cell r="B313" t="str">
            <v>SK043 SCREEN DISPLAY</v>
          </cell>
        </row>
        <row r="313">
          <cell r="K313">
            <v>873.015873015873</v>
          </cell>
        </row>
        <row r="314">
          <cell r="A314" t="str">
            <v>SB041</v>
          </cell>
          <cell r="B314" t="str">
            <v>ZY108 CONTROLLER</v>
          </cell>
        </row>
        <row r="314">
          <cell r="K314">
            <v>767.195767195767</v>
          </cell>
        </row>
        <row r="315">
          <cell r="A315" t="str">
            <v>SB042</v>
          </cell>
          <cell r="B315" t="str">
            <v>220-11V TRANFORMER</v>
          </cell>
        </row>
        <row r="315">
          <cell r="K315">
            <v>39.6825396825397</v>
          </cell>
        </row>
        <row r="316">
          <cell r="A316" t="str">
            <v>SB043</v>
          </cell>
          <cell r="B316" t="str">
            <v>NTC-10K SENSOR</v>
          </cell>
        </row>
        <row r="316">
          <cell r="K316">
            <v>39.6825396825397</v>
          </cell>
        </row>
        <row r="317">
          <cell r="A317" t="str">
            <v>SB044</v>
          </cell>
          <cell r="B317" t="str">
            <v>MOD-CC WIRE CONNECTOR</v>
          </cell>
        </row>
        <row r="317">
          <cell r="K317">
            <v>5.29100529100529</v>
          </cell>
        </row>
        <row r="318">
          <cell r="A318" t="str">
            <v>SB045</v>
          </cell>
          <cell r="B318" t="str">
            <v>TZTZ</v>
          </cell>
        </row>
        <row r="318">
          <cell r="K318">
            <v>0</v>
          </cell>
        </row>
        <row r="319">
          <cell r="A319" t="str">
            <v>SB046</v>
          </cell>
          <cell r="B319" t="str">
            <v>0-30Bar PRESSURE TRANDUCER</v>
          </cell>
        </row>
        <row r="319">
          <cell r="K319">
            <v>330.687830687831</v>
          </cell>
        </row>
        <row r="320">
          <cell r="A320" t="str">
            <v>SB047</v>
          </cell>
          <cell r="B320" t="str">
            <v>~1-12Bar LOW PRESSURE TRANDUCER</v>
          </cell>
        </row>
        <row r="320">
          <cell r="K320">
            <v>330.687830687831</v>
          </cell>
        </row>
        <row r="321">
          <cell r="A321" t="str">
            <v>SB048</v>
          </cell>
          <cell r="B321" t="str">
            <v>SC13-700 SCREW COND PLC CONTROL FULL SET</v>
          </cell>
        </row>
        <row r="321">
          <cell r="K321">
            <v>3306.87830687831</v>
          </cell>
        </row>
        <row r="322">
          <cell r="B322" t="str">
            <v>Chiller Chnt  (2-3.5) </v>
          </cell>
        </row>
        <row r="322">
          <cell r="K322">
            <v>1312.65286582469</v>
          </cell>
        </row>
        <row r="323">
          <cell r="B323" t="str">
            <v>Chiller Chnt  (4-7.5) </v>
          </cell>
        </row>
        <row r="323">
          <cell r="K323">
            <v>1274.32664798123</v>
          </cell>
        </row>
        <row r="324">
          <cell r="B324" t="str">
            <v>Frezzer Chnt (2-3.5)</v>
          </cell>
        </row>
        <row r="324">
          <cell r="K324">
            <v>1480.1706062542</v>
          </cell>
        </row>
        <row r="325">
          <cell r="B325" t="str">
            <v>Frezzer Chnt (4-7.5) </v>
          </cell>
        </row>
        <row r="325">
          <cell r="K325">
            <v>1532.07411502613</v>
          </cell>
        </row>
        <row r="326">
          <cell r="B326" t="str">
            <v>JXF2520/14</v>
          </cell>
        </row>
        <row r="326">
          <cell r="K326" t="str">
            <v>~</v>
          </cell>
        </row>
        <row r="327">
          <cell r="B327" t="str">
            <v>JXF3025/15</v>
          </cell>
        </row>
        <row r="327">
          <cell r="K327" t="str">
            <v>~</v>
          </cell>
        </row>
        <row r="328">
          <cell r="B328" t="str">
            <v>JXF3030/18</v>
          </cell>
        </row>
        <row r="328">
          <cell r="K328" t="str">
            <v>~</v>
          </cell>
        </row>
        <row r="329">
          <cell r="A329" t="str">
            <v>SW124</v>
          </cell>
          <cell r="B329" t="str">
            <v>JXF4030/15* switch board</v>
          </cell>
        </row>
        <row r="329">
          <cell r="K329">
            <v>119.925925925926</v>
          </cell>
        </row>
        <row r="330">
          <cell r="B330" t="str">
            <v>JXF4030/20  </v>
          </cell>
        </row>
        <row r="330">
          <cell r="K330" t="str">
            <v>~</v>
          </cell>
        </row>
        <row r="331">
          <cell r="B331" t="str">
            <v>JXF4030/25</v>
          </cell>
        </row>
        <row r="331">
          <cell r="K331" t="str">
            <v>~</v>
          </cell>
        </row>
        <row r="332">
          <cell r="A332" t="str">
            <v>SW125</v>
          </cell>
          <cell r="B332" t="str">
            <v>JXF4540/18*</v>
          </cell>
        </row>
        <row r="332">
          <cell r="K332">
            <v>146.745614035088</v>
          </cell>
        </row>
        <row r="333">
          <cell r="A333" t="str">
            <v>SW126</v>
          </cell>
          <cell r="B333" t="str">
            <v>JXF5040/18*</v>
          </cell>
        </row>
        <row r="333">
          <cell r="K333" t="str">
            <v>~</v>
          </cell>
        </row>
        <row r="334">
          <cell r="A334" t="str">
            <v>SW127</v>
          </cell>
          <cell r="B334" t="str">
            <v>JXF5045/18*</v>
          </cell>
        </row>
        <row r="334">
          <cell r="K334">
            <v>182.982456140351</v>
          </cell>
        </row>
        <row r="335">
          <cell r="B335" t="str">
            <v>JXF5040/20 </v>
          </cell>
        </row>
        <row r="335">
          <cell r="K335" t="str">
            <v>~</v>
          </cell>
        </row>
        <row r="336">
          <cell r="B336" t="str">
            <v>JXF5040/25</v>
          </cell>
        </row>
        <row r="336">
          <cell r="K336" t="str">
            <v>~</v>
          </cell>
        </row>
        <row r="337">
          <cell r="B337" t="str">
            <v>JXF6040/20</v>
          </cell>
        </row>
        <row r="337">
          <cell r="K337" t="str">
            <v>~</v>
          </cell>
        </row>
        <row r="338">
          <cell r="B338" t="str">
            <v>JXF6050/15</v>
          </cell>
        </row>
        <row r="338">
          <cell r="K338" t="str">
            <v>~</v>
          </cell>
        </row>
        <row r="339">
          <cell r="A339" t="str">
            <v>SW128</v>
          </cell>
          <cell r="B339" t="str">
            <v>JXF6050/20 *</v>
          </cell>
        </row>
        <row r="339">
          <cell r="K339">
            <v>259.037037037037</v>
          </cell>
        </row>
        <row r="340">
          <cell r="B340" t="str">
            <v>JXF6050/25</v>
          </cell>
        </row>
        <row r="340">
          <cell r="K340" t="str">
            <v>~</v>
          </cell>
        </row>
        <row r="341">
          <cell r="A341" t="str">
            <v>SW129</v>
          </cell>
          <cell r="B341" t="str">
            <v>JXF6060/20 *</v>
          </cell>
        </row>
        <row r="341">
          <cell r="K341">
            <v>289.888888888889</v>
          </cell>
        </row>
        <row r="342">
          <cell r="B342" t="str">
            <v>JXF7050/20</v>
          </cell>
        </row>
        <row r="342">
          <cell r="K342" t="str">
            <v>~</v>
          </cell>
        </row>
        <row r="343">
          <cell r="B343" t="str">
            <v>JXF7050/25</v>
          </cell>
        </row>
        <row r="343">
          <cell r="K343" t="str">
            <v>~</v>
          </cell>
        </row>
        <row r="344">
          <cell r="A344" t="str">
            <v>SW130</v>
          </cell>
          <cell r="B344" t="str">
            <v>JXF7060/20 * (1.2MM)</v>
          </cell>
        </row>
        <row r="344">
          <cell r="K344">
            <v>364.777777777778</v>
          </cell>
        </row>
        <row r="345">
          <cell r="A345" t="str">
            <v>SW131</v>
          </cell>
          <cell r="B345" t="str">
            <v>JXF7060/25 </v>
          </cell>
        </row>
        <row r="345">
          <cell r="K345" t="str">
            <v>~</v>
          </cell>
        </row>
        <row r="346">
          <cell r="A346" t="str">
            <v>SW132</v>
          </cell>
          <cell r="B346" t="str">
            <v>JXF8060/20</v>
          </cell>
        </row>
        <row r="346">
          <cell r="K346" t="str">
            <v>~</v>
          </cell>
        </row>
        <row r="347">
          <cell r="A347" t="str">
            <v>SW133</v>
          </cell>
          <cell r="B347" t="str">
            <v>JXF8060/25</v>
          </cell>
        </row>
        <row r="347">
          <cell r="K347" t="str">
            <v>~</v>
          </cell>
        </row>
        <row r="348">
          <cell r="A348" t="str">
            <v>SW134</v>
          </cell>
          <cell r="B348" t="str">
            <v>JXF8070/20 * (1.2MM)</v>
          </cell>
        </row>
        <row r="348">
          <cell r="K348">
            <v>432.462962962963</v>
          </cell>
        </row>
        <row r="349">
          <cell r="B349" t="str">
            <v>JXF9070/22</v>
          </cell>
        </row>
        <row r="349">
          <cell r="K349" t="str">
            <v>~</v>
          </cell>
        </row>
        <row r="350">
          <cell r="A350" t="str">
            <v>SW135</v>
          </cell>
          <cell r="B350" t="str">
            <v>JXF10080/20 (1.2mm*1.5mm)</v>
          </cell>
        </row>
        <row r="350">
          <cell r="K350">
            <v>607.5</v>
          </cell>
        </row>
        <row r="351">
          <cell r="A351" t="str">
            <v>SW136</v>
          </cell>
          <cell r="B351" t="str">
            <v>JXF10080/25 (1.2mm*1.5mm)</v>
          </cell>
        </row>
        <row r="351">
          <cell r="K351" t="str">
            <v>~</v>
          </cell>
        </row>
        <row r="352">
          <cell r="A352" t="str">
            <v>SW136.1</v>
          </cell>
          <cell r="B352" t="str">
            <v>JXF 120100/25 (1.2mm*1.5mm)</v>
          </cell>
        </row>
        <row r="352">
          <cell r="K352">
            <v>1011.63333333333</v>
          </cell>
        </row>
        <row r="354">
          <cell r="A354" t="str">
            <v>SW137</v>
          </cell>
          <cell r="B354" t="str">
            <v>STX4 4518 (1.2mm*1.5mm)</v>
          </cell>
        </row>
        <row r="354">
          <cell r="K354">
            <v>597.446666666667</v>
          </cell>
        </row>
        <row r="355">
          <cell r="A355" t="str">
            <v>SW138</v>
          </cell>
          <cell r="B355" t="str">
            <v>STX5 620 (1.2mm*1.5mm)</v>
          </cell>
        </row>
        <row r="355">
          <cell r="K355">
            <v>923.368333333333</v>
          </cell>
        </row>
        <row r="356">
          <cell r="A356" t="str">
            <v>SW139</v>
          </cell>
          <cell r="B356" t="str">
            <v>STX6 620 (1.2mm*1.5mm)</v>
          </cell>
        </row>
        <row r="356">
          <cell r="K356">
            <v>1035.8</v>
          </cell>
        </row>
        <row r="357">
          <cell r="A357" t="str">
            <v>SW140</v>
          </cell>
          <cell r="B357" t="str">
            <v>STX6 720 (1.2mm*1.5mm)</v>
          </cell>
        </row>
        <row r="357">
          <cell r="K357">
            <v>1162.24</v>
          </cell>
        </row>
        <row r="358">
          <cell r="A358" t="str">
            <v>SW141</v>
          </cell>
          <cell r="B358" t="str">
            <v>STX7 820 (1.5mm*2mm)</v>
          </cell>
        </row>
        <row r="358">
          <cell r="K358">
            <v>1690.01</v>
          </cell>
        </row>
        <row r="359">
          <cell r="A359" t="str">
            <v>SW142</v>
          </cell>
          <cell r="B359" t="str">
            <v>STX8 1020 (1.5mm*2mm)</v>
          </cell>
        </row>
        <row r="359">
          <cell r="K359">
            <v>2244.15</v>
          </cell>
        </row>
        <row r="360">
          <cell r="A360" t="str">
            <v>SW143</v>
          </cell>
          <cell r="B360" t="str">
            <v>STX8 1025 (1.5mm*2mm)</v>
          </cell>
        </row>
        <row r="360">
          <cell r="K360">
            <v>2412.23666666667</v>
          </cell>
        </row>
        <row r="361">
          <cell r="A361" t="str">
            <v>SW144</v>
          </cell>
          <cell r="B361" t="str">
            <v>TT1 04</v>
          </cell>
        </row>
        <row r="361">
          <cell r="K361">
            <v>40.5176470588235</v>
          </cell>
        </row>
        <row r="362">
          <cell r="A362" t="str">
            <v>SW145</v>
          </cell>
          <cell r="B362" t="str">
            <v>TT2 04</v>
          </cell>
        </row>
        <row r="362">
          <cell r="K362">
            <v>45.9039215686275</v>
          </cell>
        </row>
        <row r="363">
          <cell r="A363" t="str">
            <v>SW146</v>
          </cell>
          <cell r="B363" t="str">
            <v>TT2 05</v>
          </cell>
        </row>
        <row r="363">
          <cell r="K363">
            <v>53.3803921568627</v>
          </cell>
        </row>
        <row r="364">
          <cell r="A364" t="str">
            <v>SW147</v>
          </cell>
          <cell r="B364" t="str">
            <v>TT1 06</v>
          </cell>
        </row>
        <row r="364">
          <cell r="K364">
            <v>60.856862745098</v>
          </cell>
        </row>
        <row r="365">
          <cell r="A365" t="str">
            <v>SW148</v>
          </cell>
          <cell r="B365" t="str">
            <v>TB-AG-1115</v>
          </cell>
        </row>
        <row r="365">
          <cell r="K365">
            <v>10.0490196078431</v>
          </cell>
        </row>
        <row r="366">
          <cell r="A366" t="str">
            <v>SW149</v>
          </cell>
          <cell r="B366" t="str">
            <v>TB-AG-1419</v>
          </cell>
        </row>
        <row r="366">
          <cell r="K366">
            <v>16.721568627451</v>
          </cell>
        </row>
        <row r="367">
          <cell r="A367" t="str">
            <v>SW150</v>
          </cell>
          <cell r="B367" t="str">
            <v>TB-AG-1924</v>
          </cell>
        </row>
        <row r="367">
          <cell r="K367">
            <v>24.921568627451</v>
          </cell>
        </row>
        <row r="368">
          <cell r="A368" t="str">
            <v>SW151</v>
          </cell>
          <cell r="B368" t="str">
            <v>TB-AG-1924-1</v>
          </cell>
        </row>
        <row r="368">
          <cell r="K368">
            <v>35.5333333333333</v>
          </cell>
        </row>
        <row r="369">
          <cell r="A369" t="str">
            <v>SW152</v>
          </cell>
          <cell r="B369" t="str">
            <v>TB-AG-2230</v>
          </cell>
        </row>
        <row r="369">
          <cell r="K369">
            <v>48.235294117647</v>
          </cell>
        </row>
        <row r="370">
          <cell r="A370" t="str">
            <v>SW153</v>
          </cell>
          <cell r="B370" t="str">
            <v>TB-AG-3038</v>
          </cell>
        </row>
        <row r="370">
          <cell r="K370">
            <v>69.7</v>
          </cell>
        </row>
        <row r="371">
          <cell r="A371" t="str">
            <v>SW154</v>
          </cell>
          <cell r="B371" t="str">
            <v>TB-AG-3038-1</v>
          </cell>
        </row>
        <row r="371">
          <cell r="K371">
            <v>89.7980392156863</v>
          </cell>
        </row>
        <row r="372">
          <cell r="A372" t="str">
            <v>SW155</v>
          </cell>
          <cell r="B372" t="str">
            <v>MEP4540/18 plexiglass door</v>
          </cell>
        </row>
        <row r="372">
          <cell r="K372">
            <v>205</v>
          </cell>
        </row>
        <row r="373">
          <cell r="A373" t="str">
            <v>SW156</v>
          </cell>
          <cell r="B373" t="str">
            <v>MEP6060/20 plexiglass door</v>
          </cell>
        </row>
        <row r="373">
          <cell r="K373">
            <v>324.355555555555</v>
          </cell>
        </row>
      </sheetData>
      <sheetData sheetId="5">
        <row r="5">
          <cell r="A5" t="str">
            <v>DATE :5.5.26</v>
          </cell>
        </row>
        <row r="8">
          <cell r="A8" t="str">
            <v>ITEM</v>
          </cell>
          <cell r="B8" t="str">
            <v>SIZE</v>
          </cell>
          <cell r="C8" t="str">
            <v>DESCRIPTION</v>
          </cell>
        </row>
        <row r="8">
          <cell r="J8" t="str">
            <v>(RM) </v>
          </cell>
        </row>
        <row r="11">
          <cell r="A11" t="str">
            <v>AL001</v>
          </cell>
          <cell r="B11" t="str">
            <v>96" (l) X 40" (w) ALUMINIUM  PLATE </v>
          </cell>
          <cell r="C11" t="str">
            <v>40" X 96" ALUMINIUM  PLATE </v>
          </cell>
        </row>
        <row r="11">
          <cell r="J11">
            <v>2177.96923076923</v>
          </cell>
        </row>
        <row r="12">
          <cell r="A12" t="str">
            <v>AL002</v>
          </cell>
          <cell r="B12" t="str">
            <v>96" (l) X 20" (w) ALUMINIUM  PLATE </v>
          </cell>
          <cell r="C12" t="str">
            <v>20" X 96" ALUMINIUM  PLATE </v>
          </cell>
        </row>
        <row r="12">
          <cell r="J12">
            <v>1242.83076923077</v>
          </cell>
        </row>
        <row r="13">
          <cell r="A13" t="str">
            <v>AL003</v>
          </cell>
          <cell r="B13" t="str">
            <v>43" (l) X 30" (w) ALUMINIUM PLATE</v>
          </cell>
          <cell r="C13" t="str">
            <v>30" X 43" ALUMINIUM  PLATE </v>
          </cell>
        </row>
        <row r="13">
          <cell r="J13">
            <v>1015.40676923077</v>
          </cell>
        </row>
        <row r="14">
          <cell r="A14" t="str">
            <v>AL004</v>
          </cell>
          <cell r="B14" t="str">
            <v>67" (l)X 30" (w) ALUMINIUM PLATE</v>
          </cell>
          <cell r="C14" t="str">
            <v>30" X 67" ALUMINIUM  PLATE </v>
          </cell>
        </row>
        <row r="14">
          <cell r="J14">
            <v>1362.272</v>
          </cell>
        </row>
        <row r="15">
          <cell r="B15" t="str">
            <v>SEMI CONTACT FREZZER 300KGS</v>
          </cell>
          <cell r="C15" t="str">
            <v>7TRAY,8PCS PLATE (30" x 43")</v>
          </cell>
        </row>
        <row r="15">
          <cell r="J15">
            <v>21951.2517343427</v>
          </cell>
        </row>
        <row r="16">
          <cell r="B16" t="str">
            <v>SEMI CONTACT FREZZER 400KGS</v>
          </cell>
          <cell r="C16" t="str">
            <v>9TRAY,10PCS PLATE (30" x 43")</v>
          </cell>
        </row>
        <row r="16">
          <cell r="J16">
            <v>24977.2447599837</v>
          </cell>
        </row>
        <row r="17">
          <cell r="B17" t="str">
            <v>SEMI CONTACT FREZZER 500KGS</v>
          </cell>
          <cell r="C17" t="str">
            <v>11TRAY,12PCS PLATE (30" x 43")</v>
          </cell>
        </row>
        <row r="17">
          <cell r="J17">
            <v>29080.1608625478</v>
          </cell>
        </row>
        <row r="18">
          <cell r="B18" t="str">
            <v>SEMI CONTACT FREZZER 800KGS</v>
          </cell>
          <cell r="C18" t="str">
            <v>11TRAY,12PCS PLATE (30" x 67")</v>
          </cell>
        </row>
        <row r="18">
          <cell r="J18">
            <v>35706.1325134851</v>
          </cell>
        </row>
        <row r="19">
          <cell r="B19" t="str">
            <v>SEMI CONTACT FREZZER 1500KGS</v>
          </cell>
          <cell r="C19" t="str">
            <v>12TRAY ,13PCS PLATE (40" x 96") 144pcs ice tray 14"*17"</v>
          </cell>
        </row>
        <row r="19">
          <cell r="J19">
            <v>50991.5474451653</v>
          </cell>
        </row>
        <row r="20">
          <cell r="A20" t="str">
            <v>AL005.3</v>
          </cell>
          <cell r="B20" t="str">
            <v>SEMI CONTACT FREZZER 300KGS COMPLETE SET (7racks)</v>
          </cell>
          <cell r="C20" t="str">
            <v>1SET ZFI36 Copeland C/W CU125QC (8hp)</v>
          </cell>
        </row>
        <row r="20">
          <cell r="J20">
            <v>42201.9342438981</v>
          </cell>
        </row>
        <row r="21">
          <cell r="A21" t="str">
            <v>AL005.4</v>
          </cell>
          <cell r="B21" t="str">
            <v>SEMI CONTACT FREZZER 400KGS COMPLETE SET (9racks)</v>
          </cell>
          <cell r="C21" t="str">
            <v>1SET ZFI39 Copeland C/W CU144QC (10hp)</v>
          </cell>
        </row>
        <row r="21">
          <cell r="J21">
            <v>47312.4848885571</v>
          </cell>
        </row>
        <row r="22">
          <cell r="A22" t="str">
            <v>AL006</v>
          </cell>
          <cell r="B22" t="str">
            <v>SEMI CONTACT FREZZER 500KGS COMPLETE SET (11racks)</v>
          </cell>
          <cell r="C22" t="str">
            <v>ZFI50 COPELAND (12hp) C/W CU160QC</v>
          </cell>
        </row>
        <row r="22">
          <cell r="J22">
            <v>53368.4380908919</v>
          </cell>
        </row>
        <row r="23">
          <cell r="A23" t="str">
            <v>AL007</v>
          </cell>
          <cell r="B23" t="str">
            <v>SEMI CONTACT FREZZER 800KGS COMPLETE SET (11racks)</v>
          </cell>
          <cell r="C23" t="str">
            <v>1SET ZFI68 COPELAND (18HP) CW CU200QC (20AMP)</v>
          </cell>
        </row>
        <row r="23">
          <cell r="J23">
            <v>65517.4105177548</v>
          </cell>
        </row>
        <row r="24">
          <cell r="A24" t="str">
            <v>AL008</v>
          </cell>
          <cell r="B24" t="str">
            <v>SEMI CONTACT FREZZER 1500KGS COMPLETE SET (12racks)</v>
          </cell>
          <cell r="C24" t="str">
            <v>C/W ZFI140 C/W CU400QC (40hp)</v>
          </cell>
        </row>
        <row r="24">
          <cell r="K24">
            <v>130621.735257579</v>
          </cell>
        </row>
        <row r="25">
          <cell r="A25" t="str">
            <v>AL008.1</v>
          </cell>
          <cell r="B25" t="str">
            <v>SEMI BLAST FREZZER 350KGS C/W 2pcs s/s trolley 32rack</v>
          </cell>
          <cell r="C25" t="str">
            <v>SSC-500 cabinet cw ZFI50 (12HP)</v>
          </cell>
        </row>
        <row r="25">
          <cell r="J25">
            <v>46183.2658722851</v>
          </cell>
        </row>
        <row r="26">
          <cell r="A26" t="str">
            <v>AL008.2</v>
          </cell>
          <cell r="B26" t="str">
            <v>SEMI BLAST FREZZER 500KGS C/W 3pcs s/s trolley 48rack</v>
          </cell>
          <cell r="C26" t="str">
            <v>SSC-800 cabinet cw zfi68 (18hp)</v>
          </cell>
        </row>
        <row r="26">
          <cell r="J26">
            <v>54855.2044859166</v>
          </cell>
        </row>
        <row r="27">
          <cell r="A27" t="str">
            <v>AL009</v>
          </cell>
          <cell r="B27" t="str">
            <v>110102 S/STEEL RACK 15TIER (150kgs)(466L*620W*1710H)80mm </v>
          </cell>
        </row>
        <row r="27">
          <cell r="J27">
            <v>549.9592999593</v>
          </cell>
        </row>
        <row r="28">
          <cell r="A28" t="str">
            <v>AL010</v>
          </cell>
          <cell r="B28" t="str">
            <v>110202 S/STEEL RACK 16TIER(160kgs) (466L*620W*1710H)80mm</v>
          </cell>
        </row>
        <row r="28">
          <cell r="J28">
            <v>561.660561660562</v>
          </cell>
        </row>
        <row r="29">
          <cell r="A29" t="str">
            <v>AL011</v>
          </cell>
          <cell r="B29" t="str">
            <v>HLB1035 ALUMINIUM PAN WITH HOLE 60*40*2.8cm*1mm</v>
          </cell>
        </row>
        <row r="29">
          <cell r="J29">
            <v>32.5600325600326</v>
          </cell>
        </row>
        <row r="30">
          <cell r="A30" t="str">
            <v>AL011.1</v>
          </cell>
          <cell r="B30" t="str">
            <v>HLB3041 S/STELL 304 PAN WITH HOLE 60*40*2.5cm*1mm</v>
          </cell>
        </row>
        <row r="30">
          <cell r="J30">
            <v>48.8400488400488</v>
          </cell>
        </row>
        <row r="31">
          <cell r="A31" t="str">
            <v>AL011.2</v>
          </cell>
          <cell r="B31" t="str">
            <v>HLB1031 ALUMINIUM PAN  60*40*2.8cm*1mm</v>
          </cell>
        </row>
        <row r="31">
          <cell r="J31">
            <v>32.5600325600326</v>
          </cell>
        </row>
        <row r="32">
          <cell r="A32" t="str">
            <v>AL012</v>
          </cell>
          <cell r="B32" t="str">
            <v>HLB1040 ALUMINIUM PAN 46*33*2.7CM</v>
          </cell>
        </row>
        <row r="32">
          <cell r="J32">
            <v>22.3850223850224</v>
          </cell>
        </row>
        <row r="33">
          <cell r="A33" t="str">
            <v>AL012.1</v>
          </cell>
          <cell r="B33" t="str">
            <v>HLB3040 S/STELL 304 PAN 60*40*2.5cm*1mm</v>
          </cell>
        </row>
        <row r="33">
          <cell r="J33">
            <v>48.3312983312983</v>
          </cell>
        </row>
      </sheetData>
      <sheetData sheetId="6">
        <row r="5">
          <cell r="AK5" t="str">
            <v>c/w contactor,solenoid valve,3ph relay protection,timer delay</v>
          </cell>
          <cell r="AL5" t="str">
            <v>c/w contactor,overload,3ph relay,timer delay w/o solenoid valve</v>
          </cell>
          <cell r="AM5" t="str">
            <v>w/o contactor acc,solenoid valve</v>
          </cell>
        </row>
        <row r="8">
          <cell r="A8" t="str">
            <v>ITEM CODE</v>
          </cell>
          <cell r="B8" t="str">
            <v>MODEL</v>
          </cell>
        </row>
        <row r="8">
          <cell r="O8" t="str">
            <v>RM</v>
          </cell>
        </row>
        <row r="8">
          <cell r="Z8" t="str">
            <v>Model QC unit</v>
          </cell>
        </row>
        <row r="8">
          <cell r="AK8" t="str">
            <v>BCU Condensing unit coldroom (RM)-02</v>
          </cell>
          <cell r="AL8" t="str">
            <v>BCU Condensing unit showcase(RM)-01</v>
          </cell>
          <cell r="AM8" t="str">
            <v>BCU Condensing unit normal (RM)-00</v>
          </cell>
        </row>
        <row r="9">
          <cell r="A9" t="str">
            <v>ALL002</v>
          </cell>
          <cell r="B9" t="str">
            <v>MT22 MANEUROP COMP 2HP (1ph)</v>
          </cell>
        </row>
        <row r="9">
          <cell r="D9">
            <v>2</v>
          </cell>
          <cell r="E9" t="str">
            <v>(V01,06)</v>
          </cell>
        </row>
        <row r="9">
          <cell r="G9" t="str">
            <v>3200 btu</v>
          </cell>
        </row>
        <row r="9">
          <cell r="O9">
            <v>2274.77054195804</v>
          </cell>
        </row>
        <row r="9">
          <cell r="T9" t="str">
            <v>CU - 32  QC</v>
          </cell>
        </row>
        <row r="9">
          <cell r="W9">
            <v>4641.09231222026</v>
          </cell>
        </row>
        <row r="10">
          <cell r="A10" t="str">
            <v>ALL003</v>
          </cell>
          <cell r="B10" t="str">
            <v>MT22 MANEUROP COMP 2HP</v>
          </cell>
        </row>
        <row r="10">
          <cell r="D10">
            <v>2</v>
          </cell>
          <cell r="E10" t="str">
            <v>(V01,06)</v>
          </cell>
        </row>
        <row r="10">
          <cell r="G10" t="str">
            <v>3200 btu</v>
          </cell>
        </row>
        <row r="10">
          <cell r="O10">
            <v>2151.69361888112</v>
          </cell>
        </row>
        <row r="10">
          <cell r="T10" t="str">
            <v>CU - 32  QC</v>
          </cell>
        </row>
        <row r="10">
          <cell r="W10">
            <v>4518.01538914333</v>
          </cell>
        </row>
        <row r="11">
          <cell r="A11" t="str">
            <v>ALL004</v>
          </cell>
          <cell r="B11" t="str">
            <v>MT28 MANEUROP COMP 2HP (1ph)</v>
          </cell>
        </row>
        <row r="11">
          <cell r="D11">
            <v>2.3</v>
          </cell>
          <cell r="E11" t="str">
            <v>(V01,06)</v>
          </cell>
        </row>
        <row r="11">
          <cell r="G11" t="str">
            <v>5768 btu</v>
          </cell>
        </row>
        <row r="11">
          <cell r="O11">
            <v>2654.66564685315</v>
          </cell>
        </row>
        <row r="11">
          <cell r="T11" t="str">
            <v>CU - 36  QC</v>
          </cell>
        </row>
        <row r="11">
          <cell r="W11">
            <v>5146.48749001791</v>
          </cell>
        </row>
        <row r="12">
          <cell r="A12" t="str">
            <v>ALL005</v>
          </cell>
          <cell r="B12" t="str">
            <v>MT28 MANEUROP COMP 2HP</v>
          </cell>
        </row>
        <row r="12">
          <cell r="D12">
            <v>2.3</v>
          </cell>
          <cell r="E12" t="str">
            <v>(V01,06)</v>
          </cell>
        </row>
        <row r="12">
          <cell r="G12" t="str">
            <v>5768 btu</v>
          </cell>
        </row>
        <row r="12">
          <cell r="O12">
            <v>2502.9173951049</v>
          </cell>
        </row>
        <row r="12">
          <cell r="T12" t="str">
            <v>CU - 36  QC</v>
          </cell>
        </row>
        <row r="12">
          <cell r="W12">
            <v>4994.73923826965</v>
          </cell>
        </row>
        <row r="13">
          <cell r="A13" t="str">
            <v>ALL006</v>
          </cell>
          <cell r="B13" t="str">
            <v>MT32 MANEUROP COMP 2.5HP (1ph)</v>
          </cell>
        </row>
        <row r="13">
          <cell r="D13">
            <v>2.5</v>
          </cell>
          <cell r="E13" t="str">
            <v> (V06,09)</v>
          </cell>
        </row>
        <row r="13">
          <cell r="G13" t="str">
            <v>6143 btu</v>
          </cell>
        </row>
        <row r="13">
          <cell r="O13">
            <v>2687.43607954545</v>
          </cell>
        </row>
        <row r="13">
          <cell r="T13" t="str">
            <v>CU - 36  QC</v>
          </cell>
        </row>
        <row r="13">
          <cell r="W13">
            <v>5179.25792271022</v>
          </cell>
        </row>
        <row r="14">
          <cell r="A14" t="str">
            <v>ALL007</v>
          </cell>
          <cell r="B14" t="str">
            <v>MT32 MANEUROP COMP 2.5HP</v>
          </cell>
        </row>
        <row r="14">
          <cell r="D14">
            <v>2.5</v>
          </cell>
          <cell r="E14" t="str">
            <v> (V06,09)</v>
          </cell>
        </row>
        <row r="14">
          <cell r="G14" t="str">
            <v>6143 btu</v>
          </cell>
        </row>
        <row r="14">
          <cell r="O14">
            <v>2564.35915646853</v>
          </cell>
        </row>
        <row r="14">
          <cell r="T14" t="str">
            <v>CU - 36  QC</v>
          </cell>
        </row>
        <row r="14">
          <cell r="W14">
            <v>5056.18099963329</v>
          </cell>
        </row>
        <row r="15">
          <cell r="A15" t="str">
            <v>ALL009</v>
          </cell>
          <cell r="B15" t="str">
            <v>MT36 MANEUROP COMP 3HP</v>
          </cell>
        </row>
        <row r="15">
          <cell r="D15">
            <v>3</v>
          </cell>
          <cell r="E15" t="str">
            <v> (V06,09)</v>
          </cell>
        </row>
        <row r="15">
          <cell r="G15" t="str">
            <v>7780 btu</v>
          </cell>
        </row>
        <row r="15">
          <cell r="O15">
            <v>2669.00950611888</v>
          </cell>
        </row>
        <row r="15">
          <cell r="T15" t="str">
            <v>CU - 40  QC</v>
          </cell>
        </row>
        <row r="15">
          <cell r="W15">
            <v>5276.51563043383</v>
          </cell>
        </row>
        <row r="16">
          <cell r="A16" t="str">
            <v>ALL010</v>
          </cell>
          <cell r="B16" t="str">
            <v>MT40 MANEUROP COMP 3.5HP</v>
          </cell>
        </row>
        <row r="16">
          <cell r="D16">
            <v>3.5</v>
          </cell>
          <cell r="E16" t="str">
            <v> (V06,09)</v>
          </cell>
        </row>
        <row r="16">
          <cell r="G16" t="str">
            <v>8294 btu</v>
          </cell>
        </row>
        <row r="16">
          <cell r="O16">
            <v>2714.06605113636</v>
          </cell>
        </row>
        <row r="16">
          <cell r="T16" t="str">
            <v>CU - 50  QC</v>
          </cell>
        </row>
        <row r="16">
          <cell r="W16">
            <v>5464.79946668553</v>
          </cell>
        </row>
        <row r="17">
          <cell r="A17" t="str">
            <v>ALL010.1</v>
          </cell>
          <cell r="B17" t="str">
            <v>MT44 MANEUROP COMP 4HP</v>
          </cell>
        </row>
        <row r="17">
          <cell r="D17">
            <v>4</v>
          </cell>
          <cell r="E17" t="str">
            <v>(V04,07)</v>
          </cell>
        </row>
        <row r="17">
          <cell r="G17" t="str">
            <v>9600 btu</v>
          </cell>
        </row>
        <row r="17">
          <cell r="O17">
            <v>2815.34975961538</v>
          </cell>
        </row>
        <row r="17">
          <cell r="T17" t="str">
            <v>CU - 64B QC</v>
          </cell>
        </row>
        <row r="17">
          <cell r="W17">
            <v>6319.97858985369</v>
          </cell>
        </row>
        <row r="18">
          <cell r="A18" t="str">
            <v>ALL011</v>
          </cell>
          <cell r="B18" t="str">
            <v>MT50 MANEUROP COMP 4HP</v>
          </cell>
        </row>
        <row r="18">
          <cell r="D18">
            <v>4</v>
          </cell>
          <cell r="E18" t="str">
            <v>(V04,07)</v>
          </cell>
        </row>
        <row r="18">
          <cell r="G18" t="str">
            <v>9932 btu</v>
          </cell>
        </row>
        <row r="18">
          <cell r="O18">
            <v>3186.21339597902</v>
          </cell>
        </row>
        <row r="18">
          <cell r="T18" t="str">
            <v>CU - 64B QC</v>
          </cell>
        </row>
        <row r="18">
          <cell r="W18">
            <v>6690.84222621732</v>
          </cell>
        </row>
        <row r="19">
          <cell r="A19" t="str">
            <v>ALL012</v>
          </cell>
          <cell r="B19" t="str">
            <v>MT64 MANEUROP COMP 5HP</v>
          </cell>
        </row>
        <row r="19">
          <cell r="D19">
            <v>5</v>
          </cell>
          <cell r="E19" t="str">
            <v> (V04,07)</v>
          </cell>
        </row>
        <row r="19">
          <cell r="G19" t="str">
            <v>11843 btu</v>
          </cell>
        </row>
        <row r="19">
          <cell r="O19">
            <v>3377.96642339342</v>
          </cell>
        </row>
        <row r="19">
          <cell r="T19" t="str">
            <v>CU - 72 QC</v>
          </cell>
        </row>
        <row r="19">
          <cell r="W19">
            <v>7122.03359952462</v>
          </cell>
        </row>
        <row r="19">
          <cell r="AN19" t="str">
            <v>HTC-5</v>
          </cell>
        </row>
        <row r="19">
          <cell r="AQ19">
            <v>6702.73688693685</v>
          </cell>
        </row>
        <row r="20">
          <cell r="A20" t="str">
            <v>ALL013</v>
          </cell>
          <cell r="B20" t="str">
            <v>MT72 MANEUROP COMP 6HP</v>
          </cell>
        </row>
        <row r="20">
          <cell r="D20">
            <v>6</v>
          </cell>
          <cell r="E20" t="str">
            <v> (V04,07)</v>
          </cell>
        </row>
        <row r="20">
          <cell r="G20" t="str">
            <v>13200 btu</v>
          </cell>
        </row>
        <row r="20">
          <cell r="O20">
            <v>3568.20845170455</v>
          </cell>
        </row>
        <row r="20">
          <cell r="T20" t="str">
            <v>CU - 90 QC</v>
          </cell>
        </row>
        <row r="20">
          <cell r="W20">
            <v>7794.78006789028</v>
          </cell>
        </row>
        <row r="21">
          <cell r="A21" t="str">
            <v>ALL014</v>
          </cell>
          <cell r="B21" t="str">
            <v>MT80 MANEUROP COMP 6.5HP</v>
          </cell>
        </row>
        <row r="21">
          <cell r="D21">
            <v>6.5</v>
          </cell>
          <cell r="E21" t="str">
            <v>(V02,04)</v>
          </cell>
        </row>
        <row r="21">
          <cell r="G21" t="str">
            <v>14983 btu</v>
          </cell>
        </row>
        <row r="21">
          <cell r="O21">
            <v>4649.12314248252</v>
          </cell>
        </row>
        <row r="21">
          <cell r="T21" t="str">
            <v>CU - 90 QC</v>
          </cell>
        </row>
        <row r="21">
          <cell r="W21">
            <v>9150.17233187629</v>
          </cell>
        </row>
        <row r="22">
          <cell r="A22" t="str">
            <v>ALL015</v>
          </cell>
          <cell r="B22" t="str">
            <v>MT100 MANEUROP COMP 8.5HP</v>
          </cell>
        </row>
        <row r="22">
          <cell r="D22">
            <v>8.5</v>
          </cell>
          <cell r="E22" t="str">
            <v>(V05,02)</v>
          </cell>
        </row>
        <row r="22">
          <cell r="G22" t="str">
            <v>18293 btu</v>
          </cell>
        </row>
        <row r="22">
          <cell r="O22">
            <v>5838.98328234266</v>
          </cell>
        </row>
        <row r="22">
          <cell r="T22" t="str">
            <v>CU - 125 QC</v>
          </cell>
        </row>
        <row r="22">
          <cell r="W22">
            <v>12159.4341609451</v>
          </cell>
        </row>
        <row r="23">
          <cell r="A23" t="str">
            <v>ALL016</v>
          </cell>
          <cell r="B23" t="str">
            <v>MT125 MANEUROP COMP 10HP</v>
          </cell>
        </row>
        <row r="23">
          <cell r="D23">
            <v>10</v>
          </cell>
          <cell r="E23" t="str">
            <v> (V05,02)</v>
          </cell>
        </row>
        <row r="23">
          <cell r="G23" t="str">
            <v>25563 btu</v>
          </cell>
        </row>
        <row r="23">
          <cell r="O23">
            <v>6613.10915646853</v>
          </cell>
        </row>
        <row r="23">
          <cell r="T23" t="str">
            <v>CU - 144 QC</v>
          </cell>
        </row>
        <row r="23">
          <cell r="W23">
            <v>13634.0408622606</v>
          </cell>
        </row>
        <row r="24">
          <cell r="A24" t="str">
            <v>ALL018</v>
          </cell>
          <cell r="B24" t="str">
            <v>MT160 MANEUROP COMP 13HP</v>
          </cell>
        </row>
        <row r="24">
          <cell r="D24">
            <v>13</v>
          </cell>
          <cell r="E24" t="str">
            <v> (V05,03)</v>
          </cell>
        </row>
        <row r="24">
          <cell r="G24" t="str">
            <v>32970 btu</v>
          </cell>
        </row>
        <row r="24">
          <cell r="O24">
            <v>7900.51901223776</v>
          </cell>
        </row>
        <row r="24">
          <cell r="T24" t="str">
            <v>CU - 200 QC</v>
          </cell>
        </row>
        <row r="24">
          <cell r="W24">
            <v>16901.9149524058</v>
          </cell>
        </row>
        <row r="25">
          <cell r="A25" t="str">
            <v>ALL019</v>
          </cell>
          <cell r="B25" t="str">
            <v>MTZ-18 MANEUROP COMP 1.5HP</v>
          </cell>
        </row>
        <row r="25">
          <cell r="D25">
            <v>1.5</v>
          </cell>
          <cell r="E25" t="str">
            <v>(V01,06)</v>
          </cell>
        </row>
        <row r="25">
          <cell r="G25" t="str">
            <v>3200btu</v>
          </cell>
        </row>
        <row r="25">
          <cell r="O25">
            <v>2111.55375874126</v>
          </cell>
        </row>
        <row r="25">
          <cell r="T25" t="str">
            <v>CU - 22  QC</v>
          </cell>
        </row>
        <row r="25">
          <cell r="W25">
            <v>4417.59825353632</v>
          </cell>
        </row>
        <row r="26">
          <cell r="A26" t="str">
            <v>ALL020</v>
          </cell>
          <cell r="B26" t="str">
            <v>MTZ-22 MANEUROP COMP 2HP</v>
          </cell>
        </row>
        <row r="26">
          <cell r="D26">
            <v>2</v>
          </cell>
          <cell r="E26" t="str">
            <v> (V01,06)</v>
          </cell>
        </row>
        <row r="26">
          <cell r="G26" t="str">
            <v>4300 btu</v>
          </cell>
        </row>
        <row r="26">
          <cell r="O26">
            <v>2209.03627622378</v>
          </cell>
        </row>
        <row r="26">
          <cell r="T26" t="str">
            <v>CU - 32  QC</v>
          </cell>
        </row>
        <row r="26">
          <cell r="W26">
            <v>4575.35804648598</v>
          </cell>
        </row>
        <row r="27">
          <cell r="A27" t="str">
            <v>ALL021</v>
          </cell>
          <cell r="B27" t="str">
            <v>MTZ-28 MANEUROP COMP 2HP</v>
          </cell>
        </row>
        <row r="27">
          <cell r="D27">
            <v>2.3</v>
          </cell>
          <cell r="E27" t="str">
            <v>(V01,06)</v>
          </cell>
        </row>
        <row r="27">
          <cell r="G27" t="str">
            <v>5460 btu</v>
          </cell>
        </row>
        <row r="27">
          <cell r="O27">
            <v>2531.58872377622</v>
          </cell>
        </row>
        <row r="27">
          <cell r="T27" t="str">
            <v>CU - 36  QC</v>
          </cell>
        </row>
        <row r="27">
          <cell r="W27">
            <v>5023.41056694099</v>
          </cell>
        </row>
        <row r="28">
          <cell r="A28" t="str">
            <v>ALL022</v>
          </cell>
          <cell r="B28" t="str">
            <v>MTZ-32 MANEUROP COMP 2.5HP</v>
          </cell>
        </row>
        <row r="28">
          <cell r="D28">
            <v>2.5</v>
          </cell>
          <cell r="E28" t="str">
            <v>(V06,09)</v>
          </cell>
        </row>
        <row r="28">
          <cell r="G28" t="str">
            <v>5767 btu</v>
          </cell>
        </row>
        <row r="28">
          <cell r="O28">
            <v>2640.33817744755</v>
          </cell>
        </row>
        <row r="28">
          <cell r="T28" t="str">
            <v>CU - 36  QC</v>
          </cell>
        </row>
        <row r="28">
          <cell r="W28">
            <v>5132.16002061231</v>
          </cell>
        </row>
        <row r="29">
          <cell r="A29" t="str">
            <v>ALL023</v>
          </cell>
          <cell r="B29" t="str">
            <v>MTZ-36 MANEUROP COMP 3HP</v>
          </cell>
        </row>
        <row r="29">
          <cell r="D29">
            <v>3</v>
          </cell>
          <cell r="E29" t="str">
            <v> (V06,09)</v>
          </cell>
        </row>
        <row r="29">
          <cell r="G29" t="str">
            <v>7440 btu</v>
          </cell>
        </row>
        <row r="29">
          <cell r="O29">
            <v>2841.03747814685</v>
          </cell>
        </row>
        <row r="29">
          <cell r="T29" t="str">
            <v>CU - 40  QC</v>
          </cell>
        </row>
        <row r="29">
          <cell r="W29">
            <v>5448.5436024618</v>
          </cell>
        </row>
        <row r="30">
          <cell r="A30" t="str">
            <v>ALL024</v>
          </cell>
          <cell r="B30" t="str">
            <v>MTZ-40 MANEUROP COMP 3.5HP</v>
          </cell>
        </row>
        <row r="30">
          <cell r="D30">
            <v>3.5</v>
          </cell>
          <cell r="E30" t="str">
            <v>(V06,09)</v>
          </cell>
        </row>
        <row r="30">
          <cell r="G30" t="str">
            <v>7747 btu</v>
          </cell>
        </row>
        <row r="30">
          <cell r="O30">
            <v>2912.71579982517</v>
          </cell>
        </row>
        <row r="30">
          <cell r="T30" t="str">
            <v>CU - 50  QC</v>
          </cell>
        </row>
        <row r="30">
          <cell r="W30">
            <v>5788.71380234986</v>
          </cell>
        </row>
        <row r="31">
          <cell r="A31" t="str">
            <v>ALL024.1</v>
          </cell>
          <cell r="B31" t="str">
            <v>MTZ-44 MANEUROP COMP 4HP</v>
          </cell>
        </row>
        <row r="31">
          <cell r="D31">
            <v>4</v>
          </cell>
          <cell r="E31" t="str">
            <v> (V04,07)</v>
          </cell>
        </row>
        <row r="31">
          <cell r="O31">
            <v>3249.64871066434</v>
          </cell>
        </row>
        <row r="31">
          <cell r="T31" t="str">
            <v>CU - 64B QC</v>
          </cell>
        </row>
        <row r="31">
          <cell r="W31">
            <v>6754.27754090265</v>
          </cell>
        </row>
        <row r="32">
          <cell r="A32" t="str">
            <v>ALL025</v>
          </cell>
          <cell r="B32" t="str">
            <v>MTZ-50 MANEUROP COMP 4HP</v>
          </cell>
        </row>
        <row r="32">
          <cell r="D32">
            <v>4</v>
          </cell>
          <cell r="E32" t="str">
            <v> (V04,07)</v>
          </cell>
        </row>
        <row r="32">
          <cell r="G32" t="str">
            <v>10000 btu</v>
          </cell>
        </row>
        <row r="32">
          <cell r="O32">
            <v>3421.53332604895</v>
          </cell>
        </row>
        <row r="32">
          <cell r="T32" t="str">
            <v>CU - 64 QC</v>
          </cell>
        </row>
        <row r="32">
          <cell r="W32">
            <v>7243.40167494054</v>
          </cell>
        </row>
        <row r="33">
          <cell r="A33" t="str">
            <v>ALL026</v>
          </cell>
          <cell r="B33" t="str">
            <v>MTZ-64 MANEUROP COMP 5HP</v>
          </cell>
        </row>
        <row r="33">
          <cell r="D33">
            <v>5</v>
          </cell>
          <cell r="E33" t="str">
            <v> (V04,07)</v>
          </cell>
        </row>
        <row r="33">
          <cell r="G33" t="str">
            <v>12935 btu</v>
          </cell>
        </row>
        <row r="33">
          <cell r="O33">
            <v>3582.37227006392</v>
          </cell>
        </row>
        <row r="33">
          <cell r="T33" t="str">
            <v>CU - 72 QC</v>
          </cell>
        </row>
        <row r="33">
          <cell r="W33">
            <v>7635.10702609805</v>
          </cell>
        </row>
        <row r="34">
          <cell r="A34" t="str">
            <v>ALL027</v>
          </cell>
          <cell r="B34" t="str">
            <v>MTZ-72 MANEUROP COMP 6HP</v>
          </cell>
        </row>
        <row r="34">
          <cell r="D34">
            <v>6</v>
          </cell>
          <cell r="E34" t="str">
            <v> (V04,07)</v>
          </cell>
        </row>
        <row r="34">
          <cell r="G34" t="str">
            <v>15119 btu</v>
          </cell>
        </row>
        <row r="34">
          <cell r="O34">
            <v>3895.82878059441</v>
          </cell>
        </row>
        <row r="34">
          <cell r="T34" t="str">
            <v>CU - 90 QC</v>
          </cell>
        </row>
        <row r="34">
          <cell r="W34">
            <v>8396.87796998817</v>
          </cell>
        </row>
        <row r="35">
          <cell r="A35" t="str">
            <v>ALL028</v>
          </cell>
          <cell r="B35" t="str">
            <v>MTZ-80 MANEUROP COMP 6.5HP</v>
          </cell>
        </row>
        <row r="35">
          <cell r="D35">
            <v>6.5</v>
          </cell>
          <cell r="E35" t="str">
            <v>(V02,04)</v>
          </cell>
        </row>
        <row r="35">
          <cell r="G35" t="str">
            <v>17269 btu</v>
          </cell>
        </row>
        <row r="35">
          <cell r="O35">
            <v>4641.95531031468</v>
          </cell>
        </row>
        <row r="35">
          <cell r="T35" t="str">
            <v>CU - 90 QC</v>
          </cell>
        </row>
        <row r="35">
          <cell r="W35">
            <v>9143.00449970846</v>
          </cell>
        </row>
        <row r="36">
          <cell r="A36" t="str">
            <v>ALL029</v>
          </cell>
          <cell r="B36" t="str">
            <v>MTZ-100 MANEUROP COMP 8.5HP</v>
          </cell>
        </row>
        <row r="36">
          <cell r="D36">
            <v>8.5</v>
          </cell>
          <cell r="E36" t="str">
            <v> (V05,02)</v>
          </cell>
        </row>
        <row r="36">
          <cell r="G36" t="str">
            <v>19317 btu</v>
          </cell>
        </row>
        <row r="36">
          <cell r="O36">
            <v>6552.25426136364</v>
          </cell>
        </row>
        <row r="36">
          <cell r="T36" t="str">
            <v>CU - 125 QC</v>
          </cell>
        </row>
        <row r="36">
          <cell r="W36">
            <v>12872.705139966</v>
          </cell>
        </row>
        <row r="37">
          <cell r="A37" t="str">
            <v>ALL030</v>
          </cell>
          <cell r="B37" t="str">
            <v>MTZ-125 MANEUROP COMP 10HP</v>
          </cell>
        </row>
        <row r="37">
          <cell r="D37">
            <v>10</v>
          </cell>
          <cell r="E37" t="str">
            <v> (V05,02)</v>
          </cell>
        </row>
        <row r="37">
          <cell r="G37" t="str">
            <v>26553 btu</v>
          </cell>
        </row>
        <row r="37">
          <cell r="O37">
            <v>7315.55670891608</v>
          </cell>
        </row>
        <row r="37">
          <cell r="T37" t="str">
            <v>CU - 144 QC</v>
          </cell>
        </row>
        <row r="37">
          <cell r="W37">
            <v>14336.4884147082</v>
          </cell>
        </row>
        <row r="38">
          <cell r="A38" t="str">
            <v>ALL031</v>
          </cell>
          <cell r="B38" t="str">
            <v>MTZ-160 MANEUROP COMP 13HP</v>
          </cell>
        </row>
        <row r="38">
          <cell r="D38">
            <v>13</v>
          </cell>
          <cell r="E38" t="str">
            <v> (V05,03)</v>
          </cell>
        </row>
        <row r="38">
          <cell r="G38" t="str">
            <v>34983 btu</v>
          </cell>
        </row>
        <row r="38">
          <cell r="O38">
            <v>8099.7847465035</v>
          </cell>
        </row>
        <row r="38">
          <cell r="T38" t="str">
            <v>CU - 200 QC</v>
          </cell>
        </row>
        <row r="38">
          <cell r="W38">
            <v>17101.1806866715</v>
          </cell>
        </row>
        <row r="39">
          <cell r="A39" t="str">
            <v>ALL078</v>
          </cell>
          <cell r="B39" t="str">
            <v>KCJ511HAE (1ph) COPELAND COMP (1HP MT)</v>
          </cell>
        </row>
        <row r="39">
          <cell r="D39">
            <v>1</v>
          </cell>
          <cell r="E39" t="str">
            <v>3/8 , 1/2</v>
          </cell>
          <cell r="F39" t="str">
            <v>0.055 * 4ft, 5ft</v>
          </cell>
          <cell r="G39" t="str">
            <v>WJ5510/CAJ4510T</v>
          </cell>
        </row>
        <row r="39">
          <cell r="O39">
            <v>997.026818181818</v>
          </cell>
        </row>
        <row r="39">
          <cell r="T39" t="str">
            <v>CU - 15 QC  </v>
          </cell>
        </row>
        <row r="39">
          <cell r="W39">
            <v>3209.67143623715</v>
          </cell>
        </row>
        <row r="39">
          <cell r="AB39" t="str">
            <v>WCU-1HP</v>
          </cell>
        </row>
        <row r="39">
          <cell r="AK39">
            <v>3073.18529749663</v>
          </cell>
          <cell r="AL39">
            <v>2978.80908547336</v>
          </cell>
          <cell r="AM39">
            <v>2978.80908547336</v>
          </cell>
        </row>
        <row r="40">
          <cell r="A40" t="str">
            <v>ALL079</v>
          </cell>
          <cell r="B40" t="str">
            <v>KCJ513HAE (1ph) COPELAND COMP (1.5HP MT)</v>
          </cell>
        </row>
        <row r="40">
          <cell r="D40">
            <v>1.5</v>
          </cell>
          <cell r="E40" t="str">
            <v>3/8 , 1/2</v>
          </cell>
          <cell r="F40" t="str">
            <v>0.055 * 4ft ,5ft</v>
          </cell>
          <cell r="G40" t="str">
            <v>WJ5515/CAJ4517T</v>
          </cell>
        </row>
        <row r="40">
          <cell r="O40">
            <v>1088.34356643357</v>
          </cell>
        </row>
        <row r="40">
          <cell r="T40" t="str">
            <v>CU - 22  QC</v>
          </cell>
        </row>
        <row r="40">
          <cell r="W40">
            <v>3465.59151364919</v>
          </cell>
        </row>
        <row r="40">
          <cell r="AB40" t="str">
            <v>WCU-1.5HP</v>
          </cell>
        </row>
        <row r="40">
          <cell r="AK40">
            <v>3347.65222889856</v>
          </cell>
          <cell r="AL40">
            <v>3253.27601687529</v>
          </cell>
          <cell r="AM40">
            <v>3253.27601687529</v>
          </cell>
        </row>
        <row r="41">
          <cell r="A41" t="str">
            <v>ALL080</v>
          </cell>
          <cell r="B41" t="str">
            <v>CR22K6M-PF1 (1ph) COPELAND COMP (2HP MT)</v>
          </cell>
        </row>
        <row r="41">
          <cell r="D41">
            <v>2</v>
          </cell>
          <cell r="E41" t="str">
            <v>3/8 , 1/2</v>
          </cell>
          <cell r="F41" t="str">
            <v>CW relay box</v>
          </cell>
          <cell r="G41" t="str">
            <v>MT22/FH4524</v>
          </cell>
        </row>
        <row r="41">
          <cell r="O41">
            <v>1124.47552447552</v>
          </cell>
        </row>
        <row r="41">
          <cell r="T41" t="str">
            <v>CU - 32  QC</v>
          </cell>
        </row>
        <row r="41">
          <cell r="W41">
            <v>3562.0007471583</v>
          </cell>
        </row>
        <row r="41">
          <cell r="AB41" t="str">
            <v>WCU-2HP</v>
          </cell>
        </row>
        <row r="41">
          <cell r="AK41">
            <v>3649.23603467085</v>
          </cell>
          <cell r="AL41">
            <v>3554.85982264758</v>
          </cell>
          <cell r="AM41">
            <v>3540.17548737501</v>
          </cell>
        </row>
        <row r="42">
          <cell r="A42" t="str">
            <v>ALL081</v>
          </cell>
          <cell r="B42" t="str">
            <v>CR22K6M-TFM (3ph) COPELAND COMP (2HP MT)</v>
          </cell>
        </row>
        <row r="42">
          <cell r="D42">
            <v>2</v>
          </cell>
          <cell r="E42" t="str">
            <v>3/8 , 1/2</v>
          </cell>
        </row>
        <row r="42">
          <cell r="G42" t="str">
            <v>MT22/TFH4524</v>
          </cell>
        </row>
        <row r="42">
          <cell r="O42">
            <v>1295.22727272727</v>
          </cell>
        </row>
        <row r="42">
          <cell r="T42" t="str">
            <v>CU - 32  QC</v>
          </cell>
        </row>
        <row r="42">
          <cell r="W42">
            <v>3732.75249541005</v>
          </cell>
        </row>
        <row r="42">
          <cell r="AB42" t="str">
            <v>WCU-2HP</v>
          </cell>
        </row>
        <row r="42">
          <cell r="AK42">
            <v>4092.93367869912</v>
          </cell>
          <cell r="AL42">
            <v>3998.55746667585</v>
          </cell>
          <cell r="AM42">
            <v>3710.92723562675</v>
          </cell>
        </row>
        <row r="43">
          <cell r="A43" t="str">
            <v>ALL082</v>
          </cell>
          <cell r="B43" t="str">
            <v>CR30K6M-TFM (3ph) COPELAND COMP (2.5HP MT)</v>
          </cell>
        </row>
        <row r="43">
          <cell r="D43">
            <v>2.5</v>
          </cell>
          <cell r="E43" t="str">
            <v>3/8 , 5/8</v>
          </cell>
        </row>
        <row r="43">
          <cell r="G43" t="str">
            <v>MT28/TFH4531</v>
          </cell>
        </row>
        <row r="43">
          <cell r="O43">
            <v>1355.50874125874</v>
          </cell>
        </row>
        <row r="43">
          <cell r="T43" t="str">
            <v>CU - 36  QC</v>
          </cell>
        </row>
        <row r="43">
          <cell r="W43">
            <v>3918.53403684406</v>
          </cell>
        </row>
        <row r="43">
          <cell r="AB43" t="str">
            <v>WCU-3HP</v>
          </cell>
        </row>
        <row r="43">
          <cell r="AK43">
            <v>4732.86229333343</v>
          </cell>
          <cell r="AL43">
            <v>4638.48608131016</v>
          </cell>
          <cell r="AM43">
            <v>4350.85585026107</v>
          </cell>
        </row>
        <row r="44">
          <cell r="A44" t="str">
            <v>ALL083</v>
          </cell>
          <cell r="B44" t="str">
            <v>CR30K6M-PFM (1ph) COPELAND COMP (2.5HP MT)</v>
          </cell>
        </row>
        <row r="44">
          <cell r="D44">
            <v>2.5</v>
          </cell>
          <cell r="E44" t="str">
            <v>3/8 , 5/8</v>
          </cell>
          <cell r="F44" t="str">
            <v>CW relay box</v>
          </cell>
          <cell r="G44" t="str">
            <v>MT28/FH4531</v>
          </cell>
        </row>
        <row r="44">
          <cell r="O44">
            <v>1229.41258741259</v>
          </cell>
        </row>
        <row r="44">
          <cell r="T44" t="str">
            <v>CU - 36  QC</v>
          </cell>
        </row>
        <row r="44">
          <cell r="W44">
            <v>3792.43788299791</v>
          </cell>
        </row>
        <row r="44">
          <cell r="AB44" t="str">
            <v>WCU-3HP</v>
          </cell>
        </row>
        <row r="44">
          <cell r="AK44">
            <v>4333.82024371075</v>
          </cell>
          <cell r="AL44">
            <v>4239.44403168748</v>
          </cell>
          <cell r="AM44">
            <v>4224.75969641491</v>
          </cell>
        </row>
        <row r="45">
          <cell r="A45" t="str">
            <v>ALL084</v>
          </cell>
          <cell r="B45" t="str">
            <v>CR36K6M-PFZ (1ph) COPELAND COMP (3HP MT)</v>
          </cell>
        </row>
        <row r="45">
          <cell r="D45">
            <v>3</v>
          </cell>
          <cell r="E45" t="str">
            <v>3/8 , 3/4</v>
          </cell>
        </row>
        <row r="45">
          <cell r="G45" t="str">
            <v>MT36</v>
          </cell>
        </row>
        <row r="45">
          <cell r="O45">
            <v>1372.48251748252</v>
          </cell>
        </row>
        <row r="45">
          <cell r="T45" t="str">
            <v>CU - 40  QC</v>
          </cell>
        </row>
        <row r="45">
          <cell r="W45">
            <v>4051.19209421803</v>
          </cell>
        </row>
        <row r="45">
          <cell r="AB45" t="str">
            <v>WCU-4HP</v>
          </cell>
        </row>
        <row r="45">
          <cell r="AK45">
            <v>4664.61911150962</v>
          </cell>
          <cell r="AL45">
            <v>4570.24289948635</v>
          </cell>
          <cell r="AM45">
            <v>4555.55856421378</v>
          </cell>
        </row>
        <row r="46">
          <cell r="A46" t="str">
            <v>ALL085</v>
          </cell>
          <cell r="B46" t="str">
            <v>CR37K6M-TFD (3ph) COPELAND COMP (3HP MT)</v>
          </cell>
        </row>
        <row r="46">
          <cell r="D46">
            <v>3</v>
          </cell>
          <cell r="E46" t="str">
            <v>3/8 , 3/4</v>
          </cell>
        </row>
        <row r="46">
          <cell r="G46" t="str">
            <v>MT36</v>
          </cell>
        </row>
        <row r="46">
          <cell r="O46">
            <v>1430.77097902098</v>
          </cell>
        </row>
        <row r="46">
          <cell r="T46" t="str">
            <v>CU - 40  QC</v>
          </cell>
        </row>
        <row r="46">
          <cell r="W46">
            <v>4109.48055575649</v>
          </cell>
        </row>
        <row r="46">
          <cell r="AB46" t="str">
            <v>WCU-4HP</v>
          </cell>
        </row>
        <row r="46">
          <cell r="AK46">
            <v>4995.85346882461</v>
          </cell>
          <cell r="AL46">
            <v>4901.47725680134</v>
          </cell>
          <cell r="AM46">
            <v>4613.84702575224</v>
          </cell>
        </row>
        <row r="47">
          <cell r="A47" t="str">
            <v>ALL086</v>
          </cell>
          <cell r="B47" t="str">
            <v>CR42K6M-TFM (3ph) COPELAND COMP (3.5HP MT)</v>
          </cell>
        </row>
        <row r="47">
          <cell r="D47">
            <v>3.5</v>
          </cell>
          <cell r="E47" t="str">
            <v>1/2 , 5/8</v>
          </cell>
        </row>
        <row r="47">
          <cell r="G47" t="str">
            <v>MT40/TFH4540</v>
          </cell>
        </row>
        <row r="47">
          <cell r="O47">
            <v>1427.78592375367</v>
          </cell>
        </row>
        <row r="47">
          <cell r="T47" t="str">
            <v>CU - 50  QC</v>
          </cell>
        </row>
        <row r="47">
          <cell r="W47">
            <v>4323.77390210593</v>
          </cell>
        </row>
        <row r="47">
          <cell r="AB47" t="str">
            <v>WCU-4HP</v>
          </cell>
        </row>
        <row r="47">
          <cell r="AK47">
            <v>5039.31977212915</v>
          </cell>
          <cell r="AL47">
            <v>4944.94356010588</v>
          </cell>
          <cell r="AM47">
            <v>4559.64849389195</v>
          </cell>
        </row>
        <row r="48">
          <cell r="A48" t="str">
            <v>ALL087</v>
          </cell>
          <cell r="B48" t="str">
            <v>CR47KQM-TFD (3ph) COPELAND COMP (4HP MT)</v>
          </cell>
        </row>
        <row r="48">
          <cell r="D48">
            <v>4</v>
          </cell>
          <cell r="E48" t="str">
            <v>1/2 , 3/4</v>
          </cell>
        </row>
        <row r="48">
          <cell r="G48" t="str">
            <v>MT50/TAG4546</v>
          </cell>
        </row>
        <row r="48">
          <cell r="O48">
            <v>1579.58211143695</v>
          </cell>
        </row>
        <row r="48">
          <cell r="T48" t="str">
            <v>CU - 64B QC</v>
          </cell>
        </row>
        <row r="48">
          <cell r="W48">
            <v>5049.53055811336</v>
          </cell>
        </row>
        <row r="48">
          <cell r="AB48" t="str">
            <v>LCU-05</v>
          </cell>
        </row>
        <row r="48">
          <cell r="AK48">
            <v>6678.89515833628</v>
          </cell>
          <cell r="AL48">
            <v>6584.518946313</v>
          </cell>
          <cell r="AM48">
            <v>6199.22388009907</v>
          </cell>
        </row>
        <row r="49">
          <cell r="A49" t="str">
            <v>ALL088</v>
          </cell>
          <cell r="B49" t="str">
            <v>CR62KQM-TFD (3ph) COPELAND COMP (5HP MT)</v>
          </cell>
        </row>
        <row r="49">
          <cell r="D49">
            <v>5</v>
          </cell>
          <cell r="E49" t="str">
            <v>1/2 , 7/8</v>
          </cell>
        </row>
        <row r="49">
          <cell r="G49" t="str">
            <v>MT64/TAG4561</v>
          </cell>
        </row>
        <row r="49">
          <cell r="O49">
            <v>1814.8951048951</v>
          </cell>
        </row>
        <row r="49">
          <cell r="T49" t="str">
            <v>CU - 72 QC</v>
          </cell>
        </row>
        <row r="49">
          <cell r="W49">
            <v>5823.36169190256</v>
          </cell>
        </row>
        <row r="49">
          <cell r="AB49" t="str">
            <v>LCU-06</v>
          </cell>
        </row>
        <row r="49">
          <cell r="AK49">
            <v>7204.67435981702</v>
          </cell>
          <cell r="AL49">
            <v>7110.29814779374</v>
          </cell>
          <cell r="AM49">
            <v>6725.00308157981</v>
          </cell>
        </row>
        <row r="50">
          <cell r="A50" t="str">
            <v>ALL089</v>
          </cell>
          <cell r="B50" t="str">
            <v>CR72KQM-TFM (3ph) COPELAND COMP (6HP MT)</v>
          </cell>
        </row>
        <row r="50">
          <cell r="D50">
            <v>6</v>
          </cell>
          <cell r="E50" t="str">
            <v>1/2 , 7/8</v>
          </cell>
        </row>
        <row r="50">
          <cell r="G50" t="str">
            <v>MT72/TAG4573</v>
          </cell>
        </row>
        <row r="50">
          <cell r="O50">
            <v>2200.09440559441</v>
          </cell>
        </row>
        <row r="50">
          <cell r="T50" t="str">
            <v>CU - 90 QC</v>
          </cell>
        </row>
        <row r="50">
          <cell r="W50">
            <v>6430.07791599408</v>
          </cell>
        </row>
        <row r="50">
          <cell r="AB50" t="str">
            <v>LCU-08</v>
          </cell>
        </row>
        <row r="50">
          <cell r="AK50">
            <v>8200.14244208543</v>
          </cell>
          <cell r="AL50">
            <v>8105.76623006216</v>
          </cell>
          <cell r="AM50">
            <v>7720.47116384823</v>
          </cell>
        </row>
        <row r="51">
          <cell r="A51" t="str">
            <v>ALL090</v>
          </cell>
          <cell r="B51" t="str">
            <v>KCJ461CAL (1ph) COPELAND COMP (1HP MT)</v>
          </cell>
        </row>
        <row r="51">
          <cell r="D51">
            <v>1</v>
          </cell>
          <cell r="E51" t="str">
            <v>3/8 , 1/2</v>
          </cell>
        </row>
        <row r="51">
          <cell r="G51" t="str">
            <v>WJ5510/CAJ4510Z</v>
          </cell>
        </row>
        <row r="51">
          <cell r="O51">
            <v>1080.73993006993</v>
          </cell>
        </row>
        <row r="51">
          <cell r="T51" t="str">
            <v>CU - 15 QC  </v>
          </cell>
        </row>
        <row r="51">
          <cell r="W51">
            <v>3062.55700139598</v>
          </cell>
        </row>
        <row r="51">
          <cell r="AB51" t="str">
            <v>WCU-1.5HP</v>
          </cell>
        </row>
        <row r="51">
          <cell r="AK51">
            <v>3710.65932347628</v>
          </cell>
          <cell r="AL51">
            <v>3616.28311145301</v>
          </cell>
          <cell r="AM51">
            <v>3230.98804523908</v>
          </cell>
        </row>
        <row r="52">
          <cell r="A52" t="str">
            <v>ALL091</v>
          </cell>
          <cell r="B52" t="str">
            <v>KCJ484CAL (1ph) COPELAND COMP (1.5HP MT)</v>
          </cell>
        </row>
        <row r="52">
          <cell r="D52">
            <v>1.5</v>
          </cell>
          <cell r="E52" t="str">
            <v>3/8 , 1/2</v>
          </cell>
        </row>
        <row r="52">
          <cell r="G52" t="str">
            <v>WJ5515/CAJ4517Z</v>
          </cell>
        </row>
        <row r="52">
          <cell r="O52">
            <v>1187.33706293706</v>
          </cell>
        </row>
        <row r="52">
          <cell r="T52" t="str">
            <v>CU - 22  QC</v>
          </cell>
        </row>
        <row r="52">
          <cell r="W52">
            <v>3333.75746342341</v>
          </cell>
        </row>
        <row r="52">
          <cell r="AB52" t="str">
            <v>WCU-2HP</v>
          </cell>
        </row>
        <row r="52">
          <cell r="AK52">
            <v>4082.70830407375</v>
          </cell>
          <cell r="AL52">
            <v>3988.33209205048</v>
          </cell>
          <cell r="AM52">
            <v>3603.03702583655</v>
          </cell>
        </row>
        <row r="53">
          <cell r="A53" t="str">
            <v>ALL097</v>
          </cell>
          <cell r="B53" t="str">
            <v>KCM519CAL (3ph) COPELAND COMP (3HP MT)</v>
          </cell>
        </row>
        <row r="53">
          <cell r="D53">
            <v>3</v>
          </cell>
          <cell r="E53" t="str">
            <v>3/8 , 7/8</v>
          </cell>
        </row>
        <row r="53">
          <cell r="G53" t="str">
            <v>MTZ36</v>
          </cell>
        </row>
        <row r="53">
          <cell r="O53">
            <v>1425.68181818182</v>
          </cell>
        </row>
        <row r="53">
          <cell r="T53" t="str">
            <v>CU - 40  QC</v>
          </cell>
        </row>
        <row r="53">
          <cell r="W53">
            <v>4033.18794249677</v>
          </cell>
        </row>
        <row r="53">
          <cell r="AB53" t="str">
            <v>WCU-3HP</v>
          </cell>
        </row>
        <row r="53">
          <cell r="AK53">
            <v>4900.70020542135</v>
          </cell>
          <cell r="AL53">
            <v>4806.32399339807</v>
          </cell>
          <cell r="AM53">
            <v>4421.02892718414</v>
          </cell>
        </row>
        <row r="54">
          <cell r="A54" t="str">
            <v>ALL098</v>
          </cell>
          <cell r="B54" t="str">
            <v>KCM522CAL (3ph) COPELAND COMP (3.5HP MT)</v>
          </cell>
        </row>
        <row r="54">
          <cell r="D54">
            <v>3.5</v>
          </cell>
          <cell r="E54" t="str">
            <v>3/8 , 7/8</v>
          </cell>
        </row>
        <row r="54">
          <cell r="G54" t="str">
            <v>MTZ40/TFH4540Z</v>
          </cell>
        </row>
        <row r="54">
          <cell r="O54">
            <v>1567.51888111888</v>
          </cell>
        </row>
        <row r="54">
          <cell r="T54" t="str">
            <v>CU - 50  QC</v>
          </cell>
        </row>
        <row r="54">
          <cell r="W54">
            <v>4443.51688364356</v>
          </cell>
        </row>
        <row r="54">
          <cell r="AB54" t="str">
            <v>WCU-4HP</v>
          </cell>
        </row>
        <row r="54">
          <cell r="AK54">
            <v>5244.95054135991</v>
          </cell>
          <cell r="AL54">
            <v>5150.57432933664</v>
          </cell>
          <cell r="AM54">
            <v>4765.27926312271</v>
          </cell>
        </row>
        <row r="55">
          <cell r="A55" t="str">
            <v>ALL098.01</v>
          </cell>
          <cell r="B55" t="str">
            <v>CS11K6ME-PFZ-135 (1ph) COPELAND COMP (2HP)</v>
          </cell>
        </row>
        <row r="55">
          <cell r="D55">
            <v>2</v>
          </cell>
          <cell r="E55" t="str">
            <v> (V01,09)</v>
          </cell>
        </row>
        <row r="55">
          <cell r="G55" t="str">
            <v>MTZ22/FH4524Z</v>
          </cell>
        </row>
        <row r="55">
          <cell r="O55">
            <v>1396.14586975524</v>
          </cell>
        </row>
        <row r="55">
          <cell r="T55" t="str">
            <v>CU - 32  QC</v>
          </cell>
        </row>
        <row r="55">
          <cell r="W55">
            <v>3617.52788098131</v>
          </cell>
        </row>
        <row r="55">
          <cell r="AB55" t="str">
            <v>WCU-2HP</v>
          </cell>
        </row>
        <row r="55">
          <cell r="AK55">
            <v>3704.76316849386</v>
          </cell>
          <cell r="AL55">
            <v>3610.38695647059</v>
          </cell>
          <cell r="AM55">
            <v>3708.05179163542</v>
          </cell>
        </row>
        <row r="56">
          <cell r="A56" t="str">
            <v>ALL098.02</v>
          </cell>
          <cell r="B56" t="str">
            <v>CS11K6ME-TFD-132 (3ph) COPELAND COMP (2HP)</v>
          </cell>
        </row>
        <row r="56">
          <cell r="D56">
            <v>2</v>
          </cell>
          <cell r="E56" t="str">
            <v>(V01,09)</v>
          </cell>
        </row>
        <row r="56">
          <cell r="G56" t="str">
            <v>MTZ22/TFH4524Z</v>
          </cell>
        </row>
        <row r="56">
          <cell r="O56">
            <v>1396.14586975524</v>
          </cell>
        </row>
        <row r="56">
          <cell r="T56" t="str">
            <v>CU - 32  QC</v>
          </cell>
        </row>
        <row r="56">
          <cell r="W56">
            <v>3617.52788098131</v>
          </cell>
        </row>
        <row r="56">
          <cell r="AB56" t="str">
            <v>WCU-2HP</v>
          </cell>
        </row>
        <row r="56">
          <cell r="AK56">
            <v>3977.70906427038</v>
          </cell>
          <cell r="AL56">
            <v>3883.33285224711</v>
          </cell>
          <cell r="AM56">
            <v>3708.05179163542</v>
          </cell>
        </row>
        <row r="57">
          <cell r="A57" t="str">
            <v>ALL098.03</v>
          </cell>
          <cell r="B57" t="str">
            <v>CS13K6ME-PFZ-135 (1ph) COPELAND COMP (2.5HP)</v>
          </cell>
        </row>
        <row r="57">
          <cell r="D57">
            <v>2.5</v>
          </cell>
          <cell r="E57" t="str">
            <v> (V06,09)</v>
          </cell>
        </row>
        <row r="57">
          <cell r="G57" t="str">
            <v>MTZ32/FH4531Z</v>
          </cell>
        </row>
        <row r="57">
          <cell r="O57">
            <v>1464.81370192308</v>
          </cell>
        </row>
        <row r="57">
          <cell r="T57" t="str">
            <v>CU - 36  QC</v>
          </cell>
        </row>
        <row r="57">
          <cell r="W57">
            <v>3811.69578605169</v>
          </cell>
        </row>
        <row r="57">
          <cell r="AB57" t="str">
            <v>WCU-2HP</v>
          </cell>
        </row>
        <row r="57">
          <cell r="AK57">
            <v>3773.43100066169</v>
          </cell>
          <cell r="AL57">
            <v>3679.05478863842</v>
          </cell>
          <cell r="AM57">
            <v>3776.71962380326</v>
          </cell>
        </row>
        <row r="58">
          <cell r="A58" t="str">
            <v>ALL098.04</v>
          </cell>
          <cell r="B58" t="str">
            <v>CS13K6ME-TFM-132 (3ph) COPELAND COMP (2.5HP)</v>
          </cell>
        </row>
        <row r="58">
          <cell r="D58">
            <v>2.5</v>
          </cell>
          <cell r="E58" t="str">
            <v> (V06,09)</v>
          </cell>
        </row>
        <row r="58">
          <cell r="G58" t="str">
            <v>MTZ32/TFH4531Z</v>
          </cell>
        </row>
        <row r="58">
          <cell r="O58">
            <v>1461.22978583916</v>
          </cell>
        </row>
        <row r="58">
          <cell r="T58" t="str">
            <v>CU - 36  QC</v>
          </cell>
        </row>
        <row r="58">
          <cell r="W58">
            <v>3808.11186996777</v>
          </cell>
        </row>
        <row r="58">
          <cell r="AB58" t="str">
            <v>WCU-2HP</v>
          </cell>
        </row>
        <row r="58">
          <cell r="AK58">
            <v>4042.7929803543</v>
          </cell>
          <cell r="AL58">
            <v>3948.41676833103</v>
          </cell>
          <cell r="AM58">
            <v>3773.13570771934</v>
          </cell>
        </row>
        <row r="59">
          <cell r="A59" t="str">
            <v>ALL098.05</v>
          </cell>
          <cell r="B59" t="str">
            <v>CS17K6ME-PFZ-135 (1ph) COPELAND COMP (3HP)</v>
          </cell>
        </row>
        <row r="59">
          <cell r="D59">
            <v>3</v>
          </cell>
          <cell r="E59" t="str">
            <v>(V06,09)</v>
          </cell>
        </row>
        <row r="59">
          <cell r="G59" t="str">
            <v>MTZ36</v>
          </cell>
        </row>
        <row r="59">
          <cell r="O59">
            <v>1612.5427229021</v>
          </cell>
        </row>
        <row r="59">
          <cell r="T59" t="str">
            <v>CU - 40  QC</v>
          </cell>
        </row>
        <row r="59">
          <cell r="W59">
            <v>4075.1090881809</v>
          </cell>
        </row>
        <row r="59">
          <cell r="AB59" t="str">
            <v>WCU-3HP</v>
          </cell>
        </row>
        <row r="59">
          <cell r="AK59">
            <v>4500.80716774355</v>
          </cell>
          <cell r="AL59">
            <v>4406.43095572028</v>
          </cell>
          <cell r="AM59">
            <v>4504.09579088512</v>
          </cell>
        </row>
        <row r="60">
          <cell r="A60" t="str">
            <v>ALL098.06</v>
          </cell>
          <cell r="B60" t="str">
            <v>CS17K6ME-TFM-132 (3ph) COPELAND COMP (3HP)</v>
          </cell>
        </row>
        <row r="60">
          <cell r="D60">
            <v>3</v>
          </cell>
          <cell r="E60" t="str">
            <v>(V06,09)</v>
          </cell>
        </row>
        <row r="60">
          <cell r="G60" t="str">
            <v>MTZ36</v>
          </cell>
        </row>
        <row r="60">
          <cell r="O60">
            <v>1470.76300262238</v>
          </cell>
        </row>
        <row r="60">
          <cell r="T60" t="str">
            <v>CU - 40  QC</v>
          </cell>
        </row>
        <row r="60">
          <cell r="W60">
            <v>3933.32936790118</v>
          </cell>
        </row>
        <row r="60">
          <cell r="AB60" t="str">
            <v>WCU-3HP</v>
          </cell>
        </row>
        <row r="60">
          <cell r="AK60">
            <v>4631.97334324036</v>
          </cell>
          <cell r="AL60">
            <v>4537.59713121709</v>
          </cell>
          <cell r="AM60">
            <v>4362.3160706054</v>
          </cell>
        </row>
        <row r="61">
          <cell r="A61" t="str">
            <v>ALL098.061</v>
          </cell>
          <cell r="B61" t="str">
            <v>CS20K6ME-PFZ-137 (1ph) COPELAND COMP (3.5HP)</v>
          </cell>
        </row>
        <row r="61">
          <cell r="D61">
            <v>3.5</v>
          </cell>
          <cell r="E61" t="str">
            <v>(V06,09)</v>
          </cell>
        </row>
        <row r="61">
          <cell r="G61" t="str">
            <v>MTZ40/FH4540Z</v>
          </cell>
        </row>
        <row r="61">
          <cell r="O61">
            <v>2015.44656905594</v>
          </cell>
        </row>
        <row r="61">
          <cell r="T61" t="str">
            <v>CU - 50  QC</v>
          </cell>
        </row>
        <row r="61">
          <cell r="W61">
            <v>4746.50481254448</v>
          </cell>
        </row>
        <row r="61">
          <cell r="AB61" t="str">
            <v>WCU-4HP</v>
          </cell>
        </row>
        <row r="61">
          <cell r="AK61">
            <v>5364.38584740286</v>
          </cell>
          <cell r="AL61">
            <v>5270.00963537959</v>
          </cell>
          <cell r="AM61">
            <v>5094.7285747679</v>
          </cell>
        </row>
        <row r="62">
          <cell r="A62" t="str">
            <v>ALL098.07</v>
          </cell>
          <cell r="B62" t="str">
            <v>CS20K6ME-TFD-132 (3ph) COPELAND COMP (3.5HP)</v>
          </cell>
        </row>
        <row r="62">
          <cell r="D62">
            <v>3.5</v>
          </cell>
          <cell r="E62" t="str">
            <v>(V06,09)</v>
          </cell>
        </row>
        <row r="62">
          <cell r="G62" t="str">
            <v>MTZ40/TFH4540Z</v>
          </cell>
        </row>
        <row r="62">
          <cell r="O62">
            <v>1768.990625</v>
          </cell>
        </row>
        <row r="62">
          <cell r="T62" t="str">
            <v>CU - 50  QC</v>
          </cell>
        </row>
        <row r="62">
          <cell r="W62">
            <v>4500.04886848854</v>
          </cell>
        </row>
        <row r="62">
          <cell r="AB62" t="str">
            <v>WCU-4HP</v>
          </cell>
        </row>
        <row r="62">
          <cell r="AK62">
            <v>5215.59473851176</v>
          </cell>
          <cell r="AL62">
            <v>5121.21852648849</v>
          </cell>
          <cell r="AM62">
            <v>4848.27263071196</v>
          </cell>
        </row>
        <row r="63">
          <cell r="A63" t="str">
            <v>ALL098.08</v>
          </cell>
          <cell r="B63" t="str">
            <v>CS24KQME-TFD-233 (3ph) COPELAND COMP (3.7HP)</v>
          </cell>
        </row>
        <row r="63">
          <cell r="D63">
            <v>3.7</v>
          </cell>
          <cell r="E63" t="str">
            <v> (V06,05)</v>
          </cell>
        </row>
        <row r="63">
          <cell r="G63" t="str">
            <v>MTZ44/TAG4546Z</v>
          </cell>
        </row>
        <row r="63">
          <cell r="O63">
            <v>2022.22913024476</v>
          </cell>
        </row>
        <row r="63">
          <cell r="T63" t="str">
            <v>CU - 64 QC</v>
          </cell>
        </row>
        <row r="63">
          <cell r="W63">
            <v>5636.29408003104</v>
          </cell>
        </row>
        <row r="63">
          <cell r="AB63" t="str">
            <v>WCU-4HP</v>
          </cell>
        </row>
        <row r="63">
          <cell r="AK63">
            <v>5640.71232926368</v>
          </cell>
          <cell r="AL63">
            <v>5546.3361172404</v>
          </cell>
          <cell r="AM63">
            <v>5273.39022146388</v>
          </cell>
        </row>
        <row r="64">
          <cell r="A64" t="str">
            <v>ALL098.081</v>
          </cell>
          <cell r="B64" t="str">
            <v>CS27KQME-TFD-233 (3ph) COPELAND COMP (4HP)</v>
          </cell>
        </row>
        <row r="64">
          <cell r="D64">
            <v>4</v>
          </cell>
          <cell r="E64" t="str">
            <v> (V06,05)</v>
          </cell>
        </row>
        <row r="64">
          <cell r="G64" t="str">
            <v>MTZ50,TAG2516Z</v>
          </cell>
        </row>
        <row r="64">
          <cell r="O64">
            <v>2148.20091346154</v>
          </cell>
        </row>
        <row r="64">
          <cell r="T64" t="str">
            <v>CU - 64 QC</v>
          </cell>
        </row>
        <row r="64">
          <cell r="W64">
            <v>5762.26586324782</v>
          </cell>
        </row>
        <row r="64">
          <cell r="AB64" t="str">
            <v>LCU-05</v>
          </cell>
        </row>
        <row r="64">
          <cell r="AK64">
            <v>7074.39094481746</v>
          </cell>
          <cell r="AL64">
            <v>6980.01473279419</v>
          </cell>
          <cell r="AM64">
            <v>6707.06883701766</v>
          </cell>
        </row>
        <row r="65">
          <cell r="A65" t="str">
            <v>ALL098.09</v>
          </cell>
          <cell r="B65" t="str">
            <v>CS33KQME-TFD-233 (3ph) COPELAND COMP (5HP)</v>
          </cell>
        </row>
        <row r="65">
          <cell r="D65">
            <v>5</v>
          </cell>
          <cell r="E65" t="str">
            <v>(V06,05)</v>
          </cell>
        </row>
        <row r="65">
          <cell r="G65" t="str">
            <v>MTZ64/TAG4561Z</v>
          </cell>
        </row>
        <row r="65">
          <cell r="O65">
            <v>2194.04206730769</v>
          </cell>
        </row>
        <row r="65">
          <cell r="T65" t="str">
            <v>CU - 72 QC</v>
          </cell>
        </row>
        <row r="65">
          <cell r="W65">
            <v>6094.08684377596</v>
          </cell>
        </row>
        <row r="65">
          <cell r="AB65" t="str">
            <v>LCU-06</v>
          </cell>
        </row>
        <row r="65">
          <cell r="AK65">
            <v>7475.39951169041</v>
          </cell>
          <cell r="AL65">
            <v>7381.02329966714</v>
          </cell>
          <cell r="AM65">
            <v>7108.07740389062</v>
          </cell>
        </row>
        <row r="66">
          <cell r="A66" t="str">
            <v>ALL098.10</v>
          </cell>
          <cell r="B66" t="str">
            <v>CF05K6ME-PFZ-135 (1ph) COPELAND COMP (2HP)</v>
          </cell>
        </row>
        <row r="66">
          <cell r="D66">
            <v>2</v>
          </cell>
          <cell r="E66" t="str">
            <v> (V06,09)</v>
          </cell>
        </row>
        <row r="66">
          <cell r="G66" t="str">
            <v>FH2480Z 8000BTU</v>
          </cell>
        </row>
        <row r="66">
          <cell r="O66">
            <v>1828.93957604895</v>
          </cell>
        </row>
        <row r="66">
          <cell r="T66" t="str">
            <v>CU - 36  QC</v>
          </cell>
        </row>
        <row r="66">
          <cell r="W66">
            <v>4320.76141921371</v>
          </cell>
        </row>
        <row r="66">
          <cell r="AB66" t="str">
            <v>WCU-3HP</v>
          </cell>
        </row>
        <row r="66">
          <cell r="AK66">
            <v>5232.75451086792</v>
          </cell>
          <cell r="AL66">
            <v>5138.37829884465</v>
          </cell>
          <cell r="AM66">
            <v>4865.43240306812</v>
          </cell>
        </row>
        <row r="67">
          <cell r="A67" t="str">
            <v>ALL098.11</v>
          </cell>
          <cell r="B67" t="str">
            <v>CF05K6ME-TFM-132 (3ph) COPELAND COMP (2HP)</v>
          </cell>
        </row>
        <row r="67">
          <cell r="D67">
            <v>2</v>
          </cell>
          <cell r="E67" t="str">
            <v> (V06,09)</v>
          </cell>
        </row>
        <row r="67">
          <cell r="G67" t="str">
            <v>TFH2480Z 8000BTU</v>
          </cell>
        </row>
        <row r="67">
          <cell r="O67">
            <v>1677.69831730769</v>
          </cell>
        </row>
        <row r="67">
          <cell r="T67" t="str">
            <v>CU - 36  QC</v>
          </cell>
        </row>
        <row r="67">
          <cell r="W67">
            <v>4169.52016047245</v>
          </cell>
        </row>
        <row r="67">
          <cell r="AB67" t="str">
            <v>WCU-3HP</v>
          </cell>
        </row>
        <row r="67">
          <cell r="AK67">
            <v>5081.51325212666</v>
          </cell>
          <cell r="AL67">
            <v>4987.13704010338</v>
          </cell>
          <cell r="AM67">
            <v>4714.19114432686</v>
          </cell>
        </row>
        <row r="68">
          <cell r="A68" t="str">
            <v>ALL098.13</v>
          </cell>
          <cell r="B68" t="str">
            <v>CF10K6ME-TFM-132 (3ph) COPELAND COMP (2.8HP LT)</v>
          </cell>
        </row>
        <row r="68">
          <cell r="D68" t="str">
            <v>2.8 (5AMP)</v>
          </cell>
          <cell r="E68" t="str">
            <v> (V06,09)</v>
          </cell>
        </row>
        <row r="68">
          <cell r="G68" t="str">
            <v>TFH2511Z</v>
          </cell>
        </row>
        <row r="68">
          <cell r="O68">
            <v>1775.5392263986</v>
          </cell>
        </row>
        <row r="68">
          <cell r="T68" t="str">
            <v>CU - 40  QC</v>
          </cell>
        </row>
        <row r="68">
          <cell r="W68">
            <v>4383.04535071355</v>
          </cell>
        </row>
        <row r="68">
          <cell r="AB68" t="str">
            <v>WCU-3HP</v>
          </cell>
        </row>
        <row r="68">
          <cell r="AK68">
            <v>5179.35416121756</v>
          </cell>
          <cell r="AL68">
            <v>5084.97794919429</v>
          </cell>
          <cell r="AM68">
            <v>4812.03205341777</v>
          </cell>
        </row>
        <row r="69">
          <cell r="A69" t="str">
            <v>ALL098.14</v>
          </cell>
          <cell r="B69" t="str">
            <v>CF12K7ME-TFD-132 (3ph) COPELAND COMP (3.5HP)</v>
          </cell>
        </row>
        <row r="69">
          <cell r="D69">
            <v>3.5</v>
          </cell>
          <cell r="E69" t="str">
            <v> (V06,09)</v>
          </cell>
        </row>
        <row r="69">
          <cell r="G69" t="str">
            <v>TFH2513Z</v>
          </cell>
        </row>
        <row r="69">
          <cell r="O69">
            <v>2054.57224381978</v>
          </cell>
        </row>
        <row r="69">
          <cell r="T69" t="str">
            <v>CU - 50  QC</v>
          </cell>
        </row>
        <row r="69">
          <cell r="W69">
            <v>4677.69981633587</v>
          </cell>
        </row>
        <row r="69">
          <cell r="AB69" t="str">
            <v>WCU-4HP</v>
          </cell>
        </row>
        <row r="69">
          <cell r="AK69">
            <v>5393.24568635909</v>
          </cell>
          <cell r="AL69">
            <v>5298.86947433581</v>
          </cell>
          <cell r="AM69">
            <v>5025.92357855929</v>
          </cell>
        </row>
        <row r="70">
          <cell r="A70" t="str">
            <v>ALL098.15</v>
          </cell>
          <cell r="B70" t="str">
            <v>KCM475LAL-C3 (1ph) COPELAND COMP (2HP)</v>
          </cell>
        </row>
        <row r="70">
          <cell r="D70">
            <v>2</v>
          </cell>
          <cell r="E70" t="str">
            <v>3/8 , 5/8</v>
          </cell>
        </row>
        <row r="70">
          <cell r="O70">
            <v>1665.7215007215</v>
          </cell>
        </row>
        <row r="70">
          <cell r="T70" t="str">
            <v>CU - 36  QC</v>
          </cell>
        </row>
        <row r="70">
          <cell r="W70">
            <v>4106.29037463329</v>
          </cell>
        </row>
        <row r="70">
          <cell r="AB70" t="str">
            <v>WCU-3HP</v>
          </cell>
        </row>
        <row r="70">
          <cell r="AK70">
            <v>5018.2834662875</v>
          </cell>
          <cell r="AL70">
            <v>4923.90725426423</v>
          </cell>
          <cell r="AM70">
            <v>4650.96135848771</v>
          </cell>
        </row>
        <row r="71">
          <cell r="A71" t="str">
            <v>ALL098.16</v>
          </cell>
          <cell r="B71" t="str">
            <v>KCM475LAL-E5 (3ph) COPELAND COMP (2HP)</v>
          </cell>
        </row>
        <row r="71">
          <cell r="D71">
            <v>2</v>
          </cell>
          <cell r="E71" t="str">
            <v>3/8 , 5/8</v>
          </cell>
        </row>
        <row r="71">
          <cell r="G71" t="str">
            <v>TFH2480Z 8000BTU</v>
          </cell>
        </row>
        <row r="71">
          <cell r="O71">
            <v>1486.32514662757</v>
          </cell>
        </row>
        <row r="71">
          <cell r="T71" t="str">
            <v>CU - 36  QC</v>
          </cell>
        </row>
        <row r="71">
          <cell r="W71">
            <v>3909.54736764028</v>
          </cell>
        </row>
        <row r="71">
          <cell r="AB71" t="str">
            <v>WCU-3HP</v>
          </cell>
        </row>
        <row r="71">
          <cell r="AK71">
            <v>4821.54045929449</v>
          </cell>
          <cell r="AL71">
            <v>4727.16424727122</v>
          </cell>
          <cell r="AM71">
            <v>4454.21835149469</v>
          </cell>
        </row>
        <row r="72">
          <cell r="A72" t="str">
            <v>ALL099</v>
          </cell>
          <cell r="B72" t="str">
            <v>KCM512LAL (3ph) COPELAND COMP (3HP LT)</v>
          </cell>
        </row>
        <row r="72">
          <cell r="D72">
            <v>3</v>
          </cell>
          <cell r="E72" t="str">
            <v>3/8 , 3/4</v>
          </cell>
        </row>
        <row r="72">
          <cell r="G72" t="str">
            <v>TFH2511Z</v>
          </cell>
        </row>
        <row r="72">
          <cell r="O72">
            <v>1598.55015673981</v>
          </cell>
        </row>
        <row r="72">
          <cell r="T72" t="str">
            <v>CU - 50  QC</v>
          </cell>
        </row>
        <row r="72">
          <cell r="W72">
            <v>4302.39660392329</v>
          </cell>
        </row>
        <row r="72">
          <cell r="AB72" t="str">
            <v>WCU-3HP</v>
          </cell>
        </row>
        <row r="72">
          <cell r="AK72">
            <v>4830.21353621756</v>
          </cell>
          <cell r="AL72">
            <v>4735.83732419429</v>
          </cell>
          <cell r="AM72">
            <v>4462.89142841777</v>
          </cell>
        </row>
        <row r="73">
          <cell r="A73" t="str">
            <v>ALL099.01</v>
          </cell>
          <cell r="B73" t="str">
            <v>KCM515LAL (3ph) COPELAND COMP (3.5HP LT)</v>
          </cell>
        </row>
        <row r="73">
          <cell r="D73">
            <v>3.5</v>
          </cell>
          <cell r="E73" t="str">
            <v>3/8 , 3/4</v>
          </cell>
        </row>
        <row r="73">
          <cell r="G73" t="str">
            <v>TFH2513Z</v>
          </cell>
        </row>
        <row r="73">
          <cell r="O73">
            <v>1746.05785123967</v>
          </cell>
        </row>
        <row r="73">
          <cell r="T73" t="str">
            <v>CU - 64B QC</v>
          </cell>
        </row>
        <row r="73">
          <cell r="W73">
            <v>4747.31967109555</v>
          </cell>
        </row>
        <row r="73">
          <cell r="AB73" t="str">
            <v>WCU-4HP</v>
          </cell>
        </row>
        <row r="73">
          <cell r="AK73">
            <v>5068.97743898147</v>
          </cell>
          <cell r="AL73">
            <v>4974.6012269582</v>
          </cell>
          <cell r="AM73">
            <v>4701.65533118167</v>
          </cell>
        </row>
        <row r="74">
          <cell r="A74" t="str">
            <v>ALL099.02</v>
          </cell>
          <cell r="B74" t="str">
            <v>KCM517LAL (3ph) COPELAND COMP (4HP LT)</v>
          </cell>
        </row>
        <row r="74">
          <cell r="D74">
            <v>4</v>
          </cell>
          <cell r="E74" t="str">
            <v>V06,V04(1/2,3/4) </v>
          </cell>
        </row>
        <row r="74">
          <cell r="G74" t="str">
            <v>TAG2516Z</v>
          </cell>
        </row>
        <row r="74">
          <cell r="O74">
            <v>2007.61579241071</v>
          </cell>
        </row>
        <row r="74">
          <cell r="T74" t="str">
            <v>CU - 64 QC</v>
          </cell>
        </row>
        <row r="74">
          <cell r="W74">
            <v>5551.50657004543</v>
          </cell>
        </row>
        <row r="74">
          <cell r="AB74" t="str">
            <v>LCU-05</v>
          </cell>
        </row>
        <row r="74">
          <cell r="AK74">
            <v>6863.63165161507</v>
          </cell>
          <cell r="AL74">
            <v>6769.2554395918</v>
          </cell>
          <cell r="AM74">
            <v>6496.30954381527</v>
          </cell>
          <cell r="AN74" t="str">
            <v>HTC-4</v>
          </cell>
        </row>
        <row r="74">
          <cell r="AQ74">
            <v>5227.26248415586</v>
          </cell>
        </row>
        <row r="75">
          <cell r="A75" t="str">
            <v>ALL099.03</v>
          </cell>
          <cell r="B75" t="str">
            <v>KCM520LAL (3ph) COPELAND COMP (5HP LT)</v>
          </cell>
        </row>
        <row r="75">
          <cell r="D75">
            <v>5</v>
          </cell>
          <cell r="E75" t="str">
            <v>V06,V04(1/2,3/4) </v>
          </cell>
        </row>
        <row r="75">
          <cell r="G75" t="str">
            <v>TAG2522Z</v>
          </cell>
        </row>
        <row r="75">
          <cell r="O75">
            <v>2167.84533126072</v>
          </cell>
        </row>
        <row r="75">
          <cell r="T75" t="str">
            <v>CU - 72 QC</v>
          </cell>
        </row>
        <row r="75">
          <cell r="W75">
            <v>5875.47590721692</v>
          </cell>
        </row>
        <row r="75">
          <cell r="AB75" t="str">
            <v>LCU-06</v>
          </cell>
        </row>
        <row r="75">
          <cell r="AK75">
            <v>7256.78857513138</v>
          </cell>
          <cell r="AL75">
            <v>7162.41236310811</v>
          </cell>
          <cell r="AM75">
            <v>6889.46646733158</v>
          </cell>
          <cell r="AN75" t="str">
            <v>HTC-5</v>
          </cell>
        </row>
        <row r="75">
          <cell r="AQ75">
            <v>5456.17919462916</v>
          </cell>
        </row>
        <row r="76">
          <cell r="A76" t="str">
            <v>ALL100</v>
          </cell>
          <cell r="B76" t="str">
            <v>SM124A4ALB DANFOSS SCROLL COMP 10HP</v>
          </cell>
        </row>
        <row r="76">
          <cell r="D76">
            <v>10</v>
          </cell>
          <cell r="E76" t="str">
            <v>7/8, 1 3/8</v>
          </cell>
        </row>
        <row r="76">
          <cell r="O76">
            <v>3834.79020979021</v>
          </cell>
        </row>
        <row r="76">
          <cell r="T76" t="str">
            <v>CU - 144 QC</v>
          </cell>
        </row>
        <row r="76">
          <cell r="W76">
            <v>11302.0650569569</v>
          </cell>
        </row>
        <row r="76">
          <cell r="AB76" t="str">
            <v>TCU - 150B</v>
          </cell>
        </row>
        <row r="76">
          <cell r="AK76">
            <v>12591.7859355413</v>
          </cell>
          <cell r="AL76">
            <v>12497.409723518</v>
          </cell>
          <cell r="AM76">
            <v>12224.4638277415</v>
          </cell>
        </row>
        <row r="77">
          <cell r="A77" t="str">
            <v>ALL101</v>
          </cell>
          <cell r="B77" t="str">
            <v>SM147A4ALB DANFOSS SCROLL COMP 12HP</v>
          </cell>
        </row>
        <row r="77">
          <cell r="D77">
            <v>12</v>
          </cell>
          <cell r="E77" t="str">
            <v>7/8, 1 3/8</v>
          </cell>
        </row>
        <row r="77">
          <cell r="O77">
            <v>4272.02797202797</v>
          </cell>
        </row>
        <row r="77">
          <cell r="T77" t="str">
            <v>CU - 160 QC</v>
          </cell>
        </row>
        <row r="77">
          <cell r="W77">
            <v>12252.4183197279</v>
          </cell>
        </row>
        <row r="77">
          <cell r="AB77" t="str">
            <v>TCU - 120 </v>
          </cell>
        </row>
        <row r="77">
          <cell r="AK77">
            <v>13162.3171497899</v>
          </cell>
          <cell r="AL77">
            <v>13067.9409377666</v>
          </cell>
          <cell r="AM77">
            <v>12794.9950419901</v>
          </cell>
        </row>
        <row r="78">
          <cell r="A78" t="str">
            <v>ALL102</v>
          </cell>
          <cell r="B78" t="str">
            <v>SM161T4VC DANFOSS SCROLL COMP 13HP</v>
          </cell>
        </row>
        <row r="78">
          <cell r="D78">
            <v>13</v>
          </cell>
          <cell r="E78" t="str">
            <v>7/8, 1 3/8</v>
          </cell>
        </row>
        <row r="78">
          <cell r="O78">
            <v>5512.06293706294</v>
          </cell>
        </row>
        <row r="78">
          <cell r="T78" t="str">
            <v>CU - 160 QC</v>
          </cell>
        </row>
        <row r="78">
          <cell r="W78">
            <v>13532.3319172415</v>
          </cell>
        </row>
        <row r="78">
          <cell r="AB78" t="str">
            <v>TCU - 150 </v>
          </cell>
        </row>
        <row r="78">
          <cell r="AK78">
            <v>15107.5991341908</v>
          </cell>
          <cell r="AL78">
            <v>15013.2229221676</v>
          </cell>
          <cell r="AM78">
            <v>14740.277026391</v>
          </cell>
        </row>
        <row r="79">
          <cell r="A79" t="str">
            <v>ALL103</v>
          </cell>
          <cell r="B79" t="str">
            <v>SM185S4CC DANFOSS SCROLL COMP 15HP</v>
          </cell>
        </row>
        <row r="79">
          <cell r="D79">
            <v>15</v>
          </cell>
          <cell r="E79" t="str">
            <v>1 1/8, 1 5/8</v>
          </cell>
        </row>
        <row r="79">
          <cell r="O79">
            <v>6164.33566433566</v>
          </cell>
        </row>
        <row r="79">
          <cell r="T79" t="str">
            <v>CU - 200 QC</v>
          </cell>
        </row>
        <row r="79">
          <cell r="W79">
            <v>15759.4108762571</v>
          </cell>
        </row>
        <row r="79">
          <cell r="AB79" t="str">
            <v>TCU - 150 </v>
          </cell>
        </row>
        <row r="79">
          <cell r="AK79">
            <v>15913.7180153097</v>
          </cell>
          <cell r="AL79">
            <v>15819.3418032865</v>
          </cell>
          <cell r="AM79">
            <v>15546.3959075099</v>
          </cell>
          <cell r="AN79" t="str">
            <v>HTC-20</v>
          </cell>
        </row>
        <row r="79">
          <cell r="AQ79">
            <v>13860.3175073425</v>
          </cell>
        </row>
        <row r="80">
          <cell r="A80" t="str">
            <v>ALL104</v>
          </cell>
          <cell r="B80" t="str">
            <v>SY240A4CBE DANFOSS SCROLL COMP 20HP</v>
          </cell>
        </row>
        <row r="80">
          <cell r="D80">
            <v>20</v>
          </cell>
          <cell r="E80" t="str">
            <v>1 1/8, 1 5/8</v>
          </cell>
        </row>
        <row r="80">
          <cell r="O80">
            <v>11181.8181818182</v>
          </cell>
        </row>
        <row r="80">
          <cell r="T80" t="str">
            <v>CU - 250 QC</v>
          </cell>
        </row>
        <row r="80">
          <cell r="W80">
            <v>24152.1876274682</v>
          </cell>
        </row>
        <row r="80">
          <cell r="AB80" t="str">
            <v>TCU - 220</v>
          </cell>
        </row>
        <row r="80">
          <cell r="AK80">
            <v>23885.3571769251</v>
          </cell>
          <cell r="AL80">
            <v>23790.9809649019</v>
          </cell>
          <cell r="AM80">
            <v>23518.0350691253</v>
          </cell>
          <cell r="AN80" t="str">
            <v>HTC-25</v>
          </cell>
        </row>
        <row r="80">
          <cell r="AQ80">
            <v>20178.2702817343</v>
          </cell>
        </row>
        <row r="81">
          <cell r="A81" t="str">
            <v>ALL105</v>
          </cell>
          <cell r="B81" t="str">
            <v>SY300A4CBE DANFOSS SCROLL COMP 25HP</v>
          </cell>
        </row>
        <row r="81">
          <cell r="D81">
            <v>25</v>
          </cell>
          <cell r="E81" t="str">
            <v>1 1/8, 1 5/8</v>
          </cell>
        </row>
        <row r="81">
          <cell r="O81">
            <v>11536.7965367965</v>
          </cell>
        </row>
        <row r="81">
          <cell r="T81" t="str">
            <v>CU - 300 QC</v>
          </cell>
        </row>
        <row r="81">
          <cell r="W81">
            <v>26010.7038961202</v>
          </cell>
        </row>
        <row r="81">
          <cell r="AB81" t="str">
            <v>TCUV - 250</v>
          </cell>
        </row>
        <row r="81">
          <cell r="AK81">
            <v>30099.6726538071</v>
          </cell>
          <cell r="AL81">
            <v>30005.2964417839</v>
          </cell>
          <cell r="AM81">
            <v>29732.3505460073</v>
          </cell>
          <cell r="AN81" t="str">
            <v>HTC-30</v>
          </cell>
        </row>
        <row r="81">
          <cell r="AQ81">
            <v>21994.6076474154</v>
          </cell>
        </row>
        <row r="82">
          <cell r="A82" t="str">
            <v>ALL108</v>
          </cell>
          <cell r="B82" t="str">
            <v>SZ120S4CC DANFOSS SCROLL COMP 10HP</v>
          </cell>
        </row>
        <row r="82">
          <cell r="D82">
            <v>10</v>
          </cell>
        </row>
        <row r="82">
          <cell r="O82">
            <v>4594.58041958042</v>
          </cell>
        </row>
        <row r="82">
          <cell r="T82" t="str">
            <v>CU - 144 QC</v>
          </cell>
        </row>
        <row r="82">
          <cell r="W82">
            <v>12061.8552667471</v>
          </cell>
        </row>
        <row r="83">
          <cell r="A83" t="str">
            <v>ALL111</v>
          </cell>
          <cell r="B83" t="str">
            <v>SZ161T4VC DANFOSS SCROLL COMP 13HP</v>
          </cell>
        </row>
        <row r="83">
          <cell r="D83">
            <v>13</v>
          </cell>
        </row>
        <row r="83">
          <cell r="O83">
            <v>6371.99197860962</v>
          </cell>
        </row>
        <row r="83">
          <cell r="T83" t="str">
            <v>CU - 160 QC</v>
          </cell>
        </row>
        <row r="83">
          <cell r="W83">
            <v>14686.3528962625</v>
          </cell>
        </row>
        <row r="84">
          <cell r="A84" t="str">
            <v>ALL112</v>
          </cell>
          <cell r="B84" t="str">
            <v>SZ185S4CC DANFOSS SCROLL COMP 15HP</v>
          </cell>
        </row>
        <row r="84">
          <cell r="D84">
            <v>15</v>
          </cell>
        </row>
        <row r="84">
          <cell r="O84">
            <v>6467.91443850267</v>
          </cell>
        </row>
        <row r="84">
          <cell r="T84" t="str">
            <v>CU - 200 QC</v>
          </cell>
        </row>
        <row r="84">
          <cell r="W84">
            <v>16361.508778355</v>
          </cell>
        </row>
        <row r="85">
          <cell r="A85" t="str">
            <v>ALL120</v>
          </cell>
          <cell r="B85" t="str">
            <v>CH290A4ABA DANFOSS SCROLL COMP 25HP</v>
          </cell>
        </row>
        <row r="85">
          <cell r="D85">
            <v>25</v>
          </cell>
          <cell r="E85" t="str">
            <v>2UNIT</v>
          </cell>
        </row>
        <row r="85">
          <cell r="G85" t="str">
            <v>YORK</v>
          </cell>
        </row>
        <row r="85">
          <cell r="O85">
            <v>10995.4545454545</v>
          </cell>
        </row>
        <row r="85">
          <cell r="W85" t="str">
            <v>~</v>
          </cell>
        </row>
        <row r="86">
          <cell r="A86" t="str">
            <v>ALL121.2</v>
          </cell>
          <cell r="B86" t="str">
            <v>MLZ021T4LP9A DANFOSS SCROLL COMP 3HP</v>
          </cell>
        </row>
        <row r="86">
          <cell r="D86">
            <v>3</v>
          </cell>
        </row>
        <row r="86">
          <cell r="O86">
            <v>1626.4527972028</v>
          </cell>
        </row>
        <row r="86">
          <cell r="T86" t="str">
            <v>CU - 40  QC</v>
          </cell>
        </row>
        <row r="86">
          <cell r="W86">
            <v>4450.84907719519</v>
          </cell>
        </row>
        <row r="86">
          <cell r="AB86" t="str">
            <v>BCU - 50  </v>
          </cell>
        </row>
        <row r="86">
          <cell r="AK86">
            <v>5024.99355215214</v>
          </cell>
          <cell r="AL86">
            <v>4930.61734012887</v>
          </cell>
          <cell r="AM86">
            <v>4657.67144435235</v>
          </cell>
        </row>
        <row r="87">
          <cell r="A87" t="str">
            <v>ALL121.3</v>
          </cell>
          <cell r="B87" t="str">
            <v>MLZ030T4LC9A DANFOSS SCROLL COMP 4HP</v>
          </cell>
        </row>
        <row r="87">
          <cell r="D87">
            <v>4</v>
          </cell>
        </row>
        <row r="87">
          <cell r="O87">
            <v>2043.97902097902</v>
          </cell>
        </row>
        <row r="87">
          <cell r="T87" t="str">
            <v>CU - 64 QC</v>
          </cell>
        </row>
        <row r="87">
          <cell r="W87">
            <v>5847.99479997172</v>
          </cell>
        </row>
        <row r="87">
          <cell r="AB87" t="str">
            <v>BCU - 55</v>
          </cell>
        </row>
        <row r="87">
          <cell r="AK87">
            <v>5776.71807784969</v>
          </cell>
          <cell r="AL87">
            <v>5682.34186582642</v>
          </cell>
          <cell r="AM87">
            <v>5409.3959700499</v>
          </cell>
        </row>
        <row r="88">
          <cell r="A88" t="str">
            <v>ALL121.4</v>
          </cell>
          <cell r="B88" t="str">
            <v>MLZ038T4LC9A DANFOSS SCROLL COMP 5HP</v>
          </cell>
        </row>
        <row r="88">
          <cell r="D88">
            <v>5</v>
          </cell>
        </row>
        <row r="88">
          <cell r="O88">
            <v>2179.41026645768</v>
          </cell>
        </row>
        <row r="88">
          <cell r="T88" t="str">
            <v>CU - 72 QC</v>
          </cell>
        </row>
        <row r="88">
          <cell r="W88">
            <v>5994.99431603025</v>
          </cell>
        </row>
        <row r="88">
          <cell r="AB88" t="str">
            <v>BCU - 64  </v>
          </cell>
        </row>
        <row r="88">
          <cell r="AK88">
            <v>6272.63028459305</v>
          </cell>
          <cell r="AL88">
            <v>6178.25407256978</v>
          </cell>
          <cell r="AM88">
            <v>5905.30817679325</v>
          </cell>
        </row>
        <row r="89">
          <cell r="A89" t="str">
            <v>ALL121.5</v>
          </cell>
          <cell r="B89" t="str">
            <v>MLZ045T4LC9A DANFOSS SCROLL COMP 6HP</v>
          </cell>
        </row>
        <row r="89">
          <cell r="D89">
            <v>6</v>
          </cell>
        </row>
        <row r="89">
          <cell r="O89">
            <v>2427.45804195804</v>
          </cell>
        </row>
        <row r="89">
          <cell r="T89" t="str">
            <v>CU - 90 QC</v>
          </cell>
        </row>
        <row r="89">
          <cell r="W89">
            <v>6807.68654646517</v>
          </cell>
        </row>
        <row r="89">
          <cell r="AB89" t="str">
            <v>BCU - 72</v>
          </cell>
        </row>
        <row r="89">
          <cell r="AK89">
            <v>7152.98196350487</v>
          </cell>
          <cell r="AL89">
            <v>7058.60575148159</v>
          </cell>
          <cell r="AM89">
            <v>6785.65985570507</v>
          </cell>
        </row>
        <row r="90">
          <cell r="A90" t="str">
            <v>ALL121.6</v>
          </cell>
          <cell r="B90" t="str">
            <v>MLZ048T4LC9A DANFOSS SCROLL COMP 7HP</v>
          </cell>
        </row>
        <row r="90">
          <cell r="D90">
            <v>7</v>
          </cell>
        </row>
        <row r="90">
          <cell r="O90">
            <v>3278.78146853147</v>
          </cell>
        </row>
        <row r="90">
          <cell r="T90" t="str">
            <v>CU - 100 QC</v>
          </cell>
        </row>
        <row r="90">
          <cell r="W90">
            <v>7929.09853426639</v>
          </cell>
        </row>
        <row r="90">
          <cell r="AB90" t="str">
            <v>BCU - 100</v>
          </cell>
        </row>
        <row r="90">
          <cell r="AK90">
            <v>8154.99857874616</v>
          </cell>
          <cell r="AL90">
            <v>8060.62236672289</v>
          </cell>
          <cell r="AM90">
            <v>7787.67647094636</v>
          </cell>
        </row>
        <row r="91">
          <cell r="A91" t="str">
            <v>ALL121.7</v>
          </cell>
          <cell r="B91" t="str">
            <v>MLZ058T4LC9A DANFOSS SCROLL COMP 8HP</v>
          </cell>
        </row>
        <row r="91">
          <cell r="D91">
            <v>8</v>
          </cell>
        </row>
        <row r="91">
          <cell r="O91">
            <v>3923.02622377622</v>
          </cell>
        </row>
        <row r="91">
          <cell r="T91" t="str">
            <v>CU - 125 QC</v>
          </cell>
        </row>
        <row r="91">
          <cell r="W91">
            <v>10473.4531017693</v>
          </cell>
        </row>
        <row r="91">
          <cell r="AB91" t="str">
            <v>BCU - 110</v>
          </cell>
        </row>
        <row r="91">
          <cell r="AK91">
            <v>10736.7101911168</v>
          </cell>
          <cell r="AL91">
            <v>10642.3339790936</v>
          </cell>
          <cell r="AM91">
            <v>10369.388083317</v>
          </cell>
        </row>
        <row r="92">
          <cell r="A92" t="str">
            <v>ALL121.8</v>
          </cell>
          <cell r="B92" t="str">
            <v>MLZ066T4LC9A DANFOSS SCROLL COMP 9HP</v>
          </cell>
        </row>
        <row r="92">
          <cell r="D92">
            <v>9</v>
          </cell>
        </row>
        <row r="92">
          <cell r="O92">
            <v>4022.73076923077</v>
          </cell>
        </row>
        <row r="92">
          <cell r="T92" t="str">
            <v>CU - 144 QC</v>
          </cell>
        </row>
        <row r="92">
          <cell r="W92">
            <v>11490.0056163974</v>
          </cell>
        </row>
        <row r="92">
          <cell r="AB92" t="str">
            <v>BCU - 120</v>
          </cell>
        </row>
        <row r="92">
          <cell r="AK92">
            <v>11623.0976387445</v>
          </cell>
          <cell r="AL92">
            <v>11528.7214267212</v>
          </cell>
          <cell r="AM92">
            <v>11255.7755309447</v>
          </cell>
        </row>
        <row r="93">
          <cell r="A93" t="str">
            <v>ALL121.9</v>
          </cell>
          <cell r="B93" t="str">
            <v>MLZ076T4LC9A DANFOSS SCROLL COMP 10HP</v>
          </cell>
        </row>
        <row r="93">
          <cell r="D93">
            <v>10</v>
          </cell>
        </row>
        <row r="93">
          <cell r="O93">
            <v>4466.2821969697</v>
          </cell>
        </row>
        <row r="93">
          <cell r="T93" t="str">
            <v>CU - 144 QC</v>
          </cell>
        </row>
        <row r="93">
          <cell r="W93">
            <v>11589.9968751387</v>
          </cell>
        </row>
        <row r="93">
          <cell r="AB93" t="str">
            <v>BCU - 120</v>
          </cell>
        </row>
        <row r="93">
          <cell r="AK93">
            <v>11723.0888974857</v>
          </cell>
          <cell r="AL93">
            <v>11628.7126854624</v>
          </cell>
          <cell r="AM93">
            <v>11355.7667896859</v>
          </cell>
        </row>
        <row r="94">
          <cell r="A94" t="str">
            <v>ALL121.10</v>
          </cell>
          <cell r="B94" t="str">
            <v>MLZ090T4LC9 DANFOSS SCROLL COMP 13HP</v>
          </cell>
        </row>
        <row r="94">
          <cell r="D94">
            <v>13</v>
          </cell>
        </row>
        <row r="94">
          <cell r="O94">
            <v>4833.89001623376</v>
          </cell>
        </row>
        <row r="94">
          <cell r="T94" t="str">
            <v>CU - 160 QC</v>
          </cell>
        </row>
        <row r="94">
          <cell r="W94">
            <v>12184.8511480107</v>
          </cell>
        </row>
        <row r="94">
          <cell r="AB94" t="str">
            <v>LCU-15</v>
          </cell>
        </row>
        <row r="94">
          <cell r="AK94">
            <v>13414.5845122031</v>
          </cell>
          <cell r="AL94">
            <v>13320.2083001798</v>
          </cell>
          <cell r="AM94">
            <v>13047.2624044033</v>
          </cell>
        </row>
        <row r="95">
          <cell r="A95" t="str">
            <v>ALL123</v>
          </cell>
          <cell r="B95" t="str">
            <v>ZB15KQE-TFD-559 COPELAND COMP 2HP</v>
          </cell>
        </row>
        <row r="95">
          <cell r="D95">
            <v>2</v>
          </cell>
          <cell r="E95" t="str">
            <v>V06,V04(1/2,3/4) </v>
          </cell>
        </row>
        <row r="95">
          <cell r="G95">
            <v>1.02116488925349</v>
          </cell>
        </row>
        <row r="95">
          <cell r="O95">
            <v>1783.11024912587</v>
          </cell>
        </row>
        <row r="95">
          <cell r="T95" t="str">
            <v>CU - 32  QC</v>
          </cell>
        </row>
        <row r="95">
          <cell r="W95">
            <v>4339.79396029871</v>
          </cell>
        </row>
        <row r="95">
          <cell r="AB95" t="str">
            <v>BCU - 36  </v>
          </cell>
        </row>
        <row r="95">
          <cell r="AK95">
            <v>4857.08105925211</v>
          </cell>
          <cell r="AL95">
            <v>4762.70484722884</v>
          </cell>
          <cell r="AM95">
            <v>4489.75895145231</v>
          </cell>
          <cell r="AN95" t="str">
            <v>2.5hp</v>
          </cell>
        </row>
        <row r="95">
          <cell r="AQ95">
            <v>3993.35743439261</v>
          </cell>
        </row>
        <row r="96">
          <cell r="A96" t="str">
            <v>ALL124</v>
          </cell>
          <cell r="B96" t="str">
            <v>ZB19KQE-TFD-559 COPELAND COMP 2.5HP</v>
          </cell>
        </row>
        <row r="96">
          <cell r="D96">
            <v>2.5</v>
          </cell>
          <cell r="E96" t="str">
            <v>V06,V04(1/2,3/4) </v>
          </cell>
        </row>
        <row r="96">
          <cell r="G96">
            <v>1.01403861625101</v>
          </cell>
        </row>
        <row r="96">
          <cell r="O96">
            <v>1804.61374562937</v>
          </cell>
        </row>
        <row r="96">
          <cell r="T96" t="str">
            <v>CU - 36  QC</v>
          </cell>
        </row>
        <row r="96">
          <cell r="W96">
            <v>4486.79752970474</v>
          </cell>
        </row>
        <row r="96">
          <cell r="AB96" t="str">
            <v>BCU - 40  </v>
          </cell>
        </row>
        <row r="96">
          <cell r="AK96">
            <v>5042.02870654152</v>
          </cell>
          <cell r="AL96">
            <v>4947.65249451825</v>
          </cell>
          <cell r="AM96">
            <v>4674.70659874173</v>
          </cell>
        </row>
        <row r="97">
          <cell r="A97" t="str">
            <v>ALL125</v>
          </cell>
          <cell r="B97" t="str">
            <v>ZB21KQE-TFD-559 COPELAND COMP 3HP</v>
          </cell>
        </row>
        <row r="97">
          <cell r="D97">
            <v>3</v>
          </cell>
          <cell r="E97" t="str">
            <v>V06,V04(1/2,3/4) </v>
          </cell>
        </row>
        <row r="97">
          <cell r="G97">
            <v>1.01167711598746</v>
          </cell>
        </row>
        <row r="97">
          <cell r="O97">
            <v>1847.62073863636</v>
          </cell>
        </row>
        <row r="97">
          <cell r="T97" t="str">
            <v>CU - 40  QC</v>
          </cell>
        </row>
        <row r="97">
          <cell r="W97">
            <v>4839.63339811632</v>
          </cell>
        </row>
        <row r="97">
          <cell r="AB97" t="str">
            <v>BCU - 50  </v>
          </cell>
        </row>
        <row r="97">
          <cell r="AK97">
            <v>5246.16149358571</v>
          </cell>
          <cell r="AL97">
            <v>5151.78528156244</v>
          </cell>
          <cell r="AM97">
            <v>4878.83938578592</v>
          </cell>
          <cell r="AN97" t="str">
            <v>HTC-3</v>
          </cell>
        </row>
        <row r="97">
          <cell r="AQ97">
            <v>5108.42282337525</v>
          </cell>
        </row>
        <row r="98">
          <cell r="A98" t="str">
            <v>ALL127</v>
          </cell>
          <cell r="B98" t="str">
            <v>ZB29KQE-TFD-559 COPELAND COMP 4HP</v>
          </cell>
        </row>
        <row r="98">
          <cell r="D98">
            <v>4</v>
          </cell>
          <cell r="E98" t="str">
            <v>V06,V05(1/2,7/8) </v>
          </cell>
        </row>
        <row r="98">
          <cell r="G98">
            <v>1.01151968760169</v>
          </cell>
        </row>
        <row r="98">
          <cell r="O98">
            <v>2206.01234702797</v>
          </cell>
        </row>
        <row r="98">
          <cell r="T98" t="str">
            <v>CU - 64 QC</v>
          </cell>
        </row>
        <row r="98">
          <cell r="W98">
            <v>6177.64450550824</v>
          </cell>
        </row>
        <row r="98">
          <cell r="Z98" t="str">
            <v>QC29M1-TFA-XX</v>
          </cell>
        </row>
        <row r="98">
          <cell r="AB98" t="str">
            <v>BCU - 55</v>
          </cell>
        </row>
        <row r="98">
          <cell r="AK98">
            <v>5938.75140389864</v>
          </cell>
          <cell r="AL98">
            <v>5844.37519187537</v>
          </cell>
          <cell r="AM98">
            <v>5571.42929609885</v>
          </cell>
        </row>
        <row r="99">
          <cell r="A99" t="str">
            <v>ALL128</v>
          </cell>
          <cell r="B99" t="str">
            <v>ZB38KQE-TFD-559 COPELAND COMP 5HP</v>
          </cell>
        </row>
        <row r="99">
          <cell r="D99">
            <v>5</v>
          </cell>
          <cell r="E99" t="str">
            <v>V06,V05(1/2,7/8) </v>
          </cell>
        </row>
        <row r="99">
          <cell r="G99">
            <v>1.05476267355505</v>
          </cell>
        </row>
        <row r="99">
          <cell r="O99">
            <v>2313.52982954545</v>
          </cell>
        </row>
        <row r="99">
          <cell r="T99" t="str">
            <v>CU - 72 QC</v>
          </cell>
        </row>
        <row r="99">
          <cell r="W99">
            <v>6531.43597960873</v>
          </cell>
        </row>
        <row r="99">
          <cell r="Z99" t="str">
            <v>QC38M1-TFA-XX</v>
          </cell>
        </row>
        <row r="99">
          <cell r="AB99" t="str">
            <v>BCU - 64  </v>
          </cell>
        </row>
        <row r="99">
          <cell r="AK99">
            <v>6641.45556868397</v>
          </cell>
          <cell r="AL99">
            <v>6547.0793566607</v>
          </cell>
          <cell r="AM99">
            <v>6274.13346088418</v>
          </cell>
        </row>
        <row r="100">
          <cell r="A100" t="str">
            <v>ALL129</v>
          </cell>
          <cell r="B100" t="str">
            <v>ZB45KQE-TFD-559 COPELAND COMP 6HP</v>
          </cell>
        </row>
        <row r="100">
          <cell r="D100">
            <v>6</v>
          </cell>
          <cell r="E100" t="str">
            <v>V06,V05(1/2,7/8) </v>
          </cell>
        </row>
        <row r="100">
          <cell r="G100">
            <v>1.02764476614699</v>
          </cell>
        </row>
        <row r="100">
          <cell r="O100">
            <v>2607.41094842657</v>
          </cell>
        </row>
        <row r="100">
          <cell r="T100" t="str">
            <v>CU - 90 QC</v>
          </cell>
        </row>
        <row r="100">
          <cell r="W100">
            <v>7203.13349692543</v>
          </cell>
        </row>
        <row r="100">
          <cell r="Z100" t="str">
            <v>QC45M1-TFA-XX</v>
          </cell>
        </row>
        <row r="100">
          <cell r="AB100" t="str">
            <v>BCU - 72</v>
          </cell>
        </row>
        <row r="100">
          <cell r="AK100">
            <v>7332.93486997339</v>
          </cell>
          <cell r="AL100">
            <v>7238.55865795012</v>
          </cell>
          <cell r="AM100">
            <v>6965.61276217359</v>
          </cell>
        </row>
        <row r="101">
          <cell r="A101" t="str">
            <v>ALL130</v>
          </cell>
          <cell r="B101" t="str">
            <v>ZB48KQE-TFD-559 COPELAND COMP 7HP</v>
          </cell>
        </row>
        <row r="101">
          <cell r="D101">
            <v>7</v>
          </cell>
          <cell r="E101" t="str">
            <v>V08,V05(5/8,7/8) </v>
          </cell>
        </row>
        <row r="101">
          <cell r="G101">
            <v>0.965786136939983</v>
          </cell>
        </row>
        <row r="101">
          <cell r="O101">
            <v>3419.61145104895</v>
          </cell>
        </row>
        <row r="101">
          <cell r="T101" t="str">
            <v>CU - 100 QC</v>
          </cell>
        </row>
        <row r="101">
          <cell r="W101">
            <v>8285.42256077561</v>
          </cell>
        </row>
        <row r="101">
          <cell r="Z101" t="str">
            <v>QC48M1-TFA-XX</v>
          </cell>
        </row>
        <row r="101">
          <cell r="AB101" t="str">
            <v>BCU - 100</v>
          </cell>
        </row>
        <row r="101">
          <cell r="AK101">
            <v>8295.82856126365</v>
          </cell>
          <cell r="AL101">
            <v>8201.45234924038</v>
          </cell>
          <cell r="AM101">
            <v>7928.50645346385</v>
          </cell>
        </row>
        <row r="102">
          <cell r="A102" t="str">
            <v>ALL131</v>
          </cell>
          <cell r="B102" t="str">
            <v>ZB58KQE-TFD-551 COPELAND COMP 8HP</v>
          </cell>
        </row>
        <row r="102">
          <cell r="D102">
            <v>8</v>
          </cell>
          <cell r="E102" t="str">
            <v>218 (7/8,11/8)</v>
          </cell>
        </row>
        <row r="102">
          <cell r="G102">
            <v>1.03956950672646</v>
          </cell>
        </row>
        <row r="102">
          <cell r="O102">
            <v>4104.36789772727</v>
          </cell>
        </row>
        <row r="102">
          <cell r="T102" t="str">
            <v>CU - 125 QC</v>
          </cell>
        </row>
        <row r="102">
          <cell r="W102">
            <v>10789.4119742264</v>
          </cell>
        </row>
        <row r="102">
          <cell r="Z102" t="str">
            <v>QC58M1-TFA-XX</v>
          </cell>
        </row>
        <row r="102">
          <cell r="AB102" t="str">
            <v>BCU - 110</v>
          </cell>
        </row>
        <row r="102">
          <cell r="AK102">
            <v>10918.0518650679</v>
          </cell>
          <cell r="AL102">
            <v>10823.6756530446</v>
          </cell>
          <cell r="AM102">
            <v>10550.7297572681</v>
          </cell>
        </row>
        <row r="103">
          <cell r="A103" t="str">
            <v>ALL132</v>
          </cell>
          <cell r="B103" t="str">
            <v>ZB66KQE-TFD-551 COPELAND COMP 9HP</v>
          </cell>
        </row>
        <row r="103">
          <cell r="D103">
            <v>9</v>
          </cell>
          <cell r="E103" t="str">
            <v>272 (7/8,13/8)</v>
          </cell>
        </row>
        <row r="103">
          <cell r="G103">
            <v>1.04099921776689</v>
          </cell>
        </row>
        <row r="103">
          <cell r="O103">
            <v>4265.75611888112</v>
          </cell>
        </row>
        <row r="103">
          <cell r="T103" t="str">
            <v>CU - 144 QC</v>
          </cell>
        </row>
        <row r="103">
          <cell r="W103">
            <v>11867.6481645538</v>
          </cell>
        </row>
        <row r="103">
          <cell r="Z103" t="str">
            <v>QC66M1-TFA-XX</v>
          </cell>
        </row>
        <row r="103">
          <cell r="AB103" t="str">
            <v>BCU - 120</v>
          </cell>
        </row>
        <row r="103">
          <cell r="AK103">
            <v>11866.1229883948</v>
          </cell>
          <cell r="AL103">
            <v>11771.7467763715</v>
          </cell>
          <cell r="AM103">
            <v>11498.800880595</v>
          </cell>
        </row>
        <row r="104">
          <cell r="A104" t="str">
            <v>ALL133</v>
          </cell>
          <cell r="B104" t="str">
            <v>ZB76KQE-TFD-551 COPELAND COMP 10HP</v>
          </cell>
        </row>
        <row r="104">
          <cell r="D104">
            <v>10</v>
          </cell>
          <cell r="E104" t="str">
            <v>272 (7/8,13/8)</v>
          </cell>
        </row>
        <row r="104">
          <cell r="G104">
            <v>1.04099868593955</v>
          </cell>
        </row>
        <row r="104">
          <cell r="O104">
            <v>4229.91695804196</v>
          </cell>
        </row>
        <row r="104">
          <cell r="T104" t="str">
            <v>CU - 144 QC</v>
          </cell>
        </row>
        <row r="104">
          <cell r="W104">
            <v>11831.8090037147</v>
          </cell>
        </row>
        <row r="104">
          <cell r="Z104" t="str">
            <v>QC76M1-TFA-XX</v>
          </cell>
        </row>
        <row r="104">
          <cell r="AB104" t="str">
            <v>BCU - 120</v>
          </cell>
        </row>
        <row r="104">
          <cell r="AK104">
            <v>11830.2838275556</v>
          </cell>
          <cell r="AL104">
            <v>11735.9076155324</v>
          </cell>
          <cell r="AM104">
            <v>11462.9617197558</v>
          </cell>
          <cell r="AN104" t="str">
            <v>HTC-12</v>
          </cell>
        </row>
        <row r="104">
          <cell r="AQ104">
            <v>10898.9306245627</v>
          </cell>
        </row>
        <row r="105">
          <cell r="A105" t="str">
            <v>ALL133.01</v>
          </cell>
          <cell r="B105" t="str">
            <v>ZB88KQE-TFD-551 COPELAND COMP 12HP</v>
          </cell>
        </row>
        <row r="105">
          <cell r="D105">
            <v>12</v>
          </cell>
          <cell r="E105" t="str">
            <v>273 (7/8,13/8)</v>
          </cell>
        </row>
        <row r="105">
          <cell r="G105">
            <v>0</v>
          </cell>
        </row>
        <row r="105">
          <cell r="O105">
            <v>5076.12114448052</v>
          </cell>
        </row>
        <row r="105">
          <cell r="T105" t="str">
            <v>CU - 160 QC</v>
          </cell>
        </row>
        <row r="105">
          <cell r="W105">
            <v>12488.2811476045</v>
          </cell>
        </row>
        <row r="105">
          <cell r="Z105" t="str">
            <v>QC88M1-TFA-XX</v>
          </cell>
        </row>
        <row r="105">
          <cell r="AB105" t="str">
            <v>LCU-15</v>
          </cell>
        </row>
        <row r="105">
          <cell r="AK105">
            <v>13718.0145117969</v>
          </cell>
          <cell r="AL105">
            <v>13623.6382997737</v>
          </cell>
          <cell r="AM105">
            <v>13350.6924039971</v>
          </cell>
        </row>
        <row r="106">
          <cell r="A106" t="str">
            <v>ALL134</v>
          </cell>
          <cell r="B106" t="str">
            <v>ZB95KQE-TFD-551 COPELAND COMP 13HP</v>
          </cell>
        </row>
        <row r="106">
          <cell r="D106">
            <v>13</v>
          </cell>
          <cell r="E106" t="str">
            <v>273 (7/8,13/8)</v>
          </cell>
        </row>
        <row r="106">
          <cell r="G106">
            <v>1.17543209876543</v>
          </cell>
        </row>
        <row r="106">
          <cell r="O106">
            <v>5305.09178321678</v>
          </cell>
        </row>
        <row r="106">
          <cell r="T106" t="str">
            <v>CU - 160 QC</v>
          </cell>
        </row>
        <row r="106">
          <cell r="W106">
            <v>13459.9779619013</v>
          </cell>
        </row>
        <row r="106">
          <cell r="Z106" t="str">
            <v>QC95M1-TFA-XX</v>
          </cell>
        </row>
        <row r="106">
          <cell r="AB106" t="str">
            <v>LCU-15</v>
          </cell>
        </row>
        <row r="106">
          <cell r="AK106">
            <v>14689.7113260937</v>
          </cell>
          <cell r="AL106">
            <v>14595.3351140705</v>
          </cell>
          <cell r="AM106">
            <v>14322.389218294</v>
          </cell>
        </row>
        <row r="107">
          <cell r="A107" t="str">
            <v>ALL135</v>
          </cell>
          <cell r="B107" t="str">
            <v>ZB114KQE-TFD-551 COPELAND COMP 15HP</v>
          </cell>
        </row>
        <row r="107">
          <cell r="D107">
            <v>15</v>
          </cell>
          <cell r="E107" t="str">
            <v>273 (7/8,13/8)</v>
          </cell>
        </row>
        <row r="107">
          <cell r="G107">
            <v>1.07978821362799</v>
          </cell>
        </row>
        <row r="107">
          <cell r="O107">
            <v>6387.43444055944</v>
          </cell>
        </row>
        <row r="107">
          <cell r="T107" t="str">
            <v>CU - 200 QC</v>
          </cell>
        </row>
        <row r="107">
          <cell r="W107">
            <v>16117.1268509869</v>
          </cell>
        </row>
        <row r="107">
          <cell r="Z107" t="str">
            <v>QC114M1-TFA-XX</v>
          </cell>
        </row>
        <row r="107">
          <cell r="AB107" t="str">
            <v>LCU-20</v>
          </cell>
        </row>
        <row r="107">
          <cell r="AK107">
            <v>16923.3739999051</v>
          </cell>
          <cell r="AL107">
            <v>16828.9977878818</v>
          </cell>
          <cell r="AM107">
            <v>16556.0518921053</v>
          </cell>
        </row>
        <row r="108">
          <cell r="A108" t="str">
            <v>ALL135.01</v>
          </cell>
          <cell r="B108" t="str">
            <v>ZB130KQE-TED-551 COPELAND COMP 20HP</v>
          </cell>
        </row>
        <row r="108">
          <cell r="D108">
            <v>20</v>
          </cell>
          <cell r="E108" t="str">
            <v>274 (1 1/8,15/8)</v>
          </cell>
        </row>
        <row r="108">
          <cell r="G108">
            <v>1.10510902770462</v>
          </cell>
        </row>
        <row r="108">
          <cell r="O108">
            <v>7702.8069055944</v>
          </cell>
        </row>
        <row r="108">
          <cell r="T108" t="str">
            <v>CU - 250 QC</v>
          </cell>
        </row>
        <row r="108">
          <cell r="W108">
            <v>20783.7027249127</v>
          </cell>
        </row>
        <row r="108">
          <cell r="Z108" t="str">
            <v>QC130M1-TFA-XX</v>
          </cell>
        </row>
        <row r="108">
          <cell r="AB108" t="str">
            <v>TCUV - 250</v>
          </cell>
        </row>
        <row r="108">
          <cell r="AK108">
            <v>26800.6118585035</v>
          </cell>
          <cell r="AL108">
            <v>26706.2356464802</v>
          </cell>
          <cell r="AM108">
            <v>26433.2897507037</v>
          </cell>
        </row>
        <row r="109">
          <cell r="A109" t="str">
            <v>ALL135.03</v>
          </cell>
          <cell r="B109" t="str">
            <v>ZB190KQE-TWD-523 COPELAND COMP 25HP</v>
          </cell>
        </row>
        <row r="109">
          <cell r="D109">
            <v>25</v>
          </cell>
          <cell r="E109" t="str">
            <v>276 (1 3/8,15/8)</v>
          </cell>
        </row>
        <row r="109">
          <cell r="G109">
            <v>1.15574496644295</v>
          </cell>
        </row>
        <row r="109">
          <cell r="O109">
            <v>10866.2848339161</v>
          </cell>
        </row>
        <row r="109">
          <cell r="T109" t="str">
            <v>CU - 300 QC</v>
          </cell>
        </row>
        <row r="109">
          <cell r="W109">
            <v>25850.4979086085</v>
          </cell>
        </row>
        <row r="109">
          <cell r="Z109" t="str">
            <v>QC190M1-TFA-XX</v>
          </cell>
        </row>
        <row r="109">
          <cell r="AB109" t="str">
            <v>TCUV - 300</v>
          </cell>
        </row>
        <row r="109">
          <cell r="AK109">
            <v>29825.9352380369</v>
          </cell>
          <cell r="AL109">
            <v>29731.5590260136</v>
          </cell>
          <cell r="AM109">
            <v>29458.6131302371</v>
          </cell>
        </row>
        <row r="110">
          <cell r="A110" t="str">
            <v>ALL135.04</v>
          </cell>
          <cell r="B110" t="str">
            <v>ZB220KQE-TWD-523 COPELAND COMP 30HP</v>
          </cell>
        </row>
        <row r="110">
          <cell r="D110">
            <v>30</v>
          </cell>
          <cell r="E110" t="str">
            <v>277 (1 3/8,15/8)</v>
          </cell>
        </row>
        <row r="110">
          <cell r="G110">
            <v>1.126281128943</v>
          </cell>
        </row>
        <row r="110">
          <cell r="O110">
            <v>13138.4876311189</v>
          </cell>
        </row>
        <row r="110">
          <cell r="T110" t="str">
            <v>CU - 350 QC</v>
          </cell>
        </row>
        <row r="110">
          <cell r="W110">
            <v>30127.5117963606</v>
          </cell>
        </row>
        <row r="110">
          <cell r="Z110" t="str">
            <v>QC220M1-TFA-XX</v>
          </cell>
        </row>
        <row r="110">
          <cell r="AB110" t="str">
            <v>TCUV - 350</v>
          </cell>
        </row>
        <row r="110">
          <cell r="AK110">
            <v>35155.542069437</v>
          </cell>
          <cell r="AL110">
            <v>35061.1658574138</v>
          </cell>
          <cell r="AM110">
            <v>34788.2199616372</v>
          </cell>
        </row>
        <row r="111">
          <cell r="A111" t="str">
            <v>ALL135.06</v>
          </cell>
          <cell r="B111" t="str">
            <v>ZFI23KQE-TFD-552 COPELAND COMP 5HP</v>
          </cell>
        </row>
        <row r="111">
          <cell r="D111">
            <v>5</v>
          </cell>
          <cell r="E111" t="str">
            <v>V06,V05(1/2,7/8) </v>
          </cell>
        </row>
        <row r="111">
          <cell r="G111" t="str">
            <v>23000btu (4DES5Y)</v>
          </cell>
        </row>
        <row r="111">
          <cell r="O111">
            <v>3548.50251311189</v>
          </cell>
        </row>
        <row r="111">
          <cell r="T111" t="str">
            <v>CU - 72 QC</v>
          </cell>
        </row>
        <row r="111">
          <cell r="W111">
            <v>7766.40866317516</v>
          </cell>
        </row>
        <row r="111">
          <cell r="Z111" t="str">
            <v>QC23L1-TFA-XX</v>
          </cell>
        </row>
        <row r="111">
          <cell r="AB111" t="str">
            <v>LCU-06</v>
          </cell>
        </row>
        <row r="111">
          <cell r="AK111">
            <v>9147.72133108962</v>
          </cell>
          <cell r="AL111">
            <v>9053.34511906635</v>
          </cell>
          <cell r="AM111">
            <v>8780.39922328982</v>
          </cell>
        </row>
        <row r="112">
          <cell r="A112" t="str">
            <v>ALL135.07</v>
          </cell>
          <cell r="B112" t="str">
            <v>ZFI26KQE-TFD-552 COPELAND COMP 6HP</v>
          </cell>
        </row>
        <row r="112">
          <cell r="D112">
            <v>6</v>
          </cell>
          <cell r="E112" t="str">
            <v>V06,V05(1/2,7/8) </v>
          </cell>
        </row>
        <row r="112">
          <cell r="G112" t="str">
            <v>28000btu (4CES6Y)</v>
          </cell>
        </row>
        <row r="112">
          <cell r="O112">
            <v>3673.93957604895</v>
          </cell>
        </row>
        <row r="112">
          <cell r="T112" t="str">
            <v>CU - 90 QC</v>
          </cell>
        </row>
        <row r="112">
          <cell r="W112">
            <v>8269.66212454781</v>
          </cell>
        </row>
        <row r="112">
          <cell r="Z112" t="str">
            <v>QC26L1-TFA-XX</v>
          </cell>
        </row>
        <row r="112">
          <cell r="AB112" t="str">
            <v>LCU-06</v>
          </cell>
        </row>
        <row r="112">
          <cell r="AK112">
            <v>9321.03605853085</v>
          </cell>
          <cell r="AL112">
            <v>9226.65984650757</v>
          </cell>
          <cell r="AM112">
            <v>8953.71395073105</v>
          </cell>
        </row>
        <row r="113">
          <cell r="A113" t="str">
            <v>ALL135.071</v>
          </cell>
          <cell r="B113" t="str">
            <v>ZFI30KNE-TFD-657 COPELAND COMP 7HP (WELDING)</v>
          </cell>
        </row>
        <row r="113">
          <cell r="D113">
            <v>7</v>
          </cell>
          <cell r="E113" t="str">
            <v>V05,V04 (7/8,3/4)</v>
          </cell>
        </row>
        <row r="113">
          <cell r="G113" t="str">
            <v>31000btu (4VES7Y)</v>
          </cell>
        </row>
        <row r="113">
          <cell r="O113">
            <v>4174.78191911182</v>
          </cell>
        </row>
        <row r="113">
          <cell r="T113" t="str">
            <v>CU - 100 QC</v>
          </cell>
        </row>
        <row r="113">
          <cell r="W113">
            <v>9040.59302883847</v>
          </cell>
        </row>
        <row r="113">
          <cell r="Z113" t="str">
            <v>QC30L1-TFA-XX</v>
          </cell>
        </row>
        <row r="113">
          <cell r="AB113" t="str">
            <v>LCU-08</v>
          </cell>
        </row>
        <row r="113">
          <cell r="AK113">
            <v>11446.1318542602</v>
          </cell>
          <cell r="AL113">
            <v>11351.755642237</v>
          </cell>
          <cell r="AM113">
            <v>11078.8097464604</v>
          </cell>
        </row>
        <row r="114">
          <cell r="A114" t="str">
            <v>ALL135.08</v>
          </cell>
          <cell r="B114" t="str">
            <v>ZFI36KQE-TFD-552 COPELAND COMP 8HP</v>
          </cell>
        </row>
        <row r="114">
          <cell r="D114">
            <v>8</v>
          </cell>
          <cell r="E114" t="str">
            <v>V05,V04 (7/8,3/4)</v>
          </cell>
        </row>
        <row r="114">
          <cell r="G114" t="str">
            <v>36000btu (4TES9Y)</v>
          </cell>
        </row>
        <row r="114">
          <cell r="O114">
            <v>4490.91564685315</v>
          </cell>
        </row>
        <row r="114">
          <cell r="T114" t="str">
            <v>CU - 125 QC</v>
          </cell>
        </row>
        <row r="114">
          <cell r="W114">
            <v>11175.9597233523</v>
          </cell>
        </row>
        <row r="114">
          <cell r="Z114" t="str">
            <v>QC36L1-TFA-XX</v>
          </cell>
        </row>
        <row r="114">
          <cell r="AB114" t="str">
            <v>LCU-08</v>
          </cell>
        </row>
        <row r="114">
          <cell r="AK114">
            <v>11762.2655820016</v>
          </cell>
          <cell r="AL114">
            <v>11667.8893699783</v>
          </cell>
          <cell r="AM114">
            <v>11394.9434742018</v>
          </cell>
        </row>
        <row r="115">
          <cell r="A115" t="str">
            <v>ALL135.09</v>
          </cell>
          <cell r="B115" t="str">
            <v>ZFI39KQE-TFD-552 COPELAND COMP 10HP</v>
          </cell>
        </row>
        <row r="115">
          <cell r="D115">
            <v>10</v>
          </cell>
          <cell r="E115" t="str">
            <v>V05,V04 (7/8,3/4)</v>
          </cell>
        </row>
        <row r="115">
          <cell r="G115" t="str">
            <v>42000btu (4PES12Y)</v>
          </cell>
        </row>
        <row r="115">
          <cell r="O115">
            <v>4800.5659965035</v>
          </cell>
        </row>
        <row r="115">
          <cell r="T115" t="str">
            <v>CU - 144 QC</v>
          </cell>
        </row>
        <row r="115">
          <cell r="W115">
            <v>12402.4580421762</v>
          </cell>
        </row>
        <row r="115">
          <cell r="Z115" t="str">
            <v>QC39L1-TFA-XX</v>
          </cell>
        </row>
        <row r="115">
          <cell r="AB115" t="str">
            <v>LCU-10</v>
          </cell>
        </row>
        <row r="115">
          <cell r="AK115">
            <v>12842.5546878434</v>
          </cell>
          <cell r="AL115">
            <v>12748.1784758201</v>
          </cell>
          <cell r="AM115">
            <v>12475.2325800436</v>
          </cell>
          <cell r="AN115" t="str">
            <v>HTC-10</v>
          </cell>
        </row>
        <row r="115">
          <cell r="AQ115">
            <v>11013.415579495</v>
          </cell>
        </row>
        <row r="116">
          <cell r="A116" t="str">
            <v>ALL135.10</v>
          </cell>
          <cell r="B116" t="str">
            <v>ZFI50KQE-TFD-564 COPELAND COMP 12HP</v>
          </cell>
        </row>
        <row r="116">
          <cell r="D116">
            <v>12</v>
          </cell>
          <cell r="E116" t="str">
            <v>V05,V03 (7/8,13/8)</v>
          </cell>
        </row>
        <row r="116">
          <cell r="G116" t="str">
            <v>49000btu (4NES14Y)</v>
          </cell>
        </row>
        <row r="116">
          <cell r="O116">
            <v>5126.76955856643</v>
          </cell>
        </row>
        <row r="116">
          <cell r="T116" t="str">
            <v>CU - 160 QC</v>
          </cell>
        </row>
        <row r="116">
          <cell r="W116">
            <v>13241.7771047724</v>
          </cell>
        </row>
        <row r="116">
          <cell r="Z116" t="str">
            <v>QC50L1-TFA-XX</v>
          </cell>
        </row>
        <row r="116">
          <cell r="AB116" t="str">
            <v>LCU-12</v>
          </cell>
        </row>
        <row r="116">
          <cell r="AK116">
            <v>14039.1369353254</v>
          </cell>
          <cell r="AL116">
            <v>13944.7607233021</v>
          </cell>
          <cell r="AM116">
            <v>13671.8148275256</v>
          </cell>
          <cell r="AN116" t="str">
            <v>HTC-12</v>
          </cell>
        </row>
        <row r="116">
          <cell r="AQ116">
            <v>11795.7832250872</v>
          </cell>
        </row>
        <row r="117">
          <cell r="A117" t="str">
            <v>ALL135.11</v>
          </cell>
          <cell r="B117" t="str">
            <v>ZFI59KQE-TFD-564 COPELAND COMP 15HP</v>
          </cell>
        </row>
        <row r="117">
          <cell r="D117">
            <v>15</v>
          </cell>
          <cell r="E117" t="str">
            <v>V05,V03 (7/8,13/8)</v>
          </cell>
        </row>
        <row r="117">
          <cell r="G117" t="str">
            <v>59000btu (4JE15Y)</v>
          </cell>
        </row>
        <row r="117">
          <cell r="O117">
            <v>6376.83948863636</v>
          </cell>
        </row>
        <row r="117">
          <cell r="T117" t="str">
            <v>CU - 200 QC</v>
          </cell>
        </row>
        <row r="117">
          <cell r="W117">
            <v>16106.5318990639</v>
          </cell>
        </row>
        <row r="117">
          <cell r="Z117" t="str">
            <v>QC59L1-TFA-XX</v>
          </cell>
        </row>
        <row r="117">
          <cell r="AB117" t="str">
            <v>LCU-15</v>
          </cell>
        </row>
        <row r="117">
          <cell r="AK117">
            <v>15915.3051853595</v>
          </cell>
          <cell r="AL117">
            <v>15820.9289733362</v>
          </cell>
          <cell r="AM117">
            <v>15547.9830775597</v>
          </cell>
          <cell r="AN117" t="str">
            <v>HTC-15</v>
          </cell>
        </row>
        <row r="117">
          <cell r="AQ117">
            <v>13686.1514102073</v>
          </cell>
        </row>
        <row r="118">
          <cell r="A118" t="str">
            <v>ALL135.12</v>
          </cell>
          <cell r="B118" t="str">
            <v>ZFI68KQE-TFD-564 COPELAND COMP 18HP</v>
          </cell>
        </row>
        <row r="118">
          <cell r="D118">
            <v>18</v>
          </cell>
          <cell r="E118" t="str">
            <v>V05,V03 (7/8,13/8)</v>
          </cell>
        </row>
        <row r="118">
          <cell r="G118" t="str">
            <v>68000btu (4HE18Y)</v>
          </cell>
        </row>
        <row r="118">
          <cell r="O118">
            <v>7419.04228583916</v>
          </cell>
        </row>
        <row r="118">
          <cell r="T118" t="str">
            <v>CU - 200 QC</v>
          </cell>
        </row>
        <row r="118">
          <cell r="W118">
            <v>17148.7346962667</v>
          </cell>
        </row>
        <row r="118">
          <cell r="Z118" t="str">
            <v>QC68L1-TFA-XX</v>
          </cell>
        </row>
        <row r="118">
          <cell r="AB118" t="str">
            <v>LCU-20</v>
          </cell>
        </row>
        <row r="118">
          <cell r="AK118">
            <v>17954.9818451848</v>
          </cell>
          <cell r="AL118">
            <v>17860.6056331616</v>
          </cell>
          <cell r="AM118">
            <v>17587.659737385</v>
          </cell>
          <cell r="AN118" t="str">
            <v>HTC-20</v>
          </cell>
        </row>
        <row r="118">
          <cell r="AQ118">
            <v>15249.6413273521</v>
          </cell>
        </row>
        <row r="119">
          <cell r="A119" t="str">
            <v>ALL135.13</v>
          </cell>
          <cell r="B119" t="str">
            <v>ZFI81KQE-TFD-564 COPELAND COMP 20HP</v>
          </cell>
        </row>
        <row r="119">
          <cell r="D119">
            <v>20</v>
          </cell>
          <cell r="E119" t="str">
            <v>V05,V03 (7/8,13/8)</v>
          </cell>
        </row>
        <row r="119">
          <cell r="G119" t="str">
            <v>81000btu (4GE23Y)</v>
          </cell>
        </row>
        <row r="119">
          <cell r="O119">
            <v>8909.95137674825</v>
          </cell>
        </row>
        <row r="119">
          <cell r="T119" t="str">
            <v>CU - 250 QC</v>
          </cell>
        </row>
        <row r="119">
          <cell r="W119">
            <v>21990.8471960665</v>
          </cell>
        </row>
        <row r="119">
          <cell r="Z119" t="str">
            <v>QC81L1-TFA-XX</v>
          </cell>
        </row>
        <row r="119">
          <cell r="AB119" t="str">
            <v>TCU - 200</v>
          </cell>
        </row>
        <row r="119">
          <cell r="AK119">
            <v>21643.1808511042</v>
          </cell>
          <cell r="AL119">
            <v>21548.8046390809</v>
          </cell>
          <cell r="AM119">
            <v>21275.8587433044</v>
          </cell>
          <cell r="AN119" t="str">
            <v>HTC-25</v>
          </cell>
        </row>
        <row r="119">
          <cell r="AQ119">
            <v>18016.9298503326</v>
          </cell>
        </row>
        <row r="120">
          <cell r="A120" t="str">
            <v>ALL135.14</v>
          </cell>
          <cell r="B120" t="str">
            <v>ZFI96KQE-TED-523 COPELAND COMP 25HP</v>
          </cell>
        </row>
        <row r="120">
          <cell r="D120">
            <v>25</v>
          </cell>
          <cell r="E120" t="str">
            <v>V03,V38 (1 3/8,1 5/8)</v>
          </cell>
        </row>
        <row r="120">
          <cell r="G120" t="str">
            <v>96000btu (6HE28Y)</v>
          </cell>
        </row>
        <row r="120">
          <cell r="O120">
            <v>13364.9463286713</v>
          </cell>
        </row>
        <row r="120">
          <cell r="T120" t="str">
            <v>CU - 300 QC</v>
          </cell>
        </row>
        <row r="120">
          <cell r="W120">
            <v>28349.1594033638</v>
          </cell>
        </row>
        <row r="120">
          <cell r="Z120" t="str">
            <v>QC96L1-TFA-XX</v>
          </cell>
        </row>
        <row r="120">
          <cell r="AB120" t="str">
            <v>TCUV - 250</v>
          </cell>
        </row>
        <row r="120">
          <cell r="AK120">
            <v>33170.796946081</v>
          </cell>
          <cell r="AL120">
            <v>33076.4207340577</v>
          </cell>
          <cell r="AM120">
            <v>32803.4748382812</v>
          </cell>
          <cell r="AN120" t="str">
            <v>HTC-30</v>
          </cell>
        </row>
        <row r="120">
          <cell r="AQ120">
            <v>24333.063154659</v>
          </cell>
        </row>
        <row r="121">
          <cell r="A121" t="str">
            <v>ALL135.20</v>
          </cell>
          <cell r="B121" t="str">
            <v>ZFI122KQE-TED-523 COPELAND COMP 30HP</v>
          </cell>
        </row>
        <row r="121">
          <cell r="D121">
            <v>30</v>
          </cell>
          <cell r="E121" t="str">
            <v>V03,V38 (1 3/8,1 5/8)</v>
          </cell>
        </row>
        <row r="121">
          <cell r="G121" t="str">
            <v>122000btu (6GE34Y)</v>
          </cell>
        </row>
        <row r="121">
          <cell r="O121">
            <v>13683.9148601399</v>
          </cell>
        </row>
        <row r="121">
          <cell r="T121" t="str">
            <v>CU - 350 QC</v>
          </cell>
        </row>
        <row r="121">
          <cell r="W121">
            <v>30672.9390253816</v>
          </cell>
        </row>
        <row r="121">
          <cell r="Z121" t="str">
            <v>QC122L1-TFA-XX</v>
          </cell>
        </row>
        <row r="121">
          <cell r="AB121" t="str">
            <v>TCUV - 350</v>
          </cell>
        </row>
        <row r="121">
          <cell r="AK121">
            <v>35700.969298458</v>
          </cell>
          <cell r="AL121">
            <v>35606.5930864347</v>
          </cell>
          <cell r="AM121">
            <v>35333.6471906582</v>
          </cell>
          <cell r="AN121" t="str">
            <v>HTC-35</v>
          </cell>
        </row>
        <row r="121">
          <cell r="AQ121">
            <v>26286.6410015477</v>
          </cell>
        </row>
        <row r="122">
          <cell r="A122" t="str">
            <v>ALL135.21</v>
          </cell>
          <cell r="B122" t="str">
            <v>ZFI140KQE-TED-523 COPELAND COMP 40HP</v>
          </cell>
        </row>
        <row r="122">
          <cell r="O122">
            <v>15038.6351398601</v>
          </cell>
        </row>
        <row r="122">
          <cell r="T122" t="str">
            <v>CU - 400 QC</v>
          </cell>
        </row>
        <row r="122">
          <cell r="W122">
            <v>35157.5637369301</v>
          </cell>
        </row>
        <row r="122">
          <cell r="Z122" t="str">
            <v>QC140L1-TFA-XX</v>
          </cell>
        </row>
        <row r="122">
          <cell r="AB122" t="str">
            <v>TCUV - 400</v>
          </cell>
        </row>
        <row r="122">
          <cell r="AK122">
            <v>38809.7119271374</v>
          </cell>
          <cell r="AL122">
            <v>38715.3357151141</v>
          </cell>
          <cell r="AM122">
            <v>38442.3898193376</v>
          </cell>
          <cell r="AN122" t="str">
            <v>HTC-40</v>
          </cell>
        </row>
        <row r="122">
          <cell r="AQ122">
            <v>28539.7798447166</v>
          </cell>
        </row>
        <row r="123">
          <cell r="A123" t="str">
            <v>ALL135.22</v>
          </cell>
          <cell r="B123" t="str">
            <v>CORE SENSE (562-0291-01) ZFI23-26</v>
          </cell>
        </row>
        <row r="123">
          <cell r="O123">
            <v>669.666666666667</v>
          </cell>
        </row>
        <row r="124">
          <cell r="A124" t="str">
            <v>ALL135.23</v>
          </cell>
          <cell r="B124" t="str">
            <v>CORE SENSE (562-0291-02) ZFI36-59</v>
          </cell>
        </row>
        <row r="124">
          <cell r="O124">
            <v>669.666666666667</v>
          </cell>
        </row>
        <row r="125">
          <cell r="A125" t="str">
            <v>ALL135.24</v>
          </cell>
          <cell r="B125" t="str">
            <v>CORE SENSE (562-0291-03) ZFI68-81</v>
          </cell>
        </row>
        <row r="125">
          <cell r="O125">
            <v>669.666666666667</v>
          </cell>
        </row>
        <row r="126">
          <cell r="A126" t="str">
            <v>ALL135.25</v>
          </cell>
          <cell r="B126" t="str">
            <v>CORE SENSE (562-0291-06) ZFI96-140</v>
          </cell>
        </row>
        <row r="126">
          <cell r="O126">
            <v>669.666666666667</v>
          </cell>
        </row>
        <row r="127">
          <cell r="A127" t="str">
            <v>ALL135.251</v>
          </cell>
          <cell r="B127" t="str">
            <v>571-0064-06 MODULE-CORESENSE ASSM</v>
          </cell>
        </row>
        <row r="127">
          <cell r="O127">
            <v>645.613333333333</v>
          </cell>
        </row>
        <row r="128">
          <cell r="A128" t="str">
            <v>ALL135.252</v>
          </cell>
          <cell r="B128" t="str">
            <v>043-0210-00 (ZFI23-ZFI81) SENSOR-VAPOR IN</v>
          </cell>
        </row>
        <row r="128">
          <cell r="O128">
            <v>27.8510101010101</v>
          </cell>
        </row>
        <row r="129">
          <cell r="A129" t="str">
            <v>ALL135.253</v>
          </cell>
          <cell r="B129" t="str">
            <v>043-0210-02 (ZFI23-ZFI81) SENSOR-VAPOR OUT</v>
          </cell>
        </row>
        <row r="129">
          <cell r="O129">
            <v>27.8510101010101</v>
          </cell>
        </row>
        <row r="130">
          <cell r="A130" t="str">
            <v>ALL135.254</v>
          </cell>
          <cell r="B130" t="str">
            <v>043-0277-00 (ZFI23-ZFI140) SENSOR-DLT</v>
          </cell>
        </row>
        <row r="130">
          <cell r="O130">
            <v>22.260101010101</v>
          </cell>
        </row>
        <row r="131">
          <cell r="A131" t="str">
            <v>ALL135.255</v>
          </cell>
          <cell r="B131" t="str">
            <v>043-0285-00 (ZFI96,ZFI122,ZFI140) SENSOR-VAPOR IN/OUT</v>
          </cell>
        </row>
        <row r="131">
          <cell r="O131">
            <v>45.7626262626263</v>
          </cell>
        </row>
        <row r="132">
          <cell r="A132" t="str">
            <v>HEAT004.05</v>
          </cell>
          <cell r="B132" t="str">
            <v>PLATE HEAT BX4THX14 (ZFI23-ZFI36)</v>
          </cell>
        </row>
        <row r="132">
          <cell r="O132">
            <v>382.374885215794</v>
          </cell>
        </row>
        <row r="133">
          <cell r="A133" t="str">
            <v>HEAT004.07</v>
          </cell>
          <cell r="B133" t="str">
            <v>PLATE HEAT BX4THX20 (ZFI36-ZFI50)</v>
          </cell>
        </row>
        <row r="133">
          <cell r="O133">
            <v>558.855601469238</v>
          </cell>
        </row>
        <row r="134">
          <cell r="A134" t="str">
            <v>HEAT004.08</v>
          </cell>
          <cell r="B134" t="str">
            <v>PLATE HEAT BX4THX24 (ZFI59-ZFI68)</v>
          </cell>
        </row>
        <row r="134">
          <cell r="O134">
            <v>735.336317722681</v>
          </cell>
        </row>
        <row r="135">
          <cell r="A135" t="str">
            <v>HEAT004.09</v>
          </cell>
          <cell r="B135" t="str">
            <v>PLATE HEAT BX4THX30 (ZFI81)</v>
          </cell>
        </row>
        <row r="135">
          <cell r="O135">
            <v>823.576675849403</v>
          </cell>
        </row>
        <row r="136">
          <cell r="A136" t="str">
            <v>HEAT004.10</v>
          </cell>
          <cell r="B136" t="str">
            <v>PLATE HEAT BX10THX40 (ZFI96-ZFI140)</v>
          </cell>
        </row>
        <row r="136">
          <cell r="O136">
            <v>1568.71747780839</v>
          </cell>
        </row>
        <row r="137">
          <cell r="A137" t="str">
            <v>ALL135.26</v>
          </cell>
          <cell r="B137" t="str">
            <v>JACKET ZFI50 &amp; ZFI59</v>
          </cell>
        </row>
        <row r="137">
          <cell r="O137">
            <v>264.923076923077</v>
          </cell>
        </row>
        <row r="138">
          <cell r="A138" t="str">
            <v>ALL135.27</v>
          </cell>
          <cell r="B138" t="str">
            <v>JACKET ZFI68 &amp; ZFI81</v>
          </cell>
        </row>
        <row r="138">
          <cell r="O138">
            <v>313.724696356275</v>
          </cell>
        </row>
        <row r="139">
          <cell r="A139" t="str">
            <v>ALL135.28</v>
          </cell>
          <cell r="B139" t="str">
            <v>JACKET ZFI96,ZFI122 &amp; ZFI140</v>
          </cell>
        </row>
        <row r="139">
          <cell r="O139">
            <v>404.356275303644</v>
          </cell>
        </row>
        <row r="140">
          <cell r="A140" t="str">
            <v>ALL135.29</v>
          </cell>
          <cell r="B140" t="str">
            <v>ZB15KQE-TFD-558 COPELAND COMP 2HP (WELDING)</v>
          </cell>
        </row>
        <row r="140">
          <cell r="O140">
            <v>1741.78321678322</v>
          </cell>
        </row>
        <row r="141">
          <cell r="A141" t="str">
            <v>ALL135.30</v>
          </cell>
          <cell r="B141" t="str">
            <v>ZB19KQE-TFD-558 COPELAND COMP 2.5HP (WELDING)</v>
          </cell>
        </row>
        <row r="141">
          <cell r="O141">
            <v>1807.58391608392</v>
          </cell>
        </row>
        <row r="142">
          <cell r="A142" t="str">
            <v>ALL135.31</v>
          </cell>
          <cell r="B142" t="str">
            <v>ZB21KQE-TFD-558 COPELAND COMP 3HP (WELDING)</v>
          </cell>
        </row>
        <row r="142">
          <cell r="O142">
            <v>1720.3513986014</v>
          </cell>
        </row>
        <row r="143">
          <cell r="A143" t="str">
            <v>ALL135.32</v>
          </cell>
          <cell r="B143" t="str">
            <v>ZB29KQE-TFD-558 COPELAND COMP 4HP (WELDING)</v>
          </cell>
        </row>
        <row r="143">
          <cell r="O143">
            <v>2082.97202797203</v>
          </cell>
        </row>
        <row r="144">
          <cell r="A144" t="str">
            <v>ALL135.33</v>
          </cell>
          <cell r="B144" t="str">
            <v>ZB38KQE-TFD558 COPELAND COMP 5HP (WELDING)</v>
          </cell>
        </row>
        <row r="144">
          <cell r="O144">
            <v>2194.93356643357</v>
          </cell>
        </row>
        <row r="145">
          <cell r="A145" t="str">
            <v>ALL135.34</v>
          </cell>
          <cell r="B145" t="str">
            <v>ZB45KQE-TFD558 COPELAND COMP 6HP (WELDING)</v>
          </cell>
        </row>
        <row r="145">
          <cell r="O145">
            <v>2527.87937062937</v>
          </cell>
        </row>
        <row r="146">
          <cell r="A146" t="str">
            <v>ALL135.35</v>
          </cell>
          <cell r="B146" t="str">
            <v>ZB48KQE-TFD-558 COPELAND COMP 7HP (WELDING)</v>
          </cell>
        </row>
        <row r="146">
          <cell r="O146">
            <v>3355.54895104895</v>
          </cell>
        </row>
        <row r="147">
          <cell r="A147" t="str">
            <v>ALL135.36</v>
          </cell>
          <cell r="B147" t="str">
            <v>ZB58KQE-TFD-550 COPELAND COMP 8HP (WELDING)</v>
          </cell>
        </row>
        <row r="147">
          <cell r="O147">
            <v>3933.20454545454</v>
          </cell>
        </row>
        <row r="148">
          <cell r="A148" t="str">
            <v>ALL135.37</v>
          </cell>
          <cell r="B148" t="str">
            <v>ZB66KQE-TFD-550 COPELAND COMP 9HP (WELDING)</v>
          </cell>
        </row>
        <row r="148">
          <cell r="O148">
            <v>4291.23776223776</v>
          </cell>
        </row>
        <row r="149">
          <cell r="A149" t="str">
            <v>ALL135.38</v>
          </cell>
          <cell r="B149" t="str">
            <v>ZB76KQE-TFD-550 COPELAND COMP 10HP (WELDING)</v>
          </cell>
        </row>
        <row r="149">
          <cell r="O149">
            <v>4652.42482517482</v>
          </cell>
        </row>
        <row r="150">
          <cell r="A150" t="str">
            <v>ALL135.43</v>
          </cell>
          <cell r="B150" t="str">
            <v>ZB190KQE-TWD-522 COPELAND COMP 25HP (WELDING)</v>
          </cell>
        </row>
        <row r="150">
          <cell r="O150">
            <v>10680.0699300699</v>
          </cell>
        </row>
        <row r="151">
          <cell r="A151" t="str">
            <v>ALL135.45</v>
          </cell>
          <cell r="B151" t="str">
            <v>ZFI23KNE-TFD-657 COPELAND COMP 5HP (WELDING)</v>
          </cell>
        </row>
        <row r="151">
          <cell r="O151">
            <v>3196.85314685315</v>
          </cell>
        </row>
        <row r="152">
          <cell r="A152" t="str">
            <v>ALL135.46</v>
          </cell>
          <cell r="B152" t="str">
            <v>ZFI26KQE-TFD-5L0 COPELAND COMP 6HP (WELDING)</v>
          </cell>
        </row>
        <row r="152">
          <cell r="O152">
            <v>3588.93356643357</v>
          </cell>
        </row>
        <row r="153">
          <cell r="A153" t="str">
            <v>ALL135.47</v>
          </cell>
          <cell r="B153" t="str">
            <v>ZFI36KQE-TFD-5L0 COPELAND COMP 8HP (WELDING)</v>
          </cell>
        </row>
        <row r="153">
          <cell r="O153">
            <v>4387.43006993007</v>
          </cell>
        </row>
        <row r="154">
          <cell r="A154" t="str">
            <v>ALL135.48</v>
          </cell>
          <cell r="B154" t="str">
            <v>ZFI39KQE-TFD-5L0 COPELAND COMP 10HP (WELDING)</v>
          </cell>
        </row>
        <row r="154">
          <cell r="D154">
            <v>10</v>
          </cell>
        </row>
        <row r="154">
          <cell r="O154">
            <v>4697.08041958042</v>
          </cell>
        </row>
        <row r="155">
          <cell r="A155" t="str">
            <v>ALL135.49</v>
          </cell>
          <cell r="B155" t="str">
            <v>ZFI50KQE-TFD-554 COPELAND COMP 12HP (WELDING)</v>
          </cell>
        </row>
        <row r="155">
          <cell r="D155">
            <v>12</v>
          </cell>
        </row>
        <row r="155">
          <cell r="O155">
            <v>4997.41258741259</v>
          </cell>
        </row>
        <row r="156">
          <cell r="A156" t="str">
            <v>ALL135.50</v>
          </cell>
          <cell r="B156" t="str">
            <v>ZFI59KQE-TFD-554 COPELAND COMP 15HP (WELDING)</v>
          </cell>
        </row>
        <row r="156">
          <cell r="D156">
            <v>15</v>
          </cell>
        </row>
        <row r="156">
          <cell r="O156">
            <v>6247.48251748252</v>
          </cell>
        </row>
        <row r="157">
          <cell r="A157" t="str">
            <v>ALL135.51</v>
          </cell>
          <cell r="B157" t="str">
            <v>ZFI68KQE-TFD-554 COPELAND COMP 18HP (WELDING)</v>
          </cell>
        </row>
        <row r="157">
          <cell r="D157">
            <v>18</v>
          </cell>
        </row>
        <row r="157">
          <cell r="O157">
            <v>7289.68531468531</v>
          </cell>
        </row>
        <row r="165">
          <cell r="A165" t="str">
            <v>ALL136</v>
          </cell>
          <cell r="B165" t="str">
            <v>C-SB261H5A (1ph) PANASONIC SCROLL COMP 3.5HP</v>
          </cell>
        </row>
        <row r="165">
          <cell r="D165">
            <v>3.5</v>
          </cell>
          <cell r="E165" t="str">
            <v>(1/2,7/8) </v>
          </cell>
        </row>
        <row r="165">
          <cell r="G165" t="str">
            <v>11200btu</v>
          </cell>
        </row>
        <row r="165">
          <cell r="O165">
            <v>1318.75963020031</v>
          </cell>
        </row>
        <row r="165">
          <cell r="T165" t="str">
            <v>CU - 50  QC</v>
          </cell>
        </row>
        <row r="165">
          <cell r="W165">
            <v>3870.22936730102</v>
          </cell>
        </row>
        <row r="166">
          <cell r="A166" t="str">
            <v>ALL138</v>
          </cell>
          <cell r="B166" t="str">
            <v>C-SB303H8A PANASONIC SCROLL COMP 4HP</v>
          </cell>
        </row>
        <row r="166">
          <cell r="D166">
            <v>4</v>
          </cell>
          <cell r="E166" t="str">
            <v>(1/2,7/8) </v>
          </cell>
        </row>
        <row r="166">
          <cell r="G166" t="str">
            <v>14200btu</v>
          </cell>
        </row>
        <row r="166">
          <cell r="O166">
            <v>1280.44670846395</v>
          </cell>
        </row>
        <row r="166">
          <cell r="T166" t="str">
            <v>CU - 64B QC</v>
          </cell>
        </row>
        <row r="166">
          <cell r="W166">
            <v>4055.79579111664</v>
          </cell>
        </row>
        <row r="167">
          <cell r="A167" t="str">
            <v>ALL139</v>
          </cell>
          <cell r="B167" t="str">
            <v>C-SB373H8A PANASONIC SCROLL COMP 5HP</v>
          </cell>
        </row>
        <row r="167">
          <cell r="D167">
            <v>5</v>
          </cell>
          <cell r="E167" t="str">
            <v>(1/2,7/8) </v>
          </cell>
        </row>
        <row r="167">
          <cell r="G167" t="str">
            <v>18100btu</v>
          </cell>
        </row>
        <row r="167">
          <cell r="O167">
            <v>1285.26645768025</v>
          </cell>
        </row>
        <row r="167">
          <cell r="T167" t="str">
            <v>CU - 72 QC</v>
          </cell>
        </row>
        <row r="167">
          <cell r="W167">
            <v>4807.11511390708</v>
          </cell>
        </row>
        <row r="168">
          <cell r="A168" t="str">
            <v>ALL141</v>
          </cell>
          <cell r="B168" t="str">
            <v>C-SB453H8A PANASONIC SCROLL COMP 6HP</v>
          </cell>
        </row>
        <row r="168">
          <cell r="D168">
            <v>6</v>
          </cell>
          <cell r="E168" t="str">
            <v>(1/2,7/8) </v>
          </cell>
        </row>
        <row r="168">
          <cell r="O168">
            <v>1656.38714733542</v>
          </cell>
        </row>
        <row r="168">
          <cell r="T168" t="str">
            <v>CU - 90 QC</v>
          </cell>
        </row>
        <row r="168">
          <cell r="W168">
            <v>5468.20769399234</v>
          </cell>
        </row>
        <row r="169">
          <cell r="A169" t="str">
            <v>ALL142</v>
          </cell>
          <cell r="B169" t="str">
            <v>C-SBR235H38A PANASONIC SCROLL COMP 7HP</v>
          </cell>
        </row>
        <row r="169">
          <cell r="D169">
            <v>7</v>
          </cell>
          <cell r="E169" t="str">
            <v>(1/2,7/8) </v>
          </cell>
        </row>
        <row r="169">
          <cell r="G169" t="str">
            <v>22000btu</v>
          </cell>
        </row>
        <row r="169">
          <cell r="O169">
            <v>1903.12018489985</v>
          </cell>
        </row>
        <row r="169">
          <cell r="T169" t="str">
            <v>CU - 100 QC</v>
          </cell>
        </row>
        <row r="169">
          <cell r="W169">
            <v>5987.7368146607</v>
          </cell>
        </row>
        <row r="170">
          <cell r="A170" t="str">
            <v>ALL143</v>
          </cell>
          <cell r="B170" t="str">
            <v>C-SC603H8H PANASONIC SCROLL COMP 8HP</v>
          </cell>
        </row>
        <row r="170">
          <cell r="D170">
            <v>8</v>
          </cell>
          <cell r="E170" t="str">
            <v>(3/4,1 1/8) </v>
          </cell>
        </row>
        <row r="170">
          <cell r="O170">
            <v>2771.35579937304</v>
          </cell>
        </row>
        <row r="170">
          <cell r="T170" t="str">
            <v>CU - 125 QC</v>
          </cell>
        </row>
        <row r="170">
          <cell r="W170">
            <v>8709.6497786761</v>
          </cell>
        </row>
        <row r="171">
          <cell r="A171" t="str">
            <v>ALL144</v>
          </cell>
          <cell r="B171" t="str">
            <v>C-SC673H8H PANASONIC SCROLL COMP 9HP</v>
          </cell>
        </row>
        <row r="171">
          <cell r="D171">
            <v>9</v>
          </cell>
          <cell r="E171" t="str">
            <v>(3/4,1 1/8) </v>
          </cell>
        </row>
        <row r="171">
          <cell r="G171" t="str">
            <v>30717btu</v>
          </cell>
        </row>
        <row r="171">
          <cell r="O171">
            <v>2819.55329153605</v>
          </cell>
        </row>
        <row r="171">
          <cell r="T171" t="str">
            <v>CU - 144 QC</v>
          </cell>
        </row>
        <row r="171">
          <cell r="W171">
            <v>9453.13759887279</v>
          </cell>
        </row>
        <row r="172">
          <cell r="A172" t="str">
            <v>ALL145</v>
          </cell>
          <cell r="B172" t="str">
            <v>C-SC753H8H PANASONIC SCROLL COMP 10HP</v>
          </cell>
        </row>
        <row r="172">
          <cell r="D172">
            <v>10</v>
          </cell>
          <cell r="E172" t="str">
            <v>(3/4,1 1/8) </v>
          </cell>
        </row>
        <row r="172">
          <cell r="G172" t="str">
            <v>36177btu</v>
          </cell>
        </row>
        <row r="172">
          <cell r="O172">
            <v>2991.98347107438</v>
          </cell>
        </row>
        <row r="172">
          <cell r="T172" t="str">
            <v>CU - 144 QC</v>
          </cell>
        </row>
        <row r="172">
          <cell r="W172">
            <v>9897.57492866211</v>
          </cell>
        </row>
        <row r="172">
          <cell r="AB172" t="str">
            <v>TCU - 150B</v>
          </cell>
        </row>
        <row r="172">
          <cell r="AK172">
            <v>11047.4654124175</v>
          </cell>
          <cell r="AL172">
            <v>10953.0892003942</v>
          </cell>
          <cell r="AM172">
            <v>10680.1433046177</v>
          </cell>
        </row>
        <row r="173">
          <cell r="A173" t="str">
            <v>ALL146</v>
          </cell>
          <cell r="B173" t="str">
            <v>C-SC903H8H PANASONIC SCROLL COMP 12HP</v>
          </cell>
        </row>
        <row r="173">
          <cell r="D173">
            <v>12</v>
          </cell>
          <cell r="E173" t="str">
            <v>(3/4,1 1/8) </v>
          </cell>
        </row>
        <row r="173">
          <cell r="G173" t="str">
            <v>40956btu</v>
          </cell>
        </row>
        <row r="173">
          <cell r="O173">
            <v>3038.57438016529</v>
          </cell>
        </row>
        <row r="173">
          <cell r="T173" t="str">
            <v>CU - 160 QC</v>
          </cell>
        </row>
        <row r="173">
          <cell r="W173">
            <v>10021.4454070983</v>
          </cell>
        </row>
        <row r="173">
          <cell r="AB173" t="str">
            <v>TCU - 120 </v>
          </cell>
        </row>
        <row r="173">
          <cell r="AK173">
            <v>11461.3905763633</v>
          </cell>
          <cell r="AL173">
            <v>11367.01436434</v>
          </cell>
          <cell r="AM173">
            <v>11094.0684685635</v>
          </cell>
        </row>
        <row r="174">
          <cell r="A174" t="str">
            <v>ALL147</v>
          </cell>
          <cell r="B174" t="str">
            <v>C-SBN263H8A PANASONIC SCROLL COMP 3.5HP</v>
          </cell>
        </row>
        <row r="174">
          <cell r="D174">
            <v>3.5</v>
          </cell>
          <cell r="E174" t="str">
            <v>(1/2,7/8) </v>
          </cell>
        </row>
        <row r="174">
          <cell r="G174" t="str">
            <v>11200btu</v>
          </cell>
        </row>
        <row r="174">
          <cell r="O174">
            <v>1413.25757575758</v>
          </cell>
        </row>
        <row r="174">
          <cell r="T174" t="str">
            <v>CU - 50  QC</v>
          </cell>
        </row>
        <row r="174">
          <cell r="W174">
            <v>4203.2890184932</v>
          </cell>
        </row>
        <row r="174">
          <cell r="AB174" t="str">
            <v>BCU - 50  </v>
          </cell>
        </row>
        <row r="174">
          <cell r="AK174">
            <v>4535.46983000723</v>
          </cell>
          <cell r="AL174">
            <v>4441.09361798396</v>
          </cell>
          <cell r="AM174">
            <v>4168.14772220744</v>
          </cell>
          <cell r="AN174" t="str">
            <v>HTC-3</v>
          </cell>
        </row>
        <row r="174">
          <cell r="AQ174">
            <v>4203.58656554239</v>
          </cell>
        </row>
        <row r="175">
          <cell r="A175" t="str">
            <v>ALL148</v>
          </cell>
          <cell r="B175" t="str">
            <v>C-SBN303H8G PANASONIC SCROLL COMP 4HP</v>
          </cell>
        </row>
        <row r="175">
          <cell r="D175">
            <v>4</v>
          </cell>
          <cell r="E175" t="str">
            <v>(1/2,7/8) </v>
          </cell>
        </row>
        <row r="175">
          <cell r="G175" t="str">
            <v>14200btu</v>
          </cell>
        </row>
        <row r="175">
          <cell r="O175">
            <v>1475.37878787879</v>
          </cell>
        </row>
        <row r="175">
          <cell r="T175" t="str">
            <v>CU - 64B QC</v>
          </cell>
        </row>
        <row r="175">
          <cell r="W175">
            <v>4848.66437222754</v>
          </cell>
        </row>
        <row r="175">
          <cell r="AB175" t="str">
            <v>BCU - 55</v>
          </cell>
        </row>
        <row r="175">
          <cell r="AK175">
            <v>4927.01078927123</v>
          </cell>
          <cell r="AL175">
            <v>4832.63457724796</v>
          </cell>
          <cell r="AM175">
            <v>4559.68868147143</v>
          </cell>
          <cell r="AN175" t="str">
            <v>HTC-4</v>
          </cell>
        </row>
        <row r="175">
          <cell r="AQ175">
            <v>4841.65980499125</v>
          </cell>
        </row>
        <row r="176">
          <cell r="A176" t="str">
            <v>ALL149</v>
          </cell>
          <cell r="B176" t="str">
            <v>C-SBN373H8G PANASONIC SCROLL COMP 5HP</v>
          </cell>
        </row>
        <row r="176">
          <cell r="D176">
            <v>5</v>
          </cell>
          <cell r="E176" t="str">
            <v>(1/2,7/8) </v>
          </cell>
        </row>
        <row r="176">
          <cell r="G176" t="str">
            <v>18100btu</v>
          </cell>
        </row>
        <row r="176">
          <cell r="O176">
            <v>1590.51724137931</v>
          </cell>
        </row>
        <row r="176">
          <cell r="T176" t="str">
            <v>CU - 72 QC</v>
          </cell>
        </row>
        <row r="176">
          <cell r="W176">
            <v>5469.52053980648</v>
          </cell>
        </row>
        <row r="176">
          <cell r="AB176" t="str">
            <v>BCU - 64  </v>
          </cell>
        </row>
        <row r="176">
          <cell r="AK176">
            <v>5579.54012888172</v>
          </cell>
          <cell r="AL176">
            <v>5485.16391685845</v>
          </cell>
          <cell r="AM176">
            <v>5212.21802108192</v>
          </cell>
          <cell r="AN176" t="str">
            <v>HTC-5</v>
          </cell>
        </row>
        <row r="176">
          <cell r="AQ176">
            <v>5050.22382721871</v>
          </cell>
        </row>
        <row r="177">
          <cell r="A177" t="str">
            <v>ALL150</v>
          </cell>
          <cell r="B177" t="str">
            <v>C-SBN453H8G PANASONIC SCROLL COMP 6HP</v>
          </cell>
        </row>
        <row r="177">
          <cell r="D177">
            <v>6</v>
          </cell>
          <cell r="E177" t="str">
            <v>(1/2,7/8) </v>
          </cell>
        </row>
        <row r="177">
          <cell r="G177" t="str">
            <v>20600btu</v>
          </cell>
        </row>
        <row r="177">
          <cell r="O177">
            <v>1871.40151515152</v>
          </cell>
        </row>
        <row r="177">
          <cell r="T177" t="str">
            <v>CU - 90 QC</v>
          </cell>
        </row>
        <row r="177">
          <cell r="W177">
            <v>6155.55372145885</v>
          </cell>
        </row>
        <row r="177">
          <cell r="AB177" t="str">
            <v>BCU - 72</v>
          </cell>
        </row>
        <row r="177">
          <cell r="AK177">
            <v>6285.35509450681</v>
          </cell>
          <cell r="AL177">
            <v>6190.97888248354</v>
          </cell>
          <cell r="AM177">
            <v>5918.03298670702</v>
          </cell>
          <cell r="AN177" t="str">
            <v>HTC-8</v>
          </cell>
        </row>
        <row r="177">
          <cell r="AQ177">
            <v>6064.20649597911</v>
          </cell>
        </row>
        <row r="178">
          <cell r="A178" t="str">
            <v>ALL151</v>
          </cell>
          <cell r="B178" t="str">
            <v>C-SBS235H38B PANASONIC SCROLL COMP 7HP</v>
          </cell>
        </row>
        <row r="178">
          <cell r="D178">
            <v>7</v>
          </cell>
          <cell r="E178" t="str">
            <v>(1/2,7/8) </v>
          </cell>
        </row>
        <row r="178">
          <cell r="G178" t="str">
            <v>22000btu</v>
          </cell>
        </row>
        <row r="178">
          <cell r="O178">
            <v>2119.88636363636</v>
          </cell>
        </row>
        <row r="178">
          <cell r="T178" t="str">
            <v>CU - 100 QC</v>
          </cell>
        </row>
        <row r="178">
          <cell r="W178">
            <v>6655.01291205728</v>
          </cell>
        </row>
        <row r="178">
          <cell r="AB178" t="str">
            <v>BCU - 100</v>
          </cell>
        </row>
        <row r="178">
          <cell r="AK178">
            <v>6665.41891254532</v>
          </cell>
          <cell r="AL178">
            <v>6571.04270052205</v>
          </cell>
          <cell r="AM178">
            <v>6298.09680474552</v>
          </cell>
          <cell r="AN178" t="str">
            <v>HTC-8</v>
          </cell>
        </row>
        <row r="178">
          <cell r="AQ178">
            <v>6293.57712534974</v>
          </cell>
        </row>
        <row r="179">
          <cell r="A179" t="str">
            <v>ALL152</v>
          </cell>
          <cell r="B179" t="str">
            <v>C-SCN603H8T PANASONIC SCROLL COMP 8HP</v>
          </cell>
        </row>
        <row r="179">
          <cell r="D179">
            <v>8</v>
          </cell>
          <cell r="E179" t="str">
            <v>(3/4,1 1/8) </v>
          </cell>
        </row>
        <row r="179">
          <cell r="G179" t="str">
            <v>30717btu</v>
          </cell>
        </row>
        <row r="179">
          <cell r="O179">
            <v>3071.84129429892</v>
          </cell>
        </row>
        <row r="179">
          <cell r="T179" t="str">
            <v>CU - 125 QC</v>
          </cell>
        </row>
        <row r="179">
          <cell r="W179">
            <v>9338.71359127979</v>
          </cell>
        </row>
        <row r="179">
          <cell r="AB179" t="str">
            <v>LCU-08</v>
          </cell>
        </row>
        <row r="179">
          <cell r="AK179">
            <v>9925.01944992908</v>
          </cell>
          <cell r="AL179">
            <v>9830.64323790582</v>
          </cell>
          <cell r="AM179">
            <v>9557.69734212929</v>
          </cell>
          <cell r="AN179" t="str">
            <v>HTC-10</v>
          </cell>
        </row>
        <row r="179">
          <cell r="AQ179">
            <v>8650.15195578834</v>
          </cell>
        </row>
        <row r="180">
          <cell r="A180" t="str">
            <v>ALL152.1</v>
          </cell>
          <cell r="B180" t="str">
            <v>3CC149LA0M PANASONIC SCROLL COMP 9HP</v>
          </cell>
        </row>
        <row r="180">
          <cell r="D180">
            <v>9</v>
          </cell>
          <cell r="E180" t="str">
            <v>(3/4,1 1/8) </v>
          </cell>
        </row>
        <row r="180">
          <cell r="O180">
            <v>3403.7987012987</v>
          </cell>
        </row>
        <row r="180">
          <cell r="T180" t="str">
            <v>CU - 125 QC</v>
          </cell>
        </row>
        <row r="180">
          <cell r="W180">
            <v>10432.4233906063</v>
          </cell>
        </row>
        <row r="180">
          <cell r="AB180" t="str">
            <v>LCU-10</v>
          </cell>
        </row>
        <row r="180">
          <cell r="AK180">
            <v>11573.0008634632</v>
          </cell>
          <cell r="AL180">
            <v>11478.6246514399</v>
          </cell>
          <cell r="AM180">
            <v>11205.6787556634</v>
          </cell>
        </row>
        <row r="180">
          <cell r="AQ180">
            <v>0</v>
          </cell>
        </row>
        <row r="181">
          <cell r="A181" t="str">
            <v>ALL153</v>
          </cell>
          <cell r="B181" t="str">
            <v>C-SCN753H8T PANASONIC SCROLL COMP 10HP</v>
          </cell>
        </row>
        <row r="181">
          <cell r="D181">
            <v>10</v>
          </cell>
          <cell r="E181" t="str">
            <v>(3/4,1 1/8) </v>
          </cell>
        </row>
        <row r="181">
          <cell r="G181" t="str">
            <v>36177btu</v>
          </cell>
        </row>
        <row r="181">
          <cell r="O181">
            <v>3119.2218798151</v>
          </cell>
        </row>
        <row r="181">
          <cell r="T181" t="str">
            <v>CU - 144 QC</v>
          </cell>
        </row>
        <row r="181">
          <cell r="W181">
            <v>10298.5685534604</v>
          </cell>
        </row>
        <row r="181">
          <cell r="AB181" t="str">
            <v>LCU-10</v>
          </cell>
        </row>
        <row r="181">
          <cell r="AK181">
            <v>10738.6651991275</v>
          </cell>
          <cell r="AL181">
            <v>10644.2889871043</v>
          </cell>
          <cell r="AM181">
            <v>10371.3430913278</v>
          </cell>
          <cell r="AN181" t="str">
            <v>HTC-12</v>
          </cell>
        </row>
        <row r="181">
          <cell r="AQ181">
            <v>9365.6901743084</v>
          </cell>
        </row>
        <row r="182">
          <cell r="A182" t="str">
            <v>ALL154</v>
          </cell>
          <cell r="B182" t="str">
            <v>C-SCN903H8T PANASONIC SCROLL COMP 12HP</v>
          </cell>
        </row>
        <row r="182">
          <cell r="D182">
            <v>12</v>
          </cell>
          <cell r="E182" t="str">
            <v>(3/4,1 1/8) </v>
          </cell>
        </row>
        <row r="182">
          <cell r="G182" t="str">
            <v>40956btu</v>
          </cell>
        </row>
        <row r="182">
          <cell r="O182">
            <v>3221.19905956113</v>
          </cell>
        </row>
        <row r="182">
          <cell r="T182" t="str">
            <v>CU - 160 QC</v>
          </cell>
        </row>
        <row r="182">
          <cell r="W182">
            <v>10854.6910470006</v>
          </cell>
        </row>
        <row r="182">
          <cell r="AB182" t="str">
            <v>LCU-12</v>
          </cell>
        </row>
        <row r="182">
          <cell r="AK182">
            <v>11652.0508775536</v>
          </cell>
          <cell r="AL182">
            <v>11557.6746655304</v>
          </cell>
          <cell r="AM182">
            <v>11284.7287697538</v>
          </cell>
          <cell r="AN182" t="str">
            <v>HTC-15</v>
          </cell>
        </row>
        <row r="182">
          <cell r="AQ182">
            <v>9855.27063604076</v>
          </cell>
        </row>
        <row r="183">
          <cell r="A183" t="str">
            <v>ALL155</v>
          </cell>
          <cell r="B183" t="str">
            <v>C-SBN303L8A PANASONIC SCROLL COMP 4HP LT</v>
          </cell>
        </row>
        <row r="183">
          <cell r="D183">
            <v>4</v>
          </cell>
          <cell r="E183" t="str">
            <v>(1/2,7/8) inx2203(0.26-20)</v>
          </cell>
        </row>
        <row r="183">
          <cell r="G183" t="str">
            <v>14500btu</v>
          </cell>
        </row>
        <row r="183">
          <cell r="O183">
            <v>1997.8813559322</v>
          </cell>
        </row>
        <row r="183">
          <cell r="T183" t="str">
            <v>CU - 64 QC</v>
          </cell>
        </row>
        <row r="183">
          <cell r="W183">
            <v>5733.69659243214</v>
          </cell>
        </row>
        <row r="183">
          <cell r="AB183" t="str">
            <v>BCU - 55</v>
          </cell>
        </row>
        <row r="183">
          <cell r="AK183">
            <v>5378.58421584465</v>
          </cell>
          <cell r="AL183">
            <v>5284.20800382138</v>
          </cell>
          <cell r="AM183">
            <v>5011.26210804486</v>
          </cell>
        </row>
        <row r="183">
          <cell r="AQ183">
            <v>0</v>
          </cell>
        </row>
        <row r="184">
          <cell r="A184" t="str">
            <v>ALL156</v>
          </cell>
          <cell r="B184" t="str">
            <v>C-SBN373L8A PANASONIC SCROLL COMP 5HP LT</v>
          </cell>
        </row>
        <row r="184">
          <cell r="D184">
            <v>5</v>
          </cell>
          <cell r="E184" t="str">
            <v>(1/2,7/8) inx2203(0.26-20)</v>
          </cell>
        </row>
        <row r="184">
          <cell r="G184" t="str">
            <v>20200btu</v>
          </cell>
        </row>
        <row r="184">
          <cell r="O184">
            <v>2132.91602465331</v>
          </cell>
        </row>
        <row r="184">
          <cell r="T184" t="str">
            <v>CU - 72 QC</v>
          </cell>
        </row>
        <row r="184">
          <cell r="W184">
            <v>6102.54051408507</v>
          </cell>
        </row>
        <row r="184">
          <cell r="AB184" t="str">
            <v>BCU - 64  </v>
          </cell>
        </row>
        <row r="184">
          <cell r="AK184">
            <v>6096.34082818241</v>
          </cell>
          <cell r="AL184">
            <v>6001.96461615914</v>
          </cell>
          <cell r="AM184">
            <v>5729.01872038262</v>
          </cell>
        </row>
        <row r="184">
          <cell r="AQ184">
            <v>0</v>
          </cell>
        </row>
        <row r="185">
          <cell r="A185" t="str">
            <v>ALL157</v>
          </cell>
          <cell r="B185" t="str">
            <v>C-SBN453L8A PANASONIC SCROLL COMP 6HP LT</v>
          </cell>
        </row>
        <row r="185">
          <cell r="D185">
            <v>6</v>
          </cell>
          <cell r="E185" t="str">
            <v>(1/2,7/8) inx2203(0.42-40)</v>
          </cell>
        </row>
        <row r="185">
          <cell r="G185" t="str">
            <v>24000btu</v>
          </cell>
        </row>
        <row r="185">
          <cell r="O185">
            <v>2311.38289676425</v>
          </cell>
        </row>
        <row r="185">
          <cell r="T185" t="str">
            <v>CU - 90 QC</v>
          </cell>
        </row>
        <row r="185">
          <cell r="W185">
            <v>6642.34991951367</v>
          </cell>
        </row>
        <row r="185">
          <cell r="AB185" t="str">
            <v>BCU - 72</v>
          </cell>
        </row>
        <row r="185">
          <cell r="AK185">
            <v>6655.93201758373</v>
          </cell>
          <cell r="AL185">
            <v>6561.55580556046</v>
          </cell>
          <cell r="AM185">
            <v>6288.60990978394</v>
          </cell>
          <cell r="AN185" t="str">
            <v>HTC-8</v>
          </cell>
        </row>
        <row r="185">
          <cell r="AQ185">
            <v>6551.00269403393</v>
          </cell>
        </row>
        <row r="186">
          <cell r="A186" t="str">
            <v>ALL158</v>
          </cell>
          <cell r="B186" t="str">
            <v>C-SCN523L8H PANASONIC SCROLL COMP 7HP LT</v>
          </cell>
        </row>
        <row r="186">
          <cell r="D186">
            <v>7</v>
          </cell>
          <cell r="E186" t="str">
            <v>(3/4,1 1/8) inx2208(0.42-40)</v>
          </cell>
        </row>
        <row r="186">
          <cell r="G186" t="str">
            <v>28000btu</v>
          </cell>
        </row>
        <row r="186">
          <cell r="O186">
            <v>4027.34976887519</v>
          </cell>
        </row>
        <row r="186">
          <cell r="T186" t="str">
            <v>CU - 100 QC</v>
          </cell>
        </row>
        <row r="186">
          <cell r="W186">
            <v>9369.27425429631</v>
          </cell>
        </row>
        <row r="186">
          <cell r="AB186" t="str">
            <v>LCU-08</v>
          </cell>
        </row>
        <row r="186">
          <cell r="AK186">
            <v>10869.2502191599</v>
          </cell>
          <cell r="AL186">
            <v>10774.8740071366</v>
          </cell>
          <cell r="AM186">
            <v>10501.9281113601</v>
          </cell>
        </row>
        <row r="186">
          <cell r="AQ186">
            <v>0</v>
          </cell>
        </row>
        <row r="187">
          <cell r="A187" t="str">
            <v>ALL159</v>
          </cell>
          <cell r="B187" t="str">
            <v>3CC137SA03 PANASONIC SCROLL COMP 8HP LT</v>
          </cell>
        </row>
        <row r="187">
          <cell r="D187">
            <v>8</v>
          </cell>
          <cell r="E187" t="str">
            <v>(3/4,1 1/8) inx2208(0.49-40)</v>
          </cell>
        </row>
        <row r="187">
          <cell r="G187" t="str">
            <v>32000btu</v>
          </cell>
        </row>
        <row r="187">
          <cell r="O187">
            <v>4176.59861325116</v>
          </cell>
        </row>
        <row r="187">
          <cell r="T187" t="str">
            <v>CU - 125 QC</v>
          </cell>
        </row>
        <row r="187">
          <cell r="W187">
            <v>10634.7835304665</v>
          </cell>
        </row>
        <row r="187">
          <cell r="AB187" t="str">
            <v>LCU-08</v>
          </cell>
        </row>
        <row r="187">
          <cell r="AK187">
            <v>11221.0893891158</v>
          </cell>
          <cell r="AL187">
            <v>11126.7131770925</v>
          </cell>
          <cell r="AM187">
            <v>10853.767281316</v>
          </cell>
          <cell r="AN187" t="str">
            <v>HTC-10</v>
          </cell>
        </row>
        <row r="187">
          <cell r="AQ187">
            <v>9946.22189497503</v>
          </cell>
        </row>
        <row r="188">
          <cell r="A188" t="str">
            <v>ALL160</v>
          </cell>
          <cell r="B188" t="str">
            <v>C-SCN753L8H / 3CC171SA03 PANASONIC SCROLL COMP 10HP LT</v>
          </cell>
        </row>
        <row r="188">
          <cell r="D188">
            <v>10</v>
          </cell>
          <cell r="E188" t="str">
            <v>(3/4,1 1/8) inx2208(0.49-40)</v>
          </cell>
        </row>
        <row r="188">
          <cell r="G188" t="str">
            <v>38000btu</v>
          </cell>
        </row>
        <row r="188">
          <cell r="O188">
            <v>4438.3971291866</v>
          </cell>
        </row>
        <row r="188">
          <cell r="T188" t="str">
            <v>CU - 144 QC</v>
          </cell>
        </row>
        <row r="188">
          <cell r="W188">
            <v>11436.3307912226</v>
          </cell>
        </row>
        <row r="188">
          <cell r="AB188" t="str">
            <v>LCU-10</v>
          </cell>
        </row>
        <row r="188">
          <cell r="AK188">
            <v>11876.4274368898</v>
          </cell>
          <cell r="AL188">
            <v>11782.0512248665</v>
          </cell>
          <cell r="AM188">
            <v>11509.10532909</v>
          </cell>
        </row>
        <row r="188">
          <cell r="AQ188">
            <v>0</v>
          </cell>
        </row>
        <row r="189">
          <cell r="A189" t="str">
            <v>ALL160.01</v>
          </cell>
          <cell r="B189" t="str">
            <v>3CC216SA03 PANASONIC SCROLL COMP 12.5HP LT</v>
          </cell>
        </row>
        <row r="189">
          <cell r="D189">
            <v>12.5</v>
          </cell>
          <cell r="E189" t="str">
            <v>(3/4,1 1/8) inx2208(0.49-40)</v>
          </cell>
        </row>
        <row r="189">
          <cell r="O189">
            <v>4479.2663476874</v>
          </cell>
        </row>
        <row r="189">
          <cell r="T189" t="str">
            <v>CU - 160 QC</v>
          </cell>
        </row>
        <row r="189">
          <cell r="W189">
            <v>11985.285452595</v>
          </cell>
        </row>
        <row r="190">
          <cell r="A190" t="str">
            <v>ALL161</v>
          </cell>
          <cell r="B190" t="str">
            <v>C-SBN373H8D PANASONIC SCROLL COMP 5HP</v>
          </cell>
        </row>
        <row r="190">
          <cell r="D190">
            <v>5</v>
          </cell>
        </row>
        <row r="190">
          <cell r="O190">
            <v>1336.38257575758</v>
          </cell>
        </row>
        <row r="190">
          <cell r="W190" t="str">
            <v>~</v>
          </cell>
        </row>
        <row r="191">
          <cell r="A191" t="str">
            <v>ALL162</v>
          </cell>
          <cell r="B191" t="str">
            <v>C-SBN453H8D PANASONIC SCROLL COMP 6HP</v>
          </cell>
        </row>
        <row r="191">
          <cell r="D191">
            <v>6</v>
          </cell>
        </row>
        <row r="191">
          <cell r="O191">
            <v>1754.92424242424</v>
          </cell>
        </row>
        <row r="191">
          <cell r="W191" t="str">
            <v>~</v>
          </cell>
        </row>
        <row r="192">
          <cell r="A192" t="str">
            <v>ALL162.01</v>
          </cell>
          <cell r="B192" t="str">
            <v>C-SCP270H38A PANASONIC SCROLL COMP 8HP</v>
          </cell>
        </row>
        <row r="192">
          <cell r="D192">
            <v>8</v>
          </cell>
        </row>
        <row r="192">
          <cell r="O192">
            <v>2967.06439393939</v>
          </cell>
        </row>
        <row r="192">
          <cell r="W192" t="str">
            <v>~</v>
          </cell>
        </row>
        <row r="193">
          <cell r="A193" t="str">
            <v>ALL162.02</v>
          </cell>
          <cell r="B193" t="str">
            <v>C-SCP315H38A PANASONIC SCROLL COMP 10HP</v>
          </cell>
        </row>
        <row r="193">
          <cell r="D193">
            <v>10</v>
          </cell>
        </row>
        <row r="193">
          <cell r="O193">
            <v>3019.86742424242</v>
          </cell>
        </row>
        <row r="193">
          <cell r="W193" t="str">
            <v>~</v>
          </cell>
        </row>
        <row r="194">
          <cell r="A194" t="str">
            <v>ALL162.03</v>
          </cell>
          <cell r="B194" t="str">
            <v>C-SCP400H38A PANASONIC SCROLL COMP 12HP</v>
          </cell>
        </row>
        <row r="194">
          <cell r="D194">
            <v>12</v>
          </cell>
        </row>
        <row r="194">
          <cell r="O194">
            <v>3073.44696969697</v>
          </cell>
        </row>
        <row r="194">
          <cell r="W194" t="str">
            <v>~</v>
          </cell>
        </row>
        <row r="195">
          <cell r="A195" t="str">
            <v>ALL162.04</v>
          </cell>
          <cell r="B195" t="str">
            <v>C-SCP435H38B PANASONIC SCROLL COMP R410A (13HP)</v>
          </cell>
        </row>
        <row r="195">
          <cell r="D195">
            <v>13</v>
          </cell>
        </row>
        <row r="195">
          <cell r="O195">
            <v>4102.0256916996</v>
          </cell>
        </row>
        <row r="196">
          <cell r="A196" t="str">
            <v>ALL162.05</v>
          </cell>
          <cell r="B196" t="str">
            <v>C-SCP510H38B PANASONIC SCROLL COMP 15HP</v>
          </cell>
        </row>
        <row r="196">
          <cell r="D196">
            <v>15</v>
          </cell>
        </row>
        <row r="196">
          <cell r="O196">
            <v>5324.67532467532</v>
          </cell>
        </row>
        <row r="196">
          <cell r="W196" t="str">
            <v>~</v>
          </cell>
        </row>
        <row r="197">
          <cell r="A197" t="str">
            <v>ALL164</v>
          </cell>
          <cell r="B197" t="str">
            <v>JT125GABY1 DAIKIN COMP 4HP</v>
          </cell>
        </row>
        <row r="197">
          <cell r="D197">
            <v>4</v>
          </cell>
        </row>
        <row r="197">
          <cell r="G197" t="str">
            <v>40620btu</v>
          </cell>
        </row>
        <row r="197">
          <cell r="O197">
            <v>1514.20454545455</v>
          </cell>
        </row>
        <row r="197">
          <cell r="T197" t="str">
            <v>CU - 64 QC</v>
          </cell>
        </row>
        <row r="197">
          <cell r="W197">
            <v>4811.7152481982</v>
          </cell>
        </row>
        <row r="198">
          <cell r="A198" t="str">
            <v>ALL165</v>
          </cell>
          <cell r="B198" t="str">
            <v>JT160GABY1L DAIKIN COMP 5HP (4 MOUNTING)</v>
          </cell>
        </row>
        <row r="198">
          <cell r="D198">
            <v>5</v>
          </cell>
        </row>
        <row r="198">
          <cell r="G198" t="str">
            <v>51200btu</v>
          </cell>
        </row>
        <row r="198">
          <cell r="O198">
            <v>1421.02272727273</v>
          </cell>
        </row>
        <row r="198">
          <cell r="T198" t="str">
            <v>CU - 72 QC</v>
          </cell>
        </row>
        <row r="198">
          <cell r="W198">
            <v>4971.97525376722</v>
          </cell>
        </row>
        <row r="199">
          <cell r="A199" t="str">
            <v>ALL177</v>
          </cell>
          <cell r="B199" t="str">
            <v>ZR108KCE COPELAND SCROLL COMP 9HP</v>
          </cell>
        </row>
        <row r="199">
          <cell r="D199">
            <v>9</v>
          </cell>
        </row>
        <row r="199">
          <cell r="O199" t="str">
            <v>~</v>
          </cell>
        </row>
        <row r="199">
          <cell r="T199" t="str">
            <v>CU - 144 QC</v>
          </cell>
        </row>
        <row r="199">
          <cell r="W199" t="str">
            <v>~</v>
          </cell>
        </row>
        <row r="199">
          <cell r="AB199" t="str">
            <v>TCU - 150B</v>
          </cell>
        </row>
        <row r="200">
          <cell r="A200" t="str">
            <v>ALL178</v>
          </cell>
          <cell r="B200" t="str">
            <v>ZR125KCE COPELAND SCROLL COMP 10HP</v>
          </cell>
        </row>
        <row r="200">
          <cell r="D200">
            <v>10</v>
          </cell>
        </row>
        <row r="200">
          <cell r="O200" t="str">
            <v>~</v>
          </cell>
        </row>
        <row r="200">
          <cell r="T200" t="str">
            <v>CU - 144 QC</v>
          </cell>
        </row>
        <row r="200">
          <cell r="W200" t="str">
            <v>~</v>
          </cell>
        </row>
        <row r="200">
          <cell r="AB200" t="str">
            <v>TCU - 150B</v>
          </cell>
        </row>
        <row r="201">
          <cell r="A201" t="str">
            <v>ALL179</v>
          </cell>
          <cell r="B201" t="str">
            <v>ZR144KCE COPELAND SCROLL COMP 12.5HP</v>
          </cell>
        </row>
        <row r="201">
          <cell r="D201">
            <v>12.5</v>
          </cell>
        </row>
        <row r="201">
          <cell r="O201">
            <v>4506.00649350649</v>
          </cell>
        </row>
        <row r="201">
          <cell r="T201" t="str">
            <v>CU - 160 QC</v>
          </cell>
        </row>
        <row r="201">
          <cell r="W201" t="str">
            <v>~</v>
          </cell>
        </row>
        <row r="201">
          <cell r="AB201" t="str">
            <v>TCU - 120 </v>
          </cell>
        </row>
        <row r="202">
          <cell r="A202" t="str">
            <v>ALL180</v>
          </cell>
          <cell r="B202" t="str">
            <v>ZR190KCE COPELAND SCROLL COMP 15HP</v>
          </cell>
        </row>
        <row r="202">
          <cell r="D202">
            <v>15</v>
          </cell>
        </row>
        <row r="202">
          <cell r="O202">
            <v>6279.6442687747</v>
          </cell>
        </row>
        <row r="202">
          <cell r="T202" t="str">
            <v>CU - 200 QC</v>
          </cell>
        </row>
        <row r="202">
          <cell r="W202">
            <v>15731.1127888024</v>
          </cell>
        </row>
        <row r="202">
          <cell r="AB202" t="str">
            <v>TCU - 150 </v>
          </cell>
        </row>
        <row r="203">
          <cell r="A203" t="str">
            <v>ALL181</v>
          </cell>
          <cell r="B203" t="str">
            <v>ZR250KCE COPELAND SCROLL COMP 20HP</v>
          </cell>
        </row>
        <row r="203">
          <cell r="D203">
            <v>20</v>
          </cell>
        </row>
        <row r="203">
          <cell r="O203">
            <v>10191.7613636364</v>
          </cell>
        </row>
        <row r="203">
          <cell r="T203" t="str">
            <v>CU - 250 QC</v>
          </cell>
        </row>
        <row r="203">
          <cell r="W203">
            <v>22357.0471775567</v>
          </cell>
        </row>
        <row r="203">
          <cell r="AB203" t="str">
            <v>TCU - 220</v>
          </cell>
        </row>
        <row r="204">
          <cell r="A204" t="str">
            <v>ALL182</v>
          </cell>
          <cell r="B204" t="str">
            <v>ZR310KCE COPELAND SCROLL COMP 25HP</v>
          </cell>
        </row>
        <row r="204">
          <cell r="D204">
            <v>25</v>
          </cell>
        </row>
        <row r="204">
          <cell r="O204">
            <v>10410.15625</v>
          </cell>
        </row>
        <row r="204">
          <cell r="T204" t="str">
            <v>CU - 300 QC</v>
          </cell>
        </row>
        <row r="204">
          <cell r="W204">
            <v>24346.2169292717</v>
          </cell>
        </row>
        <row r="204">
          <cell r="AB204" t="str">
            <v>TCUV - 250</v>
          </cell>
        </row>
        <row r="205">
          <cell r="A205" t="str">
            <v>ALL183</v>
          </cell>
          <cell r="B205" t="str">
            <v>ZR380KCE COPELAND SCROLL COMP 30HP</v>
          </cell>
        </row>
        <row r="205">
          <cell r="D205">
            <v>30</v>
          </cell>
        </row>
        <row r="205">
          <cell r="O205">
            <v>12978.8961038961</v>
          </cell>
        </row>
        <row r="205">
          <cell r="T205" t="str">
            <v>CU - 350 QC</v>
          </cell>
        </row>
        <row r="205">
          <cell r="W205">
            <v>29831.787330278</v>
          </cell>
        </row>
        <row r="206">
          <cell r="A206" t="str">
            <v>ALL186</v>
          </cell>
          <cell r="B206" t="str">
            <v>NS350DH-64D2YG HITACHI SCROLL COMP (3.5HP MT)</v>
          </cell>
        </row>
        <row r="206">
          <cell r="D206" t="str">
            <v>3.5 med temp</v>
          </cell>
        </row>
        <row r="206">
          <cell r="O206">
            <v>1669.50757575758</v>
          </cell>
        </row>
        <row r="206">
          <cell r="T206" t="str">
            <v>CU - 50  QC</v>
          </cell>
        </row>
        <row r="206">
          <cell r="W206">
            <v>4439.82748003167</v>
          </cell>
        </row>
        <row r="206">
          <cell r="AB206" t="str">
            <v>BCU - 55</v>
          </cell>
        </row>
        <row r="206">
          <cell r="AK206">
            <v>5106.20659346704</v>
          </cell>
          <cell r="AL206">
            <v>5011.83038144377</v>
          </cell>
          <cell r="AM206">
            <v>4738.88448566724</v>
          </cell>
          <cell r="AN206">
            <v>3317.21913996707</v>
          </cell>
        </row>
        <row r="207">
          <cell r="A207" t="str">
            <v>ALL187</v>
          </cell>
          <cell r="B207" t="str">
            <v>NS500DH-83D2YG HITACHI SCROLL COMP (5HP MT)</v>
          </cell>
        </row>
        <row r="207">
          <cell r="D207" t="str">
            <v>5 med temp</v>
          </cell>
        </row>
        <row r="207">
          <cell r="O207">
            <v>1775.89015151515</v>
          </cell>
        </row>
        <row r="207">
          <cell r="T207" t="str">
            <v>CU - 72 QC</v>
          </cell>
        </row>
        <row r="207">
          <cell r="W207">
            <v>5689.57298735893</v>
          </cell>
        </row>
        <row r="207">
          <cell r="AB207" t="str">
            <v>BCU - 64  </v>
          </cell>
        </row>
        <row r="207">
          <cell r="AK207">
            <v>5799.59257643417</v>
          </cell>
          <cell r="AL207">
            <v>5705.21636441089</v>
          </cell>
          <cell r="AM207">
            <v>5432.27046863437</v>
          </cell>
          <cell r="AN207">
            <v>3802.58932804406</v>
          </cell>
        </row>
        <row r="208">
          <cell r="A208" t="str">
            <v>ALL188</v>
          </cell>
          <cell r="B208" t="str">
            <v>NS600DH-95D2YG HITACHI SCROLL COMP (6HP MT)</v>
          </cell>
        </row>
        <row r="208">
          <cell r="D208" t="str">
            <v>6 med temp</v>
          </cell>
        </row>
        <row r="208">
          <cell r="O208">
            <v>2109.01515151515</v>
          </cell>
        </row>
        <row r="208">
          <cell r="T208" t="str">
            <v>CU - 90 QC</v>
          </cell>
        </row>
        <row r="208">
          <cell r="W208">
            <v>6374.88938579451</v>
          </cell>
        </row>
        <row r="208">
          <cell r="AB208" t="str">
            <v>BCU - 72</v>
          </cell>
        </row>
        <row r="208">
          <cell r="AK208">
            <v>6504.69075884247</v>
          </cell>
          <cell r="AL208">
            <v>6410.3145468192</v>
          </cell>
          <cell r="AM208">
            <v>6137.36865104268</v>
          </cell>
          <cell r="AN208">
            <v>4296.15805572987</v>
          </cell>
        </row>
        <row r="209">
          <cell r="A209" t="str">
            <v>ALL189</v>
          </cell>
          <cell r="B209" t="str">
            <v>LS350DH-64D2YG HITACHI SCROLL COMP (3.5HP LT)</v>
          </cell>
        </row>
        <row r="209">
          <cell r="D209" t="str">
            <v>3.5 low temp</v>
          </cell>
          <cell r="E209" t="str">
            <v>0.031*24",(0.051*24")</v>
          </cell>
        </row>
        <row r="209">
          <cell r="O209">
            <v>1677.27272727273</v>
          </cell>
        </row>
        <row r="209">
          <cell r="T209" t="str">
            <v>CU - 50  QC</v>
          </cell>
        </row>
        <row r="209">
          <cell r="W209">
            <v>4403.42437738718</v>
          </cell>
        </row>
        <row r="209">
          <cell r="AB209" t="str">
            <v>BCU - 55</v>
          </cell>
        </row>
        <row r="209">
          <cell r="AK209">
            <v>5061.27652353696</v>
          </cell>
          <cell r="AL209">
            <v>4966.90031151369</v>
          </cell>
          <cell r="AM209">
            <v>4693.95441573717</v>
          </cell>
          <cell r="AN209">
            <v>3285.76809101602</v>
          </cell>
        </row>
        <row r="210">
          <cell r="A210" t="str">
            <v>ALL190</v>
          </cell>
          <cell r="B210" t="str">
            <v>LS500DH-83D2YG HITACHI SCROLL COMP (5HP LT)</v>
          </cell>
        </row>
        <row r="210">
          <cell r="D210" t="str">
            <v>5 low temp</v>
          </cell>
          <cell r="E210" t="str">
            <v>0.039*32" ,(0.051*20")</v>
          </cell>
        </row>
        <row r="210">
          <cell r="O210">
            <v>1939.87603305785</v>
          </cell>
        </row>
        <row r="210">
          <cell r="T210" t="str">
            <v>CU - 72 QC</v>
          </cell>
        </row>
        <row r="210">
          <cell r="W210">
            <v>5777.17338121794</v>
          </cell>
        </row>
        <row r="210">
          <cell r="AB210" t="str">
            <v>BCU - 64  </v>
          </cell>
        </row>
        <row r="210">
          <cell r="AK210">
            <v>5878.6660030076</v>
          </cell>
          <cell r="AL210">
            <v>5784.28979098433</v>
          </cell>
          <cell r="AM210">
            <v>5511.3438952078</v>
          </cell>
          <cell r="AN210">
            <v>3857.94072664546</v>
          </cell>
        </row>
        <row r="211">
          <cell r="A211" t="str">
            <v>ALL191</v>
          </cell>
          <cell r="B211" t="str">
            <v>LS600DH-95D2YG HITACHI SCROLL COMP (6HP LT)</v>
          </cell>
        </row>
        <row r="211">
          <cell r="D211" t="str">
            <v>6 low temp</v>
          </cell>
          <cell r="E211" t="str">
            <v>0.042*40" ,(0.051*16")</v>
          </cell>
        </row>
        <row r="211">
          <cell r="O211">
            <v>2371.90082644628</v>
          </cell>
        </row>
        <row r="211">
          <cell r="T211" t="str">
            <v>CU - 90 QC</v>
          </cell>
        </row>
        <row r="211">
          <cell r="W211">
            <v>6520.54922021296</v>
          </cell>
        </row>
        <row r="211">
          <cell r="AB211" t="str">
            <v>BCU - 72</v>
          </cell>
        </row>
        <row r="211">
          <cell r="AK211">
            <v>6641.82362597533</v>
          </cell>
          <cell r="AL211">
            <v>6547.44741395206</v>
          </cell>
          <cell r="AM211">
            <v>6274.50151817554</v>
          </cell>
          <cell r="AN211">
            <v>4392.15106272288</v>
          </cell>
        </row>
        <row r="212">
          <cell r="A212" t="str">
            <v>ALL192</v>
          </cell>
          <cell r="B212" t="str">
            <v>CGC27L-30BP-Z-2P COMPRESSOR</v>
          </cell>
        </row>
        <row r="212">
          <cell r="D212" t="str">
            <v>2 R507</v>
          </cell>
          <cell r="E212" t="str">
            <v>R507</v>
          </cell>
        </row>
        <row r="212">
          <cell r="O212">
            <v>1341.34932863746</v>
          </cell>
        </row>
        <row r="212">
          <cell r="T212" t="str">
            <v>CU - 32  QC</v>
          </cell>
        </row>
        <row r="212">
          <cell r="W212">
            <v>3606.59979921774</v>
          </cell>
        </row>
        <row r="212">
          <cell r="AB212" t="str">
            <v>BCU - 36  </v>
          </cell>
        </row>
        <row r="212">
          <cell r="AK212">
            <v>4077.69598065492</v>
          </cell>
          <cell r="AL212">
            <v>3983.31976863165</v>
          </cell>
          <cell r="AM212">
            <v>3710.37387285512</v>
          </cell>
        </row>
        <row r="213">
          <cell r="A213" t="str">
            <v>ALL193</v>
          </cell>
          <cell r="B213" t="str">
            <v>CGC34L-38BP-Z-2.5P COMPRESSOR</v>
          </cell>
        </row>
        <row r="213">
          <cell r="D213" t="str">
            <v>2.5 R507</v>
          </cell>
          <cell r="E213" t="str">
            <v>R507</v>
          </cell>
        </row>
        <row r="213">
          <cell r="O213">
            <v>1490.38814293052</v>
          </cell>
        </row>
        <row r="213">
          <cell r="T213" t="str">
            <v>CU - 36  QC</v>
          </cell>
        </row>
        <row r="213">
          <cell r="W213">
            <v>3867.38125740167</v>
          </cell>
        </row>
        <row r="213">
          <cell r="AB213" t="str">
            <v>BCU - 40  </v>
          </cell>
        </row>
        <row r="213">
          <cell r="AK213">
            <v>4376.42151672222</v>
          </cell>
          <cell r="AL213">
            <v>4282.04530469896</v>
          </cell>
          <cell r="AM213">
            <v>4009.09940892243</v>
          </cell>
        </row>
        <row r="214">
          <cell r="A214" t="str">
            <v>ALL194</v>
          </cell>
          <cell r="B214" t="str">
            <v>CGC39L-43BP-Z-3P COMPRESSOR</v>
          </cell>
        </row>
        <row r="214">
          <cell r="D214" t="str">
            <v>3 R507</v>
          </cell>
          <cell r="E214" t="str">
            <v>R507</v>
          </cell>
        </row>
        <row r="214">
          <cell r="O214">
            <v>1605.0333846944</v>
          </cell>
        </row>
        <row r="214">
          <cell r="T214" t="str">
            <v>CU - 40  QC</v>
          </cell>
        </row>
        <row r="214">
          <cell r="W214">
            <v>4087.12814261447</v>
          </cell>
        </row>
        <row r="214">
          <cell r="AB214" t="str">
            <v>BCU - 50  </v>
          </cell>
        </row>
        <row r="214">
          <cell r="AK214">
            <v>4641.60991482202</v>
          </cell>
          <cell r="AL214">
            <v>4547.23370279875</v>
          </cell>
          <cell r="AM214">
            <v>4274.28780702222</v>
          </cell>
        </row>
        <row r="215">
          <cell r="A215" t="str">
            <v>ALL195</v>
          </cell>
          <cell r="B215" t="str">
            <v>CGE61L-66BP-Z-4P COMPRESSOR</v>
          </cell>
        </row>
        <row r="215">
          <cell r="D215" t="str">
            <v>4 R507</v>
          </cell>
          <cell r="E215" t="str">
            <v>R507</v>
          </cell>
        </row>
        <row r="215">
          <cell r="O215">
            <v>1605.0333846944</v>
          </cell>
        </row>
        <row r="215">
          <cell r="T215" t="str">
            <v>CU - 64 QC</v>
          </cell>
        </row>
        <row r="215">
          <cell r="W215">
            <v>5260.89223586916</v>
          </cell>
        </row>
        <row r="215">
          <cell r="AB215" t="str">
            <v>BCU - 55</v>
          </cell>
        </row>
        <row r="215">
          <cell r="AK215">
            <v>5021.99913425957</v>
          </cell>
          <cell r="AL215">
            <v>4927.6229222363</v>
          </cell>
          <cell r="AM215">
            <v>4654.67702645978</v>
          </cell>
        </row>
        <row r="216">
          <cell r="A216" t="str">
            <v>ALL196</v>
          </cell>
          <cell r="B216" t="str">
            <v>CGE77L-83BP-Z-5P COMPRESSOR</v>
          </cell>
        </row>
        <row r="216">
          <cell r="D216" t="str">
            <v>5 R507</v>
          </cell>
          <cell r="E216" t="str">
            <v>R507</v>
          </cell>
        </row>
        <row r="216">
          <cell r="O216">
            <v>1719.67862645829</v>
          </cell>
        </row>
        <row r="216">
          <cell r="T216" t="str">
            <v>CU - 72 QC</v>
          </cell>
        </row>
        <row r="216">
          <cell r="W216">
            <v>5611.22883151477</v>
          </cell>
        </row>
        <row r="216">
          <cell r="AB216" t="str">
            <v>BCU - 64  </v>
          </cell>
        </row>
        <row r="216">
          <cell r="AK216">
            <v>5721.24842059001</v>
          </cell>
          <cell r="AL216">
            <v>5626.87220856674</v>
          </cell>
          <cell r="AM216">
            <v>5353.92631279022</v>
          </cell>
        </row>
        <row r="217">
          <cell r="A217" t="str">
            <v>ALL197</v>
          </cell>
          <cell r="B217" t="str">
            <v>CGE91L-98BP-Z-6P COMPRESSOR</v>
          </cell>
        </row>
        <row r="217">
          <cell r="D217" t="str">
            <v>6 R507</v>
          </cell>
          <cell r="E217" t="str">
            <v>R507</v>
          </cell>
        </row>
        <row r="217">
          <cell r="O217">
            <v>1834.32386822217</v>
          </cell>
        </row>
        <row r="217">
          <cell r="T217" t="str">
            <v>CU - 90 QC</v>
          </cell>
        </row>
        <row r="217">
          <cell r="W217">
            <v>6093.10783401296</v>
          </cell>
        </row>
        <row r="217">
          <cell r="AB217" t="str">
            <v>BCU - 72</v>
          </cell>
        </row>
        <row r="217">
          <cell r="AK217">
            <v>6222.90920706092</v>
          </cell>
          <cell r="AL217">
            <v>6128.53299503765</v>
          </cell>
          <cell r="AM217">
            <v>5855.58709926112</v>
          </cell>
        </row>
        <row r="218">
          <cell r="A218" t="str">
            <v>ALL198</v>
          </cell>
          <cell r="B218" t="str">
            <v>CGE77LD-66BP-6PDC COMPRESSOR</v>
          </cell>
        </row>
        <row r="218">
          <cell r="D218" t="str">
            <v>6 DC INV R507</v>
          </cell>
          <cell r="E218" t="str">
            <v>R507</v>
          </cell>
        </row>
        <row r="218">
          <cell r="O218">
            <v>2866.13104409715</v>
          </cell>
        </row>
        <row r="218">
          <cell r="T218" t="str">
            <v>CU - 90 QC</v>
          </cell>
        </row>
        <row r="218">
          <cell r="W218">
            <v>7029.6712705764</v>
          </cell>
        </row>
        <row r="218">
          <cell r="AB218" t="str">
            <v>LCU-06</v>
          </cell>
        </row>
        <row r="218">
          <cell r="AK218">
            <v>8081.04520455944</v>
          </cell>
          <cell r="AL218">
            <v>7986.66899253617</v>
          </cell>
          <cell r="AM218">
            <v>7713.72309675964</v>
          </cell>
        </row>
        <row r="219">
          <cell r="A219" t="str">
            <v>ALL199</v>
          </cell>
          <cell r="B219" t="str">
            <v>CGE85LD-73BP-7PDC COMPRESSOR</v>
          </cell>
        </row>
        <row r="219">
          <cell r="D219" t="str">
            <v>7 DC INV R507</v>
          </cell>
          <cell r="E219" t="str">
            <v>R507</v>
          </cell>
        </row>
        <row r="219">
          <cell r="O219">
            <v>2980.77628586103</v>
          </cell>
        </row>
        <row r="219">
          <cell r="T219" t="str">
            <v>CU - 100 QC</v>
          </cell>
        </row>
        <row r="219">
          <cell r="W219">
            <v>7403.8224358668</v>
          </cell>
        </row>
        <row r="219">
          <cell r="AB219" t="str">
            <v>LCU-08</v>
          </cell>
        </row>
        <row r="219">
          <cell r="AK219">
            <v>8903.79840073035</v>
          </cell>
          <cell r="AL219">
            <v>8809.42218870708</v>
          </cell>
          <cell r="AM219">
            <v>8536.47629293055</v>
          </cell>
        </row>
        <row r="220">
          <cell r="A220" t="str">
            <v>ALL200</v>
          </cell>
          <cell r="B220" t="str">
            <v>CGE96LD-83BP-8PDC COMPRESSOR</v>
          </cell>
        </row>
        <row r="220">
          <cell r="D220" t="str">
            <v>8 DC INV R507</v>
          </cell>
          <cell r="E220" t="str">
            <v>R507</v>
          </cell>
        </row>
        <row r="220">
          <cell r="O220">
            <v>3210.0667693888</v>
          </cell>
        </row>
        <row r="220">
          <cell r="T220" t="str">
            <v>CU - 125 QC</v>
          </cell>
        </row>
        <row r="220">
          <cell r="W220">
            <v>9464.17979174599</v>
          </cell>
        </row>
        <row r="220">
          <cell r="AB220" t="str">
            <v>LCU-08</v>
          </cell>
        </row>
        <row r="220">
          <cell r="AK220">
            <v>10050.4856503953</v>
          </cell>
          <cell r="AL220">
            <v>9956.10943837202</v>
          </cell>
          <cell r="AM220">
            <v>9683.16354259549</v>
          </cell>
        </row>
        <row r="221">
          <cell r="A221" t="str">
            <v>ALL201</v>
          </cell>
          <cell r="B221" t="str">
            <v>CGE114LD-98BP-10PDC COMPRESSOR</v>
          </cell>
        </row>
        <row r="221">
          <cell r="D221" t="str">
            <v>10 DC INV R507</v>
          </cell>
          <cell r="E221" t="str">
            <v>R507</v>
          </cell>
        </row>
        <row r="221">
          <cell r="O221">
            <v>3324.71201115269</v>
          </cell>
        </row>
        <row r="221">
          <cell r="T221" t="str">
            <v>CU - 144 QC</v>
          </cell>
        </row>
        <row r="221">
          <cell r="W221">
            <v>10485.0903649822</v>
          </cell>
        </row>
        <row r="221">
          <cell r="AB221" t="str">
            <v>LCU-10</v>
          </cell>
        </row>
        <row r="221">
          <cell r="AK221">
            <v>10925.1870106494</v>
          </cell>
          <cell r="AL221">
            <v>10830.8107986261</v>
          </cell>
          <cell r="AM221">
            <v>10557.8649028496</v>
          </cell>
        </row>
        <row r="222">
          <cell r="A222" t="str">
            <v>ALL202</v>
          </cell>
          <cell r="B222" t="str">
            <v>CEB112LD-B1PG-12PDC COMPRESSOR</v>
          </cell>
        </row>
        <row r="222">
          <cell r="D222" t="str">
            <v>12 DC INV R507</v>
          </cell>
          <cell r="E222" t="str">
            <v>R507</v>
          </cell>
        </row>
        <row r="222">
          <cell r="O222">
            <v>4562.88062220266</v>
          </cell>
        </row>
        <row r="222">
          <cell r="T222" t="str">
            <v>CU - 160 QC</v>
          </cell>
        </row>
        <row r="222">
          <cell r="W222">
            <v>12161.9606218702</v>
          </cell>
        </row>
        <row r="222">
          <cell r="AB222" t="str">
            <v>LCU-12</v>
          </cell>
        </row>
        <row r="222">
          <cell r="AK222">
            <v>12959.3204524232</v>
          </cell>
          <cell r="AL222">
            <v>12864.9442403999</v>
          </cell>
          <cell r="AM222">
            <v>12591.9983446234</v>
          </cell>
        </row>
        <row r="223">
          <cell r="A223" t="str">
            <v>ALL203</v>
          </cell>
          <cell r="B223" t="str">
            <v>CEB120LD-B1PG-14PDC COMPRESSOR</v>
          </cell>
        </row>
        <row r="223">
          <cell r="D223" t="str">
            <v>14 DC INV R507</v>
          </cell>
          <cell r="E223" t="str">
            <v>R507</v>
          </cell>
        </row>
        <row r="223">
          <cell r="O223">
            <v>5044.39063761098</v>
          </cell>
        </row>
        <row r="223">
          <cell r="T223" t="str">
            <v>CU - 200 QC</v>
          </cell>
        </row>
        <row r="223">
          <cell r="W223">
            <v>14173.829790676</v>
          </cell>
        </row>
        <row r="223">
          <cell r="AB223" t="str">
            <v>LCU-15</v>
          </cell>
        </row>
        <row r="223">
          <cell r="AK223">
            <v>13982.6030769717</v>
          </cell>
          <cell r="AL223">
            <v>13888.2268649484</v>
          </cell>
          <cell r="AM223">
            <v>13615.2809691719</v>
          </cell>
        </row>
        <row r="224">
          <cell r="A224" t="str">
            <v>ALL204</v>
          </cell>
          <cell r="B224" t="str">
            <v>CGE117LD-73BP-12PDC410 COMPRESSOR</v>
          </cell>
        </row>
        <row r="224">
          <cell r="D224" t="str">
            <v>12 DC NV R410</v>
          </cell>
          <cell r="E224" t="str">
            <v>R410</v>
          </cell>
        </row>
        <row r="224">
          <cell r="O224">
            <v>3210.0667693888</v>
          </cell>
        </row>
        <row r="224">
          <cell r="AB224" t="str">
            <v>LCU-15</v>
          </cell>
        </row>
        <row r="224">
          <cell r="AK224">
            <v>12163.7552581238</v>
          </cell>
          <cell r="AL224">
            <v>12069.3790461006</v>
          </cell>
          <cell r="AM224">
            <v>11796.433150324</v>
          </cell>
        </row>
        <row r="225">
          <cell r="A225" t="str">
            <v>ALL205</v>
          </cell>
          <cell r="B225" t="str">
            <v>CKE132LD-83BP-14PDC410 COMPRESSOR</v>
          </cell>
        </row>
        <row r="225">
          <cell r="D225" t="str">
            <v>14 DC INV R410</v>
          </cell>
          <cell r="E225" t="str">
            <v>R410</v>
          </cell>
        </row>
        <row r="225">
          <cell r="O225">
            <v>3439.35725291658</v>
          </cell>
        </row>
        <row r="225">
          <cell r="AB225" t="str">
            <v>LCU-20</v>
          </cell>
        </row>
        <row r="225">
          <cell r="AK225">
            <v>13523.2004827178</v>
          </cell>
          <cell r="AL225">
            <v>13428.8242706945</v>
          </cell>
          <cell r="AM225">
            <v>13155.878374918</v>
          </cell>
        </row>
      </sheetData>
      <sheetData sheetId="7"/>
      <sheetData sheetId="8">
        <row r="5">
          <cell r="B5">
            <v>4.1</v>
          </cell>
        </row>
        <row r="8">
          <cell r="A8" t="str">
            <v>ITEM CODE</v>
          </cell>
          <cell r="B8" t="str">
            <v>MODEL</v>
          </cell>
        </row>
        <row r="8">
          <cell r="E8" t="str">
            <v>Equalvelant comp</v>
          </cell>
          <cell r="F8" t="str">
            <v>RELAY BOX</v>
          </cell>
        </row>
        <row r="8">
          <cell r="H8" t="str">
            <v>capillary tube</v>
          </cell>
          <cell r="I8" t="str">
            <v>use for refrigerator</v>
          </cell>
        </row>
        <row r="9">
          <cell r="A9" t="str">
            <v>SMA019</v>
          </cell>
          <cell r="B9" t="str">
            <v>SC18CL</v>
          </cell>
        </row>
        <row r="9">
          <cell r="D9">
            <v>0.625</v>
          </cell>
        </row>
        <row r="9">
          <cell r="F9" t="str">
            <v>c/w relay box</v>
          </cell>
        </row>
        <row r="9">
          <cell r="H9" t="str">
            <v>0.055*63"</v>
          </cell>
          <cell r="I9" t="str">
            <v>6d s/s</v>
          </cell>
        </row>
        <row r="9">
          <cell r="O9">
            <v>756.68549905838</v>
          </cell>
        </row>
        <row r="9">
          <cell r="T9" t="str">
            <v>CS100</v>
          </cell>
        </row>
        <row r="9">
          <cell r="W9">
            <v>1437.33384868779</v>
          </cell>
        </row>
        <row r="10">
          <cell r="A10" t="str">
            <v>SMA020</v>
          </cell>
          <cell r="B10" t="str">
            <v>SC21CL </v>
          </cell>
        </row>
        <row r="10">
          <cell r="D10">
            <v>0.875</v>
          </cell>
        </row>
        <row r="10">
          <cell r="F10" t="str">
            <v>c/w relay box</v>
          </cell>
        </row>
        <row r="10">
          <cell r="H10" t="str">
            <v>0.55*5ft</v>
          </cell>
          <cell r="I10" t="str">
            <v>2glass door frezzer,4d s/s frezzer, 6d s/s</v>
          </cell>
        </row>
        <row r="10">
          <cell r="O10">
            <v>846.252354048964</v>
          </cell>
        </row>
        <row r="10">
          <cell r="T10" t="str">
            <v>CS125 Axial fan</v>
          </cell>
        </row>
        <row r="10">
          <cell r="W10">
            <v>1628.22915230712</v>
          </cell>
        </row>
        <row r="11">
          <cell r="A11" t="str">
            <v>SMA021</v>
          </cell>
          <cell r="B11" t="str">
            <v>NT6226GK</v>
          </cell>
        </row>
        <row r="11">
          <cell r="O11">
            <v>988.323917137476</v>
          </cell>
        </row>
        <row r="12">
          <cell r="A12" t="str">
            <v>SMA025.04</v>
          </cell>
          <cell r="B12" t="str">
            <v>EEI76C13DJH DC MOTOR (3/8hp)</v>
          </cell>
        </row>
        <row r="12">
          <cell r="D12" t="str">
            <v>3/8 (0.77amp)</v>
          </cell>
        </row>
        <row r="12">
          <cell r="I12" t="str">
            <v>2door chiller showcase</v>
          </cell>
        </row>
        <row r="12">
          <cell r="O12">
            <v>355.333333333333</v>
          </cell>
        </row>
        <row r="12">
          <cell r="T12" t="str">
            <v>CS050 (15 u)</v>
          </cell>
        </row>
        <row r="12">
          <cell r="W12">
            <v>959.1598349035</v>
          </cell>
        </row>
        <row r="13">
          <cell r="A13" t="str">
            <v>SMA026.01</v>
          </cell>
          <cell r="B13" t="str">
            <v>LX95LHBM 1/3HP LG COMP</v>
          </cell>
        </row>
        <row r="13">
          <cell r="D13" t="str">
            <v>1/3HP C/W RUN CAP</v>
          </cell>
          <cell r="E13" t="str">
            <v>QA110/AE4440</v>
          </cell>
        </row>
        <row r="13">
          <cell r="I13" t="str">
            <v>counter frezzer 6ft</v>
          </cell>
        </row>
        <row r="13">
          <cell r="O13">
            <v>270.191570881226</v>
          </cell>
        </row>
        <row r="13">
          <cell r="T13" t="str">
            <v>CS033 (10 u)</v>
          </cell>
        </row>
        <row r="13">
          <cell r="W13">
            <v>837.468973195803</v>
          </cell>
        </row>
        <row r="14">
          <cell r="A14" t="str">
            <v>SMA026.08</v>
          </cell>
          <cell r="B14" t="str">
            <v>NF21K5131FU 3/8HP R134 LT</v>
          </cell>
        </row>
        <row r="14">
          <cell r="D14" t="str">
            <v>3/8HP C/W RUN CAP</v>
          </cell>
          <cell r="E14" t="str">
            <v>2PCS</v>
          </cell>
        </row>
        <row r="14">
          <cell r="O14">
            <v>330.603174603175</v>
          </cell>
        </row>
        <row r="15">
          <cell r="A15" t="str">
            <v>SMA026.10</v>
          </cell>
          <cell r="B15" t="str">
            <v>NF26K5131FZ 3/8HP R134</v>
          </cell>
        </row>
        <row r="15">
          <cell r="D15" t="str">
            <v>3/8 MED TEMP</v>
          </cell>
          <cell r="E15" t="str">
            <v>3PCS</v>
          </cell>
        </row>
        <row r="15">
          <cell r="O15">
            <v>335.809523809524</v>
          </cell>
        </row>
        <row r="16">
          <cell r="A16" t="str">
            <v>SMA026.12</v>
          </cell>
          <cell r="B16" t="str">
            <v>ENV4A5G-L2J 1/2hp inverter</v>
          </cell>
        </row>
        <row r="16">
          <cell r="D16" t="str">
            <v>15.3cc variable speed R600</v>
          </cell>
          <cell r="E16" t="str">
            <v>1PC</v>
          </cell>
        </row>
        <row r="16">
          <cell r="O16">
            <v>383.81512605042</v>
          </cell>
        </row>
        <row r="17">
          <cell r="A17" t="str">
            <v>SMA026.13</v>
          </cell>
          <cell r="B17" t="str">
            <v>NC1MV90ASR</v>
          </cell>
        </row>
        <row r="17">
          <cell r="D17" t="str">
            <v>90cc variable speed R134</v>
          </cell>
          <cell r="E17" t="str">
            <v>1PC</v>
          </cell>
        </row>
        <row r="17">
          <cell r="O17">
            <v>376.235294117647</v>
          </cell>
        </row>
        <row r="18">
          <cell r="A18" t="str">
            <v>SMA026.14</v>
          </cell>
          <cell r="B18" t="str">
            <v>SE30</v>
          </cell>
        </row>
        <row r="18">
          <cell r="O18">
            <v>148.055555555556</v>
          </cell>
        </row>
        <row r="19">
          <cell r="A19" t="str">
            <v>SMA026.15</v>
          </cell>
          <cell r="B19" t="str">
            <v>SE40</v>
          </cell>
        </row>
        <row r="19">
          <cell r="O19">
            <v>154.563492063492</v>
          </cell>
        </row>
        <row r="20">
          <cell r="A20" t="str">
            <v>SMA030.01</v>
          </cell>
          <cell r="B20" t="str">
            <v>L65CI</v>
          </cell>
        </row>
        <row r="20">
          <cell r="D20" t="str">
            <v>1/6hp</v>
          </cell>
          <cell r="E20" t="str">
            <v>QB66</v>
          </cell>
        </row>
        <row r="20">
          <cell r="H20" t="str">
            <v>0.028*4ft</v>
          </cell>
        </row>
        <row r="20">
          <cell r="O20">
            <v>156.545454545455</v>
          </cell>
        </row>
        <row r="21">
          <cell r="A21" t="str">
            <v>SMA030.02</v>
          </cell>
          <cell r="B21" t="str">
            <v>L72CZ1</v>
          </cell>
        </row>
        <row r="21">
          <cell r="D21" t="str">
            <v>1/5hp c/w run cap 3uf</v>
          </cell>
          <cell r="E21" t="str">
            <v>QB73</v>
          </cell>
        </row>
        <row r="21">
          <cell r="H21" t="str">
            <v>0.036*4ft</v>
          </cell>
        </row>
        <row r="21">
          <cell r="O21">
            <v>175.844444444444</v>
          </cell>
        </row>
        <row r="21">
          <cell r="T21" t="str">
            <v>CS025</v>
          </cell>
        </row>
        <row r="21">
          <cell r="W21">
            <v>496.1742556517</v>
          </cell>
        </row>
        <row r="22">
          <cell r="A22" t="str">
            <v>SMA030.021</v>
          </cell>
          <cell r="B22" t="str">
            <v>L76CZ1</v>
          </cell>
        </row>
        <row r="22">
          <cell r="D22" t="str">
            <v>1/4hpc/w run cap 3uf</v>
          </cell>
          <cell r="E22" t="str">
            <v>QB86</v>
          </cell>
        </row>
        <row r="22">
          <cell r="O22">
            <v>172.282828282828</v>
          </cell>
        </row>
        <row r="22">
          <cell r="T22" t="str">
            <v>CS030</v>
          </cell>
        </row>
        <row r="22">
          <cell r="W22">
            <v>589.059566647146</v>
          </cell>
        </row>
        <row r="23">
          <cell r="A23" t="str">
            <v>SMA030.03</v>
          </cell>
          <cell r="B23" t="str">
            <v>K230CZ1</v>
          </cell>
        </row>
        <row r="23">
          <cell r="D23" t="str">
            <v>1/4hp 230W c/w Start cap</v>
          </cell>
          <cell r="E23" t="str">
            <v>QB91</v>
          </cell>
          <cell r="F23" t="str">
            <v>50uf</v>
          </cell>
        </row>
        <row r="23">
          <cell r="H23" t="str">
            <v>0.042*54"</v>
          </cell>
          <cell r="I23" t="str">
            <v>1.2m counter chiller</v>
          </cell>
        </row>
        <row r="23">
          <cell r="O23">
            <v>195.363247863248</v>
          </cell>
        </row>
        <row r="23">
          <cell r="T23" t="str">
            <v>CS030</v>
          </cell>
        </row>
        <row r="23">
          <cell r="W23">
            <v>599.906127493706</v>
          </cell>
        </row>
        <row r="24">
          <cell r="A24" t="str">
            <v>SMA030.05</v>
          </cell>
          <cell r="B24" t="str">
            <v>KK270CZ1</v>
          </cell>
        </row>
        <row r="24">
          <cell r="D24" t="str">
            <v>1/3hp 270W c/w Start&amp;Run cap</v>
          </cell>
          <cell r="E24" t="str">
            <v>QB110,QA110</v>
          </cell>
          <cell r="F24" t="str">
            <v>5uf</v>
          </cell>
        </row>
        <row r="24">
          <cell r="H24" t="str">
            <v>0.042*54"</v>
          </cell>
          <cell r="I24" t="str">
            <v>mini 2door,1.5m counter chiller,1 door display chiller</v>
          </cell>
        </row>
        <row r="24">
          <cell r="O24">
            <v>201.495726495726</v>
          </cell>
        </row>
        <row r="24">
          <cell r="T24" t="str">
            <v>CS033 (10 u)</v>
          </cell>
        </row>
        <row r="24">
          <cell r="W24">
            <v>682.126274174943</v>
          </cell>
        </row>
        <row r="25">
          <cell r="A25" t="str">
            <v>SMA030.06</v>
          </cell>
          <cell r="B25" t="str">
            <v>K325CZ1</v>
          </cell>
        </row>
        <row r="25">
          <cell r="D25" t="str">
            <v>3/8hp 325W c/w Start&amp;Run cap</v>
          </cell>
          <cell r="E25" t="str">
            <v>QA125</v>
          </cell>
          <cell r="F25" t="str">
            <v>50uf,5uf</v>
          </cell>
        </row>
        <row r="25">
          <cell r="H25" t="str">
            <v>0.042*54"</v>
          </cell>
          <cell r="I25" t="str">
            <v>1.8m counter chiller,2door piping</v>
          </cell>
        </row>
        <row r="25">
          <cell r="O25">
            <v>230.405982905983</v>
          </cell>
        </row>
        <row r="25">
          <cell r="T25" t="str">
            <v>CS050 (15 u)</v>
          </cell>
        </row>
        <row r="25">
          <cell r="W25">
            <v>715.512517561186</v>
          </cell>
        </row>
        <row r="26">
          <cell r="A26" t="str">
            <v>SMA030.07</v>
          </cell>
          <cell r="B26" t="str">
            <v>K375CZ1 1/2hp  </v>
          </cell>
        </row>
        <row r="26">
          <cell r="D26" t="str">
            <v>1/2hp c/w Start&amp;Run cap</v>
          </cell>
          <cell r="E26" t="str">
            <v>AE2415Y,QA125</v>
          </cell>
          <cell r="F26" t="str">
            <v>50uf,5uf</v>
          </cell>
        </row>
        <row r="26">
          <cell r="H26" t="str">
            <v>0.049*54" </v>
          </cell>
          <cell r="I26" t="str">
            <v>2door chiller showcase,2.1m c.chiller,4d upright</v>
          </cell>
        </row>
        <row r="26">
          <cell r="O26">
            <v>233.910256410256</v>
          </cell>
        </row>
        <row r="26">
          <cell r="T26" t="str">
            <v>CS050 (15 u)</v>
          </cell>
        </row>
        <row r="26">
          <cell r="W26">
            <v>738.736554480219</v>
          </cell>
        </row>
        <row r="27">
          <cell r="A27" t="str">
            <v>SMA030.08</v>
          </cell>
          <cell r="B27" t="str">
            <v>K400CZ1 1/2hp(B) </v>
          </cell>
        </row>
        <row r="27">
          <cell r="D27" t="str">
            <v>1/2hp(B) C/W Start&amp;Run cap</v>
          </cell>
          <cell r="E27" t="str">
            <v>AE7440</v>
          </cell>
          <cell r="F27" t="str">
            <v>50uf,6uf</v>
          </cell>
        </row>
        <row r="27">
          <cell r="H27" t="str">
            <v>0.049*54",0.042*54" piping</v>
          </cell>
          <cell r="I27" t="str">
            <v>3door chiller showcase,4d s/s upright</v>
          </cell>
        </row>
        <row r="27">
          <cell r="O27">
            <v>255.811965811966</v>
          </cell>
        </row>
        <row r="27">
          <cell r="T27" t="str">
            <v>CS060 (16 u)</v>
          </cell>
        </row>
        <row r="27">
          <cell r="W27">
            <v>812.865643527935</v>
          </cell>
        </row>
        <row r="28">
          <cell r="A28" t="str">
            <v>SMA030.09</v>
          </cell>
          <cell r="B28" t="str">
            <v>NE2150CK 1/3hp </v>
          </cell>
        </row>
        <row r="28">
          <cell r="D28" t="str">
            <v>1/3hp 600W c/w start&amp;run cap</v>
          </cell>
          <cell r="E28" t="str">
            <v>SC12CL</v>
          </cell>
        </row>
        <row r="28">
          <cell r="H28" t="str">
            <v>0.042*54"</v>
          </cell>
          <cell r="I28" t="str">
            <v>counter frezzer 6ft</v>
          </cell>
        </row>
        <row r="28">
          <cell r="O28">
            <v>404.305555555555</v>
          </cell>
        </row>
        <row r="28">
          <cell r="T28" t="str">
            <v>CS050 (15 u)</v>
          </cell>
        </row>
        <row r="28">
          <cell r="W28">
            <v>895.52667793701</v>
          </cell>
        </row>
        <row r="29">
          <cell r="A29" t="str">
            <v>SMA030.10</v>
          </cell>
          <cell r="B29" t="str">
            <v>NE2170CK 1/2hp </v>
          </cell>
        </row>
        <row r="29">
          <cell r="D29" t="str">
            <v>1/2hp 700W c/w start&amp;run cap</v>
          </cell>
          <cell r="E29" t="str">
            <v>SC15CL</v>
          </cell>
        </row>
        <row r="29">
          <cell r="H29" t="str">
            <v>0.049*54"</v>
          </cell>
          <cell r="I29" t="str">
            <v>4d s/s upright</v>
          </cell>
        </row>
        <row r="29">
          <cell r="O29">
            <v>418.2</v>
          </cell>
        </row>
        <row r="29">
          <cell r="T29" t="str">
            <v>CS060 (16 u)</v>
          </cell>
        </row>
        <row r="29">
          <cell r="W29">
            <v>936.798624127583</v>
          </cell>
        </row>
        <row r="30">
          <cell r="A30" t="str">
            <v>SMA030.11</v>
          </cell>
          <cell r="B30" t="str">
            <v>NE2178CK 5/8hp </v>
          </cell>
        </row>
        <row r="30">
          <cell r="D30" t="str">
            <v>5/8HP 850W c/w start&amp;run cap</v>
          </cell>
          <cell r="E30" t="str">
            <v>SC18CL</v>
          </cell>
        </row>
        <row r="30">
          <cell r="H30" t="str">
            <v>0.055*54"</v>
          </cell>
          <cell r="I30" t="str">
            <v>2d s/s frezzer,4d s/s upright</v>
          </cell>
        </row>
        <row r="30">
          <cell r="O30">
            <v>433.688888888889</v>
          </cell>
        </row>
        <row r="30">
          <cell r="T30" t="str">
            <v>CS075</v>
          </cell>
        </row>
        <row r="30">
          <cell r="W30">
            <v>997.767387941905</v>
          </cell>
        </row>
        <row r="31">
          <cell r="A31" t="str">
            <v>SMA030.12</v>
          </cell>
          <cell r="B31" t="str">
            <v>NE2180CK 3/4hp</v>
          </cell>
        </row>
        <row r="31">
          <cell r="D31" t="str">
            <v>3/4HP 910W c/w start&amp;run cap</v>
          </cell>
          <cell r="E31" t="str">
            <v>SC18CL</v>
          </cell>
        </row>
        <row r="31">
          <cell r="H31" t="str">
            <v>0.055*54"</v>
          </cell>
          <cell r="I31" t="str">
            <v>4d s/s frezzer,6d s/s upright</v>
          </cell>
        </row>
        <row r="31">
          <cell r="O31">
            <v>451.759259259259</v>
          </cell>
        </row>
        <row r="31">
          <cell r="T31" t="str">
            <v>CS100</v>
          </cell>
        </row>
        <row r="31">
          <cell r="W31">
            <v>1072.88940424335</v>
          </cell>
        </row>
        <row r="32">
          <cell r="A32" t="str">
            <v>SMA030.14</v>
          </cell>
          <cell r="B32" t="str">
            <v>NCT2195CK 1hp</v>
          </cell>
        </row>
        <row r="32">
          <cell r="D32" t="str">
            <v>1HP 1100W c/w start&amp;run cap</v>
          </cell>
          <cell r="E32" t="str">
            <v>WJ2450Z</v>
          </cell>
        </row>
        <row r="32">
          <cell r="H32" t="str">
            <v>0.049*54"*2</v>
          </cell>
          <cell r="I32" t="str">
            <v>2d frezzer glass,6d s/s frezzer</v>
          </cell>
        </row>
        <row r="32">
          <cell r="O32">
            <v>860.088888888889</v>
          </cell>
        </row>
        <row r="32">
          <cell r="T32" t="str">
            <v>CS145 Axial fan</v>
          </cell>
        </row>
        <row r="32">
          <cell r="W32">
            <v>1629.26100996345</v>
          </cell>
        </row>
        <row r="33">
          <cell r="A33" t="str">
            <v>SMA030.15</v>
          </cell>
          <cell r="B33" t="str">
            <v>NCT2212CK 1 1/2hp</v>
          </cell>
        </row>
        <row r="33">
          <cell r="D33" t="str">
            <v>1 1/2HP1400W  c/w start&amp;run cap</v>
          </cell>
          <cell r="E33" t="str">
            <v>AW2464Z</v>
          </cell>
        </row>
        <row r="33">
          <cell r="H33" t="str">
            <v>0.049*54"*2</v>
          </cell>
          <cell r="I33" t="str">
            <v>3d frezzer glass</v>
          </cell>
        </row>
        <row r="33">
          <cell r="O33">
            <v>954.685990338164</v>
          </cell>
        </row>
        <row r="33">
          <cell r="T33" t="str">
            <v>CS170 Axial fan</v>
          </cell>
        </row>
        <row r="33">
          <cell r="W33">
            <v>1808.28005311752</v>
          </cell>
        </row>
        <row r="34">
          <cell r="A34" t="str">
            <v>SMA030.16</v>
          </cell>
          <cell r="B34" t="str">
            <v>LZ58CU</v>
          </cell>
        </row>
        <row r="34">
          <cell r="D34" t="str">
            <v>1/3hp 275W c/w run cap</v>
          </cell>
          <cell r="E34" t="str">
            <v>QB110</v>
          </cell>
          <cell r="F34" t="str">
            <v>3uf</v>
          </cell>
        </row>
        <row r="34">
          <cell r="H34" t="str">
            <v>0.036*76"</v>
          </cell>
        </row>
        <row r="34">
          <cell r="O34">
            <v>188.296296296296</v>
          </cell>
        </row>
        <row r="34">
          <cell r="T34" t="str">
            <v>CS050 (15 u)</v>
          </cell>
        </row>
        <row r="34">
          <cell r="W34">
            <v>670.641316384981</v>
          </cell>
        </row>
        <row r="35">
          <cell r="A35" t="str">
            <v>SMA030.17</v>
          </cell>
          <cell r="B35" t="str">
            <v>LZ68CU1</v>
          </cell>
        </row>
        <row r="35">
          <cell r="D35" t="str">
            <v>3/8hp 325W c/w run cap</v>
          </cell>
          <cell r="E35" t="str">
            <v>QA125</v>
          </cell>
          <cell r="F35" t="str">
            <v>4uf</v>
          </cell>
        </row>
        <row r="35">
          <cell r="H35" t="str">
            <v>0.036*59"</v>
          </cell>
          <cell r="I35" t="str">
            <v>5ft counter chiller</v>
          </cell>
        </row>
        <row r="35">
          <cell r="O35">
            <v>193.358024691358</v>
          </cell>
        </row>
        <row r="35">
          <cell r="T35" t="str">
            <v>CS050 (15 u)</v>
          </cell>
        </row>
        <row r="35">
          <cell r="W35">
            <v>683.780646190978</v>
          </cell>
        </row>
        <row r="36">
          <cell r="A36" t="str">
            <v>SMA030.18</v>
          </cell>
          <cell r="B36" t="str">
            <v>LZ76CU</v>
          </cell>
        </row>
        <row r="36">
          <cell r="D36" t="str">
            <v>1/2hp 380W c/w run cap</v>
          </cell>
          <cell r="E36" t="str">
            <v>AE2415Y</v>
          </cell>
          <cell r="F36" t="str">
            <v>4uf</v>
          </cell>
        </row>
        <row r="36">
          <cell r="H36" t="str">
            <v>0.042*54"</v>
          </cell>
        </row>
        <row r="36">
          <cell r="O36">
            <v>232.333333333333</v>
          </cell>
        </row>
        <row r="36">
          <cell r="T36" t="str">
            <v>CS060 (16 u)</v>
          </cell>
        </row>
        <row r="36">
          <cell r="W36">
            <v>767.671640000598</v>
          </cell>
        </row>
        <row r="37">
          <cell r="A37" t="str">
            <v>SMA030.19</v>
          </cell>
          <cell r="B37" t="str">
            <v>LU83CU</v>
          </cell>
        </row>
        <row r="37">
          <cell r="D37" t="str">
            <v>1/2hp 400W c/w start&amp;run cap</v>
          </cell>
          <cell r="E37" t="str">
            <v>AE2415Y</v>
          </cell>
        </row>
        <row r="37">
          <cell r="H37" t="str">
            <v>0.049*54"</v>
          </cell>
          <cell r="I37" t="str">
            <v>2door chiller showcase,4d s/s</v>
          </cell>
        </row>
        <row r="37">
          <cell r="O37">
            <v>223.728395061728</v>
          </cell>
        </row>
        <row r="37">
          <cell r="T37" t="str">
            <v>CS060 (16 u)</v>
          </cell>
        </row>
        <row r="37">
          <cell r="W37">
            <v>761.525255520881</v>
          </cell>
        </row>
        <row r="38">
          <cell r="A38" t="str">
            <v>SMA030.20</v>
          </cell>
          <cell r="B38" t="str">
            <v>KK480CU1</v>
          </cell>
        </row>
        <row r="38">
          <cell r="D38" t="str">
            <v>5/8hp 480W c/w run&amp;start cap</v>
          </cell>
          <cell r="E38" t="str">
            <v>AE7440</v>
          </cell>
        </row>
        <row r="38">
          <cell r="H38" t="str">
            <v>0.049*54"</v>
          </cell>
          <cell r="I38" t="str">
            <v>3door chiller showcase,4d s/s</v>
          </cell>
        </row>
        <row r="38">
          <cell r="O38">
            <v>262.197530864197</v>
          </cell>
        </row>
        <row r="38">
          <cell r="T38" t="str">
            <v>CS075</v>
          </cell>
        </row>
        <row r="38">
          <cell r="W38">
            <v>840.853807694992</v>
          </cell>
        </row>
        <row r="39">
          <cell r="A39" t="str">
            <v>SMA030.21</v>
          </cell>
          <cell r="B39" t="str">
            <v>KK550CU</v>
          </cell>
        </row>
        <row r="39">
          <cell r="D39" t="str">
            <v>3/4hp 550W c/w run&amp;start cap</v>
          </cell>
          <cell r="E39" t="str">
            <v>WJ9460</v>
          </cell>
        </row>
        <row r="39">
          <cell r="H39" t="str">
            <v>0.049*54"</v>
          </cell>
        </row>
        <row r="39">
          <cell r="O39">
            <v>380.641975308642</v>
          </cell>
        </row>
        <row r="39">
          <cell r="T39" t="str">
            <v>CS075</v>
          </cell>
        </row>
        <row r="39">
          <cell r="W39">
            <v>925.456982298167</v>
          </cell>
        </row>
        <row r="40">
          <cell r="A40" t="str">
            <v>SMA030.22</v>
          </cell>
          <cell r="B40" t="str">
            <v>KK650CU</v>
          </cell>
        </row>
        <row r="40">
          <cell r="D40" t="str">
            <v>1/2hp 650W c/w run&amp;start cap</v>
          </cell>
          <cell r="E40" t="str">
            <v>SC15CL</v>
          </cell>
        </row>
        <row r="40">
          <cell r="H40" t="str">
            <v>0.049*54"</v>
          </cell>
        </row>
        <row r="40">
          <cell r="O40">
            <v>411.012345679012</v>
          </cell>
        </row>
        <row r="40">
          <cell r="T40" t="str">
            <v>CS075</v>
          </cell>
        </row>
        <row r="40">
          <cell r="W40">
            <v>947.150103991289</v>
          </cell>
        </row>
        <row r="41">
          <cell r="A41" t="str">
            <v>SMA030.23</v>
          </cell>
          <cell r="B41" t="str">
            <v>NE2168CU</v>
          </cell>
        </row>
        <row r="41">
          <cell r="D41" t="str">
            <v>5/8hp 750W c/w run&amp;start cap</v>
          </cell>
          <cell r="E41" t="str">
            <v>SC15CL</v>
          </cell>
        </row>
        <row r="41">
          <cell r="H41" t="str">
            <v>0.049*54"</v>
          </cell>
        </row>
        <row r="41">
          <cell r="O41">
            <v>427.20987654321</v>
          </cell>
        </row>
        <row r="41">
          <cell r="T41" t="str">
            <v>CS075</v>
          </cell>
        </row>
        <row r="41">
          <cell r="W41">
            <v>958.719768894286</v>
          </cell>
        </row>
        <row r="42">
          <cell r="A42" t="str">
            <v>SMA030.24</v>
          </cell>
          <cell r="B42" t="str">
            <v>NE2178CU</v>
          </cell>
        </row>
        <row r="42">
          <cell r="D42" t="str">
            <v>3/4hp 810W c/w run&amp;start cap</v>
          </cell>
          <cell r="E42" t="str">
            <v>SC18CL</v>
          </cell>
        </row>
        <row r="42">
          <cell r="H42" t="str">
            <v>0.049*54"</v>
          </cell>
        </row>
        <row r="42">
          <cell r="O42">
            <v>488.962962962963</v>
          </cell>
        </row>
        <row r="42">
          <cell r="T42" t="str">
            <v>CS100</v>
          </cell>
        </row>
        <row r="42">
          <cell r="W42">
            <v>1077.95113263841</v>
          </cell>
        </row>
        <row r="43">
          <cell r="A43" t="str">
            <v>SMA030.25</v>
          </cell>
          <cell r="B43" t="str">
            <v>NV2180CU</v>
          </cell>
        </row>
        <row r="43">
          <cell r="D43" t="str">
            <v>1hp 900W c/w run&amp;start cap</v>
          </cell>
          <cell r="E43" t="str">
            <v>SC21CL</v>
          </cell>
        </row>
        <row r="43">
          <cell r="H43" t="str">
            <v>0.049*54"*2</v>
          </cell>
          <cell r="I43" t="str">
            <v>2d frezzer,4d s/s frezzer</v>
          </cell>
        </row>
        <row r="43">
          <cell r="O43">
            <v>707.022222222222</v>
          </cell>
        </row>
        <row r="43">
          <cell r="T43" t="str">
            <v>CS125 Axial fan</v>
          </cell>
        </row>
        <row r="43">
          <cell r="W43">
            <v>1396.83585424716</v>
          </cell>
        </row>
        <row r="44">
          <cell r="A44" t="str">
            <v>SMA030.26</v>
          </cell>
          <cell r="B44" t="str">
            <v>NV2195CU</v>
          </cell>
        </row>
        <row r="44">
          <cell r="D44" t="str">
            <v>1 1/2hp 1020W c/w run&amp;start cap</v>
          </cell>
          <cell r="E44" t="str">
            <v>WJ2450Z</v>
          </cell>
        </row>
        <row r="44">
          <cell r="H44" t="str">
            <v>0.049*54"*2</v>
          </cell>
          <cell r="I44" t="str">
            <v>3d frezzer,6door frezzer,2 door 40ice</v>
          </cell>
        </row>
        <row r="44">
          <cell r="O44">
            <v>946.973995271868</v>
          </cell>
        </row>
        <row r="44">
          <cell r="T44" t="str">
            <v>CS170 Axial fan</v>
          </cell>
        </row>
        <row r="44">
          <cell r="W44">
            <v>1817.6804058512</v>
          </cell>
        </row>
        <row r="45">
          <cell r="A45" t="str">
            <v>SMA030.27</v>
          </cell>
          <cell r="B45" t="str">
            <v>A120CY1</v>
          </cell>
        </row>
        <row r="45">
          <cell r="D45" t="str">
            <v>1/6hp</v>
          </cell>
        </row>
        <row r="45">
          <cell r="O45">
            <v>143.174603174603</v>
          </cell>
        </row>
        <row r="45">
          <cell r="T45" t="str">
            <v>CS025</v>
          </cell>
        </row>
        <row r="46">
          <cell r="A46" t="str">
            <v>SMA030.28</v>
          </cell>
          <cell r="B46" t="str">
            <v>S100CY1</v>
          </cell>
        </row>
        <row r="46">
          <cell r="D46" t="str">
            <v>1/5hp</v>
          </cell>
        </row>
        <row r="46">
          <cell r="O46">
            <v>170.291005291005</v>
          </cell>
        </row>
        <row r="46">
          <cell r="T46" t="str">
            <v>CS025</v>
          </cell>
        </row>
        <row r="47">
          <cell r="A47" t="str">
            <v>SMA030.29</v>
          </cell>
          <cell r="B47" t="str">
            <v>H200CY1/S118CY1</v>
          </cell>
        </row>
        <row r="47">
          <cell r="D47" t="str">
            <v>1/4hp 230W c/w Run cap</v>
          </cell>
        </row>
        <row r="47">
          <cell r="O47">
            <v>175.714285714286</v>
          </cell>
        </row>
        <row r="47">
          <cell r="T47" t="str">
            <v>CS030</v>
          </cell>
        </row>
        <row r="48">
          <cell r="A48" t="str">
            <v>SMA030.30</v>
          </cell>
          <cell r="B48" t="str">
            <v>L140CY1</v>
          </cell>
        </row>
        <row r="48">
          <cell r="D48" t="str">
            <v>1/4hp big 270W c/w Run cap</v>
          </cell>
        </row>
        <row r="48">
          <cell r="O48">
            <v>218.242894056848</v>
          </cell>
        </row>
        <row r="48">
          <cell r="T48" t="str">
            <v>CS033 (10 u)</v>
          </cell>
        </row>
        <row r="49">
          <cell r="A49" t="str">
            <v>SMA030.31</v>
          </cell>
          <cell r="B49" t="str">
            <v>K270CY1</v>
          </cell>
        </row>
        <row r="49">
          <cell r="D49" t="str">
            <v>1/3hp 270W c/w Run cap</v>
          </cell>
        </row>
        <row r="49">
          <cell r="O49">
            <v>230.956072351421</v>
          </cell>
        </row>
        <row r="49">
          <cell r="T49" t="str">
            <v>CS050 (15 u)</v>
          </cell>
        </row>
        <row r="50">
          <cell r="A50" t="str">
            <v>SMA030.32</v>
          </cell>
          <cell r="B50" t="str">
            <v>MPT12LA 3/8hp</v>
          </cell>
        </row>
        <row r="50">
          <cell r="D50" t="str">
            <v>3/8hp 660W c/w start&amp;run cap</v>
          </cell>
          <cell r="E50" t="str">
            <v>SC12CL</v>
          </cell>
        </row>
        <row r="50">
          <cell r="I50" t="str">
            <v>counter frezzer 6ft</v>
          </cell>
        </row>
        <row r="50">
          <cell r="O50">
            <v>446.91570881226</v>
          </cell>
        </row>
        <row r="50">
          <cell r="T50" t="str">
            <v>CS050 (15 u)</v>
          </cell>
        </row>
        <row r="50">
          <cell r="W50">
            <v>947.590170000502</v>
          </cell>
        </row>
        <row r="51">
          <cell r="A51" t="str">
            <v>SMA030.34</v>
          </cell>
          <cell r="B51" t="str">
            <v>MPT16LA 5/8hp </v>
          </cell>
        </row>
        <row r="51">
          <cell r="D51" t="str">
            <v>1/2HP big 870W c/w start&amp;run cap</v>
          </cell>
          <cell r="E51" t="str">
            <v>SC18CL</v>
          </cell>
        </row>
        <row r="51">
          <cell r="H51" t="str">
            <v>0.055*54"</v>
          </cell>
          <cell r="I51" t="str">
            <v>6d s/s</v>
          </cell>
        </row>
        <row r="51">
          <cell r="O51">
            <v>484.616858237548</v>
          </cell>
        </row>
        <row r="51">
          <cell r="T51" t="str">
            <v>CS075</v>
          </cell>
        </row>
        <row r="51">
          <cell r="W51">
            <v>1099.72505989958</v>
          </cell>
        </row>
        <row r="52">
          <cell r="A52" t="str">
            <v>SMA030.35</v>
          </cell>
          <cell r="B52" t="str">
            <v>MPT18LA 3/4HP</v>
          </cell>
        </row>
        <row r="52">
          <cell r="D52" t="str">
            <v>3/4HP 970W c/w start&amp;run cap</v>
          </cell>
          <cell r="E52" t="str">
            <v>SC18CL</v>
          </cell>
        </row>
        <row r="52">
          <cell r="H52" t="str">
            <v>0.055*54"</v>
          </cell>
          <cell r="I52" t="str">
            <v>2d frezzer,4d s/s frezzer,6d s/s</v>
          </cell>
        </row>
        <row r="52">
          <cell r="O52">
            <v>534.518518518519</v>
          </cell>
        </row>
        <row r="52">
          <cell r="T52" t="str">
            <v>CS100</v>
          </cell>
        </row>
        <row r="52">
          <cell r="W52">
            <v>1237.75712911107</v>
          </cell>
        </row>
        <row r="53">
          <cell r="A53" t="str">
            <v>SMA030.47</v>
          </cell>
          <cell r="B53" t="str">
            <v>GH16TB 1/2hp med temp</v>
          </cell>
        </row>
        <row r="53">
          <cell r="D53" t="str">
            <v>1/2hp cw Start cap</v>
          </cell>
          <cell r="E53" t="str">
            <v>AE2415Y</v>
          </cell>
        </row>
        <row r="53">
          <cell r="I53" t="str">
            <v>2door chiller showcase</v>
          </cell>
        </row>
        <row r="53">
          <cell r="O53">
            <v>304.571428571429</v>
          </cell>
        </row>
        <row r="53">
          <cell r="T53" t="str">
            <v>CS060 (16 u)</v>
          </cell>
        </row>
        <row r="53">
          <cell r="W53">
            <v>930.608147937106</v>
          </cell>
        </row>
        <row r="54">
          <cell r="A54" t="str">
            <v>SMA030.48</v>
          </cell>
          <cell r="B54" t="str">
            <v>GPT18RA 3/4hp med temp</v>
          </cell>
        </row>
        <row r="54">
          <cell r="D54" t="str">
            <v>3/4hp cw Start&amp;Run cap</v>
          </cell>
          <cell r="E54" t="str">
            <v>AW4495Y</v>
          </cell>
        </row>
        <row r="54">
          <cell r="I54" t="str">
            <v>3door chiller showcase,6door s/s</v>
          </cell>
        </row>
        <row r="54">
          <cell r="O54">
            <v>510.663082437276</v>
          </cell>
        </row>
        <row r="54">
          <cell r="T54" t="str">
            <v>CS075</v>
          </cell>
        </row>
        <row r="54">
          <cell r="W54">
            <v>1156.12717630169</v>
          </cell>
        </row>
        <row r="55">
          <cell r="A55" t="str">
            <v>SMA030.66</v>
          </cell>
          <cell r="B55" t="str">
            <v>NPT16LA 5/8hp R290</v>
          </cell>
        </row>
        <row r="55">
          <cell r="D55" t="str">
            <v>756W</v>
          </cell>
          <cell r="E55" t="str">
            <v>NE2168CU</v>
          </cell>
        </row>
        <row r="55">
          <cell r="O55">
            <v>508.4</v>
          </cell>
        </row>
        <row r="55">
          <cell r="T55" t="str">
            <v>CS075</v>
          </cell>
        </row>
        <row r="55">
          <cell r="W55">
            <v>1057.06192056977</v>
          </cell>
        </row>
        <row r="56">
          <cell r="O56" t="str">
            <v>~</v>
          </cell>
        </row>
        <row r="56">
          <cell r="W56">
            <v>1157.49257884652</v>
          </cell>
        </row>
        <row r="57">
          <cell r="A57" t="str">
            <v>SMA030.68</v>
          </cell>
          <cell r="B57" t="str">
            <v>NX21FB  7/8hp R290</v>
          </cell>
        </row>
        <row r="57">
          <cell r="D57" t="str">
            <v>907W</v>
          </cell>
          <cell r="E57" t="str">
            <v>NV2180CU</v>
          </cell>
        </row>
        <row r="57">
          <cell r="I57" t="str">
            <v>4d s/s frezzer</v>
          </cell>
        </row>
        <row r="57">
          <cell r="O57">
            <v>802.79012345679</v>
          </cell>
        </row>
        <row r="57">
          <cell r="T57" t="str">
            <v>CS075</v>
          </cell>
        </row>
        <row r="57">
          <cell r="W57">
            <v>1320.0530554516</v>
          </cell>
        </row>
        <row r="58">
          <cell r="A58" t="str">
            <v>SMA030.69</v>
          </cell>
          <cell r="B58" t="str">
            <v>NX23FB 1hp R290</v>
          </cell>
        </row>
        <row r="58">
          <cell r="D58" t="str">
            <v>1003W</v>
          </cell>
          <cell r="E58" t="str">
            <v>NV2195CU</v>
          </cell>
        </row>
        <row r="58">
          <cell r="I58" t="str">
            <v>2door frezzer</v>
          </cell>
        </row>
        <row r="58">
          <cell r="O58">
            <v>878.716049382716</v>
          </cell>
        </row>
        <row r="58">
          <cell r="T58" t="str">
            <v>CS145 Axial fan</v>
          </cell>
        </row>
        <row r="58">
          <cell r="W58">
            <v>1574.30510167421</v>
          </cell>
        </row>
        <row r="59">
          <cell r="A59" t="str">
            <v>SMA031</v>
          </cell>
          <cell r="B59" t="str">
            <v>DDD127CV </v>
          </cell>
        </row>
        <row r="59">
          <cell r="D59" t="str">
            <v>7/8hp (2.9amp) </v>
          </cell>
          <cell r="E59" t="str">
            <v>SC21CL,WJ2446Z</v>
          </cell>
          <cell r="F59" t="str">
            <v>30uf,53-64uf,relay</v>
          </cell>
        </row>
        <row r="59">
          <cell r="H59" t="str">
            <v>0.049*7ft</v>
          </cell>
          <cell r="I59" t="str">
            <v>2d frezzer,4d s/s frezzer)</v>
          </cell>
        </row>
        <row r="59">
          <cell r="O59">
            <v>731.363636363636</v>
          </cell>
        </row>
        <row r="59">
          <cell r="T59" t="str">
            <v>CS125 Axial fan</v>
          </cell>
        </row>
        <row r="59">
          <cell r="W59">
            <v>1661.9336576783</v>
          </cell>
        </row>
        <row r="60">
          <cell r="A60" t="str">
            <v>SMA032</v>
          </cell>
          <cell r="B60" t="str">
            <v>DDL211SX</v>
          </cell>
        </row>
        <row r="60">
          <cell r="D60" t="str">
            <v>1.4hp (4.8amp) </v>
          </cell>
          <cell r="E60" t="str">
            <v>AW2464Z,CAJ2464Z</v>
          </cell>
          <cell r="F60" t="str">
            <v>35uf,88-108uf,relay</v>
          </cell>
        </row>
        <row r="60">
          <cell r="H60" t="str">
            <v>0.055*7ft</v>
          </cell>
          <cell r="I60" t="str">
            <v>3d frezzer, 6d frezzer</v>
          </cell>
        </row>
        <row r="60">
          <cell r="O60">
            <v>844.318181818182</v>
          </cell>
        </row>
        <row r="60">
          <cell r="T60" t="str">
            <v>CS170 Axial fan</v>
          </cell>
        </row>
        <row r="60">
          <cell r="W60">
            <v>1870.87585237998</v>
          </cell>
        </row>
        <row r="61">
          <cell r="A61" t="str">
            <v>SMA033</v>
          </cell>
          <cell r="B61" t="str">
            <v>DDH307LV / DBH307LV</v>
          </cell>
        </row>
        <row r="61">
          <cell r="D61" t="str">
            <v>2hp (6.65amp)</v>
          </cell>
          <cell r="E61" t="str">
            <v>AW2495Z,ZB21</v>
          </cell>
          <cell r="F61" t="str">
            <v>60uf,130-156uf,relay 1.5M*0.036</v>
          </cell>
        </row>
        <row r="61">
          <cell r="H61" t="str">
            <v>2*0.055*6ft </v>
          </cell>
          <cell r="I61" t="str">
            <v>3d frezzer glass</v>
          </cell>
        </row>
        <row r="61">
          <cell r="O61">
            <v>953.030303030303</v>
          </cell>
        </row>
        <row r="61">
          <cell r="T61" t="str">
            <v>CS200</v>
          </cell>
        </row>
        <row r="61">
          <cell r="W61">
            <v>2599.62908565598</v>
          </cell>
        </row>
        <row r="62">
          <cell r="A62" t="str">
            <v>SMA034</v>
          </cell>
          <cell r="B62" t="str">
            <v>DDH356LV / DBH356LV</v>
          </cell>
        </row>
        <row r="62">
          <cell r="D62" t="str">
            <v>2.5hp (8.1amp)</v>
          </cell>
          <cell r="E62" t="str">
            <v>AW2495Z</v>
          </cell>
          <cell r="F62" t="str">
            <v>60uf,130-156uf,relay 1M*0.036</v>
          </cell>
        </row>
        <row r="62">
          <cell r="O62">
            <v>1022.91666666667</v>
          </cell>
        </row>
        <row r="62">
          <cell r="T62" t="str">
            <v>CU - 36  QC</v>
          </cell>
        </row>
        <row r="62">
          <cell r="W62">
            <v>2859.04365508686</v>
          </cell>
        </row>
        <row r="63">
          <cell r="A63" t="str">
            <v>SMA035</v>
          </cell>
          <cell r="B63" t="str">
            <v>DBH488LC-3ph</v>
          </cell>
        </row>
        <row r="63">
          <cell r="D63" t="str">
            <v>3HP-3ph (4.95amp)</v>
          </cell>
          <cell r="E63" t="str">
            <v>AW2510Z,ZB21</v>
          </cell>
          <cell r="F63" t="str">
            <v>(vertical &amp; horizontal) 1M*0.039</v>
          </cell>
        </row>
        <row r="63">
          <cell r="O63">
            <v>1642.32954545455</v>
          </cell>
        </row>
        <row r="63">
          <cell r="T63" t="str">
            <v>CU - 50  QC</v>
          </cell>
        </row>
        <row r="63">
          <cell r="W63">
            <v>4053.88269396471</v>
          </cell>
        </row>
        <row r="64">
          <cell r="A64" t="str">
            <v>SMA035.1</v>
          </cell>
          <cell r="B64" t="str">
            <v>DSD063SV</v>
          </cell>
        </row>
        <row r="64">
          <cell r="D64" t="str">
            <v>1/2 (1.8amp)</v>
          </cell>
          <cell r="E64" t="str">
            <v>SC15CL,CAE2420Z</v>
          </cell>
          <cell r="F64" t="str">
            <v>17uf,66-77uf,relay</v>
          </cell>
        </row>
        <row r="64">
          <cell r="I64" t="str">
            <v>2door frezzer</v>
          </cell>
        </row>
        <row r="64">
          <cell r="O64">
            <v>328.877005347594</v>
          </cell>
        </row>
        <row r="65">
          <cell r="A65" t="str">
            <v>SMA035.2</v>
          </cell>
          <cell r="B65" t="str">
            <v>DSD096SV</v>
          </cell>
        </row>
        <row r="65">
          <cell r="D65" t="str">
            <v>5/8 (2.5amp)</v>
          </cell>
          <cell r="E65" t="str">
            <v>SC18CL,CAE2425Z</v>
          </cell>
          <cell r="F65" t="str">
            <v>25uf,66-77uf,relay</v>
          </cell>
        </row>
        <row r="65">
          <cell r="I65" t="str">
            <v>1 glass d frezzer</v>
          </cell>
        </row>
        <row r="65">
          <cell r="O65">
            <v>479.356060606061</v>
          </cell>
        </row>
        <row r="65">
          <cell r="T65" t="str">
            <v>CS100</v>
          </cell>
        </row>
        <row r="65">
          <cell r="W65">
            <v>1514.42885809126</v>
          </cell>
        </row>
        <row r="66">
          <cell r="A66" t="str">
            <v>SMA035.3</v>
          </cell>
          <cell r="B66" t="str">
            <v>DSD113SV</v>
          </cell>
        </row>
        <row r="66">
          <cell r="D66" t="str">
            <v>7/8 (2.9amp)</v>
          </cell>
          <cell r="E66" t="str">
            <v>SC18CL,CAJ2432Z</v>
          </cell>
          <cell r="F66" t="str">
            <v>25uf,66-77uf,relay</v>
          </cell>
        </row>
        <row r="66">
          <cell r="I66" t="str">
            <v>4d s/s frezzer</v>
          </cell>
        </row>
        <row r="66">
          <cell r="O66">
            <v>569.039451114923</v>
          </cell>
        </row>
        <row r="66">
          <cell r="T66" t="str">
            <v>CS125 Axial fan</v>
          </cell>
        </row>
        <row r="66">
          <cell r="W66">
            <v>1608.88558049589</v>
          </cell>
        </row>
        <row r="67">
          <cell r="A67" t="str">
            <v>SMA036</v>
          </cell>
          <cell r="B67" t="str">
            <v>DSD145XV</v>
          </cell>
        </row>
        <row r="67">
          <cell r="D67" t="str">
            <v>1hp (4amp)</v>
          </cell>
          <cell r="E67" t="str">
            <v>WJ2450Z,CAJ2446Z</v>
          </cell>
          <cell r="F67" t="str">
            <v>25uf,66-77uf,relay</v>
          </cell>
        </row>
        <row r="67">
          <cell r="H67" t="str">
            <v>0.049*7ft</v>
          </cell>
          <cell r="I67" t="str">
            <v>2 glass d frezzer</v>
          </cell>
        </row>
        <row r="67">
          <cell r="O67">
            <v>710.570325900514</v>
          </cell>
        </row>
        <row r="67">
          <cell r="T67" t="str">
            <v>CU - 15 QC  </v>
          </cell>
        </row>
        <row r="67">
          <cell r="W67">
            <v>2561.20518321417</v>
          </cell>
        </row>
        <row r="68">
          <cell r="A68" t="str">
            <v>SMA037</v>
          </cell>
          <cell r="B68" t="str">
            <v>DSL193SV</v>
          </cell>
        </row>
        <row r="68">
          <cell r="D68" t="str">
            <v>1.3hp (5.2amp) DSL193</v>
          </cell>
          <cell r="E68" t="str">
            <v>AW2464Z,CAJ2464Z</v>
          </cell>
          <cell r="F68" t="str">
            <v>30uf,72-86uf,relay</v>
          </cell>
        </row>
        <row r="68">
          <cell r="H68" t="str">
            <v>0.055*7ft</v>
          </cell>
          <cell r="I68" t="str">
            <v>6door frezzer,2 door 40ice</v>
          </cell>
        </row>
        <row r="68">
          <cell r="O68">
            <v>827.892561983471</v>
          </cell>
        </row>
        <row r="68">
          <cell r="T68" t="str">
            <v>CU - 22  QC</v>
          </cell>
        </row>
        <row r="68">
          <cell r="W68">
            <v>2846.94487601082</v>
          </cell>
        </row>
        <row r="69">
          <cell r="A69" t="str">
            <v>SMA038</v>
          </cell>
          <cell r="B69" t="str">
            <v>DSH254LV</v>
          </cell>
        </row>
        <row r="69">
          <cell r="D69" t="str">
            <v>1.5hp (6.65amp) DSH254</v>
          </cell>
          <cell r="E69" t="str">
            <v>AW2464Z,CAJ2464Z</v>
          </cell>
          <cell r="F69" t="str">
            <v>50uf,108-130uf,relay,2M*0.031</v>
          </cell>
        </row>
        <row r="69">
          <cell r="H69" t="str">
            <v>2m*0.036 (0.031)</v>
          </cell>
          <cell r="I69" t="str">
            <v>3d frezzer,6door frezzer,2 door 40ice</v>
          </cell>
        </row>
        <row r="69">
          <cell r="O69">
            <v>912.946428571428</v>
          </cell>
        </row>
        <row r="69">
          <cell r="T69" t="str">
            <v>CU - 22  QC</v>
          </cell>
        </row>
        <row r="69">
          <cell r="W69">
            <v>2932.95886202481</v>
          </cell>
        </row>
        <row r="70">
          <cell r="A70" t="str">
            <v>SMA039</v>
          </cell>
          <cell r="B70" t="str">
            <v>DSH356LV-C8LU</v>
          </cell>
        </row>
        <row r="70">
          <cell r="D70" t="str">
            <v>2hp (9amp) DSH356 1ph</v>
          </cell>
          <cell r="E70" t="str">
            <v>AW2495Z</v>
          </cell>
          <cell r="F70" t="str">
            <v>50uf,108-130uf,relay,1M*0.031</v>
          </cell>
        </row>
        <row r="70">
          <cell r="H70" t="str">
            <v>1m*0.036 (0.031)</v>
          </cell>
        </row>
        <row r="70">
          <cell r="O70">
            <v>1045.89160839161</v>
          </cell>
        </row>
        <row r="70">
          <cell r="T70" t="str">
            <v>CU - 32  QC</v>
          </cell>
        </row>
        <row r="70">
          <cell r="W70">
            <v>3058.09529793935</v>
          </cell>
        </row>
        <row r="71">
          <cell r="A71" t="str">
            <v>SMA040</v>
          </cell>
          <cell r="B71" t="str">
            <v>DTH488LV-C9EU (1PH)</v>
          </cell>
        </row>
        <row r="71">
          <cell r="D71" t="str">
            <v>3hp (11.8amp) 1ph</v>
          </cell>
          <cell r="E71" t="str">
            <v>AW2510Z,ZB21</v>
          </cell>
          <cell r="F71" t="str">
            <v>60uf,130-156uf,relay,1.5M*0.039</v>
          </cell>
        </row>
        <row r="71">
          <cell r="H71" t="str">
            <v>1.5m*0.042 (0.039)</v>
          </cell>
        </row>
        <row r="71">
          <cell r="O71">
            <v>1316.25214408233</v>
          </cell>
        </row>
        <row r="71">
          <cell r="T71" t="str">
            <v>CU - 40  QC</v>
          </cell>
        </row>
        <row r="71">
          <cell r="W71">
            <v>3535.81811353055</v>
          </cell>
        </row>
        <row r="72">
          <cell r="A72" t="str">
            <v>SMA040.1</v>
          </cell>
          <cell r="B72" t="str">
            <v>DTH488LC3-3ph</v>
          </cell>
        </row>
        <row r="72">
          <cell r="D72" t="str">
            <v>3hp (5.1amp)</v>
          </cell>
          <cell r="E72" t="str">
            <v>AW2510Z,ZB21</v>
          </cell>
          <cell r="F72" t="str">
            <v>1.5m*0.042 (0.039)</v>
          </cell>
        </row>
        <row r="72">
          <cell r="H72" t="str">
            <v>1.5m*0.042 (0.039)</v>
          </cell>
        </row>
        <row r="72">
          <cell r="O72">
            <v>1234.65909090909</v>
          </cell>
        </row>
        <row r="72">
          <cell r="T72" t="str">
            <v>CU - 40  QC</v>
          </cell>
        </row>
        <row r="72">
          <cell r="W72">
            <v>3015.3412783183</v>
          </cell>
        </row>
        <row r="73">
          <cell r="A73" t="str">
            <v>SMA040.2</v>
          </cell>
          <cell r="B73" t="str">
            <v>DTE590LC3-3ph</v>
          </cell>
        </row>
        <row r="73">
          <cell r="D73" t="str">
            <v>4hp (6.2amp)</v>
          </cell>
          <cell r="E73" t="str">
            <v>ZB38</v>
          </cell>
          <cell r="F73" t="str">
            <v>0.8m*0.042 (0.039)</v>
          </cell>
        </row>
        <row r="73">
          <cell r="H73" t="str">
            <v>0.8m*0.042 (0.039)</v>
          </cell>
        </row>
        <row r="73">
          <cell r="O73">
            <v>1406.04707792208</v>
          </cell>
        </row>
        <row r="73">
          <cell r="T73" t="str">
            <v>CU - 64B QC</v>
          </cell>
        </row>
        <row r="73">
          <cell r="W73">
            <v>4508.18906749665</v>
          </cell>
        </row>
        <row r="74">
          <cell r="A74" t="str">
            <v>SMA040.3</v>
          </cell>
          <cell r="B74" t="str">
            <v>DTE752LC3-3ph</v>
          </cell>
        </row>
        <row r="74">
          <cell r="D74" t="str">
            <v>5hp (8amp)</v>
          </cell>
          <cell r="E74" t="str">
            <v>ZB45</v>
          </cell>
          <cell r="F74" t="str">
            <v>1.2m*0.049 (0.047)</v>
          </cell>
        </row>
        <row r="74">
          <cell r="H74" t="str">
            <v>1.2m*0.049 (0.047)</v>
          </cell>
        </row>
        <row r="74">
          <cell r="O74">
            <v>1668.43652037618</v>
          </cell>
        </row>
        <row r="74">
          <cell r="T74" t="str">
            <v>CU - 72B QC</v>
          </cell>
        </row>
        <row r="74">
          <cell r="W74">
            <v>5072.7231774481</v>
          </cell>
        </row>
        <row r="75">
          <cell r="A75" t="str">
            <v>SMA041</v>
          </cell>
          <cell r="B75" t="str">
            <v>DTE911LC3</v>
          </cell>
        </row>
        <row r="75">
          <cell r="D75" t="str">
            <v>6.5hp (9.8amp)</v>
          </cell>
          <cell r="E75" t="str">
            <v>ZB48/WHP19460</v>
          </cell>
          <cell r="F75" t="str">
            <v>2m*0.059</v>
          </cell>
        </row>
        <row r="75">
          <cell r="H75" t="str">
            <v>2m*0.059</v>
          </cell>
        </row>
        <row r="75">
          <cell r="O75">
            <v>1806.6026645768</v>
          </cell>
        </row>
        <row r="75">
          <cell r="T75" t="str">
            <v>CU - 90 QC</v>
          </cell>
        </row>
        <row r="75">
          <cell r="W75">
            <v>5842.02896494515</v>
          </cell>
        </row>
        <row r="76">
          <cell r="A76" t="str">
            <v>SMA041.2</v>
          </cell>
          <cell r="B76" t="str">
            <v>WHP02700RCV</v>
          </cell>
        </row>
        <row r="76">
          <cell r="D76" t="str">
            <v>3./4 (3.2amp)</v>
          </cell>
        </row>
        <row r="76">
          <cell r="F76" t="str">
            <v>17uf450vac(3.2amp)</v>
          </cell>
        </row>
        <row r="76">
          <cell r="O76">
            <v>349.259259259259</v>
          </cell>
        </row>
        <row r="76">
          <cell r="T76" t="str">
            <v>CS125 Axial fan</v>
          </cell>
        </row>
        <row r="76">
          <cell r="W76">
            <v>1089.30928095408</v>
          </cell>
        </row>
        <row r="77">
          <cell r="A77" t="str">
            <v>SMA041.3</v>
          </cell>
          <cell r="B77" t="str">
            <v>SG167UV</v>
          </cell>
        </row>
        <row r="77">
          <cell r="D77" t="str">
            <v>1HP (4.35amp)</v>
          </cell>
        </row>
        <row r="77">
          <cell r="F77" t="str">
            <v>30uf450vac(4.35amp)</v>
          </cell>
        </row>
        <row r="77">
          <cell r="O77">
            <v>379.62962962963</v>
          </cell>
        </row>
        <row r="77">
          <cell r="T77" t="str">
            <v>CU - 15 QC  </v>
          </cell>
        </row>
        <row r="77">
          <cell r="W77">
            <v>1729.82222966679</v>
          </cell>
        </row>
        <row r="78">
          <cell r="A78" t="str">
            <v>SMA041.4</v>
          </cell>
          <cell r="B78" t="str">
            <v>SG184SV</v>
          </cell>
        </row>
        <row r="78">
          <cell r="D78" t="str">
            <v>1.25HP (4.6amp)</v>
          </cell>
        </row>
        <row r="78">
          <cell r="F78" t="str">
            <v>35uf450vac(4.6amp)</v>
          </cell>
        </row>
        <row r="78">
          <cell r="O78">
            <v>394.814814814815</v>
          </cell>
        </row>
        <row r="78">
          <cell r="T78" t="str">
            <v>CU - 15 QC  </v>
          </cell>
        </row>
        <row r="78">
          <cell r="W78">
            <v>1743.83932368388</v>
          </cell>
        </row>
        <row r="79">
          <cell r="A79" t="str">
            <v>SMA041.7</v>
          </cell>
          <cell r="B79" t="str">
            <v>WHP09800RCV</v>
          </cell>
        </row>
        <row r="79">
          <cell r="D79" t="str">
            <v>2.5HP (11amp)</v>
          </cell>
          <cell r="E79" t="str">
            <v>44.6LRA(11.1a)</v>
          </cell>
          <cell r="F79" t="str">
            <v>50uf (11.1amp)</v>
          </cell>
        </row>
        <row r="79">
          <cell r="O79">
            <v>686.837606837607</v>
          </cell>
        </row>
        <row r="79">
          <cell r="T79" t="str">
            <v>CU - 36  QC</v>
          </cell>
        </row>
        <row r="79">
          <cell r="W79">
            <v>2416.61316360703</v>
          </cell>
        </row>
        <row r="80">
          <cell r="A80" t="str">
            <v>SMA042.5</v>
          </cell>
          <cell r="B80" t="str">
            <v>TE800RC3Q9JK</v>
          </cell>
        </row>
        <row r="80">
          <cell r="D80">
            <v>5</v>
          </cell>
        </row>
        <row r="80">
          <cell r="O80">
            <v>1333.33333333333</v>
          </cell>
        </row>
        <row r="80">
          <cell r="T80" t="str">
            <v>CU - 72 QC</v>
          </cell>
        </row>
        <row r="80">
          <cell r="W80">
            <v>4582.44903787288</v>
          </cell>
        </row>
        <row r="81">
          <cell r="A81" t="str">
            <v>SMA050</v>
          </cell>
          <cell r="B81" t="str">
            <v>QYGL-C139Y R404 compressor</v>
          </cell>
        </row>
        <row r="81">
          <cell r="D81">
            <v>1</v>
          </cell>
        </row>
        <row r="81">
          <cell r="I81" t="str">
            <v>2d frezzer,4d s/s frezzer)</v>
          </cell>
        </row>
        <row r="81">
          <cell r="O81">
            <v>582.2</v>
          </cell>
        </row>
        <row r="82">
          <cell r="A82" t="str">
            <v>SMA057</v>
          </cell>
          <cell r="B82" t="str">
            <v>QX-16A030 GREE </v>
          </cell>
        </row>
        <row r="82">
          <cell r="D82">
            <v>1</v>
          </cell>
        </row>
        <row r="82">
          <cell r="F82" t="str">
            <v>30uf</v>
          </cell>
        </row>
        <row r="82">
          <cell r="O82">
            <v>300</v>
          </cell>
        </row>
        <row r="82">
          <cell r="T82" t="str">
            <v>CU - 15 QC  </v>
          </cell>
        </row>
        <row r="82">
          <cell r="W82">
            <v>1656.31795616251</v>
          </cell>
        </row>
        <row r="83">
          <cell r="A83" t="str">
            <v>SMA058</v>
          </cell>
          <cell r="B83" t="str">
            <v>44R213C RECHI</v>
          </cell>
        </row>
        <row r="83">
          <cell r="D83">
            <v>1</v>
          </cell>
        </row>
        <row r="83">
          <cell r="F83" t="str">
            <v>30uf</v>
          </cell>
        </row>
        <row r="83">
          <cell r="O83">
            <v>300</v>
          </cell>
        </row>
        <row r="83">
          <cell r="T83" t="str">
            <v>CU - 15 QC  </v>
          </cell>
        </row>
        <row r="83">
          <cell r="W83">
            <v>1656.31795616251</v>
          </cell>
        </row>
        <row r="84">
          <cell r="A84" t="str">
            <v>SMA060.2</v>
          </cell>
          <cell r="B84" t="str">
            <v>PH371X3CS GMCC</v>
          </cell>
        </row>
        <row r="84">
          <cell r="D84">
            <v>2.5</v>
          </cell>
        </row>
        <row r="84">
          <cell r="F84" t="str">
            <v>50uf</v>
          </cell>
        </row>
        <row r="84">
          <cell r="O84">
            <v>666.666666666667</v>
          </cell>
        </row>
        <row r="84">
          <cell r="T84" t="str">
            <v>CU - 40  QC</v>
          </cell>
        </row>
        <row r="84">
          <cell r="W84">
            <v>2680.98813146515</v>
          </cell>
        </row>
        <row r="85">
          <cell r="A85" t="str">
            <v>SMA060.3</v>
          </cell>
          <cell r="B85" t="str">
            <v>HSM165V3UDZA</v>
          </cell>
        </row>
        <row r="85">
          <cell r="D85">
            <v>1</v>
          </cell>
          <cell r="E85" t="str">
            <v>2855W</v>
          </cell>
          <cell r="F85" t="str">
            <v>30uf</v>
          </cell>
        </row>
        <row r="85">
          <cell r="O85">
            <v>311.695906432748</v>
          </cell>
        </row>
        <row r="85">
          <cell r="T85" t="str">
            <v>CU - 15 QC  </v>
          </cell>
        </row>
        <row r="85">
          <cell r="W85">
            <v>1652.72821257277</v>
          </cell>
        </row>
        <row r="86">
          <cell r="A86" t="str">
            <v>SMA060.4</v>
          </cell>
          <cell r="B86" t="str">
            <v>HSM215V3UDZ</v>
          </cell>
        </row>
        <row r="86">
          <cell r="D86">
            <v>1.5</v>
          </cell>
          <cell r="E86" t="str">
            <v>3715W</v>
          </cell>
          <cell r="F86" t="str">
            <v>35uf</v>
          </cell>
        </row>
        <row r="86">
          <cell r="O86">
            <v>328</v>
          </cell>
        </row>
        <row r="86">
          <cell r="T86" t="str">
            <v>CU - 22  QC</v>
          </cell>
        </row>
        <row r="86">
          <cell r="W86">
            <v>1821.53666993819</v>
          </cell>
        </row>
        <row r="87">
          <cell r="A87" t="str">
            <v>SMA062</v>
          </cell>
          <cell r="B87" t="str">
            <v>PH310M2CS-4KTH</v>
          </cell>
        </row>
        <row r="87">
          <cell r="D87">
            <v>2</v>
          </cell>
          <cell r="E87" t="str">
            <v>5470W</v>
          </cell>
          <cell r="F87" t="str">
            <v>40uf</v>
          </cell>
        </row>
        <row r="87">
          <cell r="O87">
            <v>444.787878787879</v>
          </cell>
        </row>
        <row r="87">
          <cell r="T87" t="str">
            <v>CU - 32  QC</v>
          </cell>
        </row>
        <row r="87">
          <cell r="W87">
            <v>1980.63445822585</v>
          </cell>
        </row>
        <row r="88">
          <cell r="A88" t="str">
            <v>SMA066</v>
          </cell>
          <cell r="B88" t="str">
            <v>PH420G2CS-4KU1</v>
          </cell>
        </row>
        <row r="88">
          <cell r="D88">
            <v>2.5</v>
          </cell>
          <cell r="E88" t="str">
            <v>7420W</v>
          </cell>
          <cell r="F88" t="str">
            <v>50uf</v>
          </cell>
        </row>
        <row r="88">
          <cell r="O88">
            <v>600.50505050505</v>
          </cell>
        </row>
        <row r="88">
          <cell r="T88" t="str">
            <v>CU - 36  QC</v>
          </cell>
        </row>
        <row r="88">
          <cell r="W88">
            <v>2458.03889305</v>
          </cell>
        </row>
        <row r="89">
          <cell r="A89" t="str">
            <v>SMA068</v>
          </cell>
          <cell r="B89" t="str">
            <v>PH480X3CS-4MU1</v>
          </cell>
        </row>
        <row r="89">
          <cell r="D89">
            <v>3</v>
          </cell>
          <cell r="E89" t="str">
            <v>8600W</v>
          </cell>
          <cell r="F89" t="str">
            <v>55uf</v>
          </cell>
        </row>
        <row r="89">
          <cell r="O89">
            <v>735.282651072125</v>
          </cell>
        </row>
        <row r="89">
          <cell r="T89" t="str">
            <v>CU - 40  QC</v>
          </cell>
        </row>
        <row r="89">
          <cell r="W89">
            <v>2710.38984086686</v>
          </cell>
        </row>
        <row r="90">
          <cell r="B90" t="str">
            <v>PA108M1C</v>
          </cell>
        </row>
        <row r="90">
          <cell r="D90">
            <v>0.75</v>
          </cell>
          <cell r="E90" t="str">
            <v>8769btu</v>
          </cell>
        </row>
        <row r="90">
          <cell r="O90">
            <v>327.240740740741</v>
          </cell>
        </row>
        <row r="91">
          <cell r="A91" t="str">
            <v>SMA069</v>
          </cell>
          <cell r="B91" t="str">
            <v>PA140GIC</v>
          </cell>
        </row>
        <row r="91">
          <cell r="D91">
            <v>1</v>
          </cell>
          <cell r="E91" t="str">
            <v>11601btu</v>
          </cell>
        </row>
        <row r="91">
          <cell r="O91">
            <v>315.092592592593</v>
          </cell>
        </row>
        <row r="92">
          <cell r="A92" t="str">
            <v>SMA070</v>
          </cell>
          <cell r="B92" t="str">
            <v>PA145GIC</v>
          </cell>
        </row>
        <row r="92">
          <cell r="D92">
            <v>1</v>
          </cell>
          <cell r="E92" t="str">
            <v>12232btu</v>
          </cell>
        </row>
        <row r="92">
          <cell r="O92">
            <v>386.462962962963</v>
          </cell>
        </row>
        <row r="93">
          <cell r="B93" t="str">
            <v>PA190G2C</v>
          </cell>
        </row>
        <row r="93">
          <cell r="D93">
            <v>1.5</v>
          </cell>
          <cell r="E93" t="str">
            <v>18630btu</v>
          </cell>
        </row>
        <row r="93">
          <cell r="O93">
            <v>480.611111111111</v>
          </cell>
        </row>
        <row r="94">
          <cell r="A94" t="str">
            <v>SMA071</v>
          </cell>
          <cell r="B94" t="str">
            <v>PA215M2C</v>
          </cell>
        </row>
        <row r="94">
          <cell r="D94">
            <v>1.5</v>
          </cell>
          <cell r="E94" t="str">
            <v>18067btu</v>
          </cell>
        </row>
        <row r="94">
          <cell r="O94">
            <v>470.740740740741</v>
          </cell>
        </row>
        <row r="95">
          <cell r="A95" t="str">
            <v>SMA072</v>
          </cell>
          <cell r="B95" t="str">
            <v>PA270G2C</v>
          </cell>
        </row>
        <row r="95">
          <cell r="D95">
            <v>2</v>
          </cell>
          <cell r="E95" t="str">
            <v>23304btu</v>
          </cell>
        </row>
        <row r="95">
          <cell r="O95">
            <v>599.814814814815</v>
          </cell>
        </row>
        <row r="96">
          <cell r="B96" t="str">
            <v>PA290G2C</v>
          </cell>
        </row>
        <row r="96">
          <cell r="D96">
            <v>2.5</v>
          </cell>
          <cell r="E96" t="str">
            <v>24805btu</v>
          </cell>
        </row>
        <row r="96">
          <cell r="O96">
            <v>631.703703703704</v>
          </cell>
        </row>
        <row r="97">
          <cell r="B97" t="str">
            <v>PA330X3CS</v>
          </cell>
        </row>
        <row r="97">
          <cell r="D97">
            <v>3</v>
          </cell>
          <cell r="E97" t="str">
            <v>27944btu</v>
          </cell>
        </row>
        <row r="97">
          <cell r="O97">
            <v>710.666666666667</v>
          </cell>
        </row>
        <row r="103">
          <cell r="O103" t="str">
            <v>~</v>
          </cell>
        </row>
        <row r="104">
          <cell r="O104" t="str">
            <v>~</v>
          </cell>
        </row>
        <row r="105">
          <cell r="O105" t="str">
            <v>~</v>
          </cell>
        </row>
        <row r="106">
          <cell r="O106" t="str">
            <v>~</v>
          </cell>
        </row>
        <row r="107">
          <cell r="O107" t="str">
            <v>~</v>
          </cell>
        </row>
        <row r="108">
          <cell r="O108" t="str">
            <v>~</v>
          </cell>
        </row>
        <row r="109">
          <cell r="O109" t="str">
            <v>~</v>
          </cell>
        </row>
      </sheetData>
      <sheetData sheetId="9">
        <row r="8">
          <cell r="A8" t="str">
            <v>ITEM CODE</v>
          </cell>
        </row>
        <row r="9">
          <cell r="A9" t="str">
            <v>CB001</v>
          </cell>
          <cell r="B9" t="str">
            <v>B2DES-2(Y)</v>
          </cell>
          <cell r="C9" t="str">
            <v>2DC-2.2</v>
          </cell>
          <cell r="D9" t="str">
            <v>2LT</v>
          </cell>
        </row>
        <row r="9">
          <cell r="M9">
            <v>2442.52873563218</v>
          </cell>
        </row>
        <row r="9">
          <cell r="S9" t="str">
            <v>CU - 40  QC</v>
          </cell>
        </row>
        <row r="9">
          <cell r="V9">
            <v>5455.59456136085</v>
          </cell>
        </row>
        <row r="9">
          <cell r="Y9" t="str">
            <v>HTC-4</v>
          </cell>
        </row>
        <row r="9">
          <cell r="AB9">
            <v>6110.9699744716</v>
          </cell>
        </row>
        <row r="10">
          <cell r="A10" t="str">
            <v>CB002</v>
          </cell>
          <cell r="B10" t="str">
            <v>B2CES-3(Y)</v>
          </cell>
          <cell r="C10" t="str">
            <v>2CC-3.2</v>
          </cell>
          <cell r="D10" t="str">
            <v>3LT</v>
          </cell>
        </row>
        <row r="10">
          <cell r="M10">
            <v>2622.69658821383</v>
          </cell>
        </row>
        <row r="10">
          <cell r="S10" t="str">
            <v>CU - 50  QC</v>
          </cell>
        </row>
        <row r="10">
          <cell r="V10">
            <v>5884.85160033574</v>
          </cell>
        </row>
        <row r="10">
          <cell r="Y10" t="str">
            <v>HTC-4</v>
          </cell>
        </row>
        <row r="10">
          <cell r="AB10">
            <v>6271.73513523675</v>
          </cell>
        </row>
        <row r="11">
          <cell r="A11" t="str">
            <v>CB003</v>
          </cell>
          <cell r="B11" t="str">
            <v>B4FES-3(Y)</v>
          </cell>
          <cell r="C11" t="str">
            <v>4FC-3.2</v>
          </cell>
          <cell r="D11" t="str">
            <v>3LT</v>
          </cell>
        </row>
        <row r="11">
          <cell r="M11">
            <v>3323.69294233701</v>
          </cell>
        </row>
        <row r="11">
          <cell r="S11" t="str">
            <v>CU - 50  QC</v>
          </cell>
        </row>
        <row r="11">
          <cell r="V11">
            <v>6561.48977697393</v>
          </cell>
        </row>
        <row r="11">
          <cell r="Y11" t="str">
            <v>HTC-4</v>
          </cell>
        </row>
        <row r="11">
          <cell r="AB11">
            <v>6948.37331187494</v>
          </cell>
        </row>
        <row r="12">
          <cell r="A12" t="str">
            <v>CB004</v>
          </cell>
          <cell r="B12" t="str">
            <v>B4EES-4(Y)</v>
          </cell>
          <cell r="C12" t="str">
            <v>4EC-4.2</v>
          </cell>
          <cell r="D12" t="str">
            <v>4LT</v>
          </cell>
        </row>
        <row r="12">
          <cell r="M12">
            <v>3380.99799306696</v>
          </cell>
        </row>
        <row r="12">
          <cell r="S12" t="str">
            <v>CU - 64 QC</v>
          </cell>
        </row>
        <row r="12">
          <cell r="V12">
            <v>7507.73204218115</v>
          </cell>
        </row>
        <row r="12">
          <cell r="Y12" t="str">
            <v>HTC-5</v>
          </cell>
        </row>
        <row r="12">
          <cell r="AB12">
            <v>7236.81016151252</v>
          </cell>
        </row>
        <row r="13">
          <cell r="A13" t="str">
            <v>CB005</v>
          </cell>
          <cell r="B13" t="str">
            <v>B4DES-5(Y)</v>
          </cell>
          <cell r="C13" t="str">
            <v>4DC-5.2</v>
          </cell>
          <cell r="D13" t="str">
            <v>5LT</v>
          </cell>
        </row>
        <row r="13">
          <cell r="M13">
            <v>3440.31374733129</v>
          </cell>
        </row>
        <row r="13">
          <cell r="S13" t="str">
            <v>CU - 72 QC</v>
          </cell>
        </row>
        <row r="13">
          <cell r="V13">
            <v>7890.86942658858</v>
          </cell>
        </row>
        <row r="13">
          <cell r="Y13" t="str">
            <v>HTC-8</v>
          </cell>
        </row>
        <row r="13">
          <cell r="AB13">
            <v>8129.46093504025</v>
          </cell>
        </row>
        <row r="14">
          <cell r="A14" t="str">
            <v>CB006</v>
          </cell>
          <cell r="B14" t="str">
            <v>B4CES-6(Y)</v>
          </cell>
          <cell r="C14" t="str">
            <v>4CC-6.2</v>
          </cell>
          <cell r="D14" t="str">
            <v>6LT</v>
          </cell>
        </row>
        <row r="14">
          <cell r="M14">
            <v>3501.74792139078</v>
          </cell>
        </row>
        <row r="14">
          <cell r="S14" t="str">
            <v>CU - 90 QC</v>
          </cell>
        </row>
        <row r="14">
          <cell r="V14">
            <v>8220.80816051999</v>
          </cell>
        </row>
        <row r="14">
          <cell r="Y14" t="str">
            <v>HTC-8</v>
          </cell>
        </row>
        <row r="14">
          <cell r="AB14">
            <v>8129.46093504025</v>
          </cell>
        </row>
        <row r="15">
          <cell r="A15" t="str">
            <v>CB007</v>
          </cell>
          <cell r="B15" t="str">
            <v>B4TES-9(Y)</v>
          </cell>
          <cell r="C15" t="str">
            <v>4TCS-8.2</v>
          </cell>
          <cell r="D15" t="str">
            <v>8LT</v>
          </cell>
        </row>
        <row r="15">
          <cell r="M15">
            <v>4987.68472906404</v>
          </cell>
        </row>
        <row r="15">
          <cell r="S15" t="str">
            <v>CU - 125 QC</v>
          </cell>
        </row>
        <row r="15">
          <cell r="V15">
            <v>11367.3094528342</v>
          </cell>
        </row>
        <row r="15">
          <cell r="Y15" t="str">
            <v>HTC-10</v>
          </cell>
        </row>
        <row r="15">
          <cell r="AB15">
            <v>10678.7478173427</v>
          </cell>
        </row>
        <row r="16">
          <cell r="A16" t="str">
            <v>CB008</v>
          </cell>
          <cell r="B16" t="str">
            <v>B4PES-12(Y)</v>
          </cell>
          <cell r="C16" t="str">
            <v>4PCS-10.2</v>
          </cell>
          <cell r="D16" t="str">
            <v>10LT</v>
          </cell>
        </row>
        <row r="16">
          <cell r="M16">
            <v>5154.1689472724</v>
          </cell>
        </row>
        <row r="16">
          <cell r="S16" t="str">
            <v>CU - 144 QC</v>
          </cell>
        </row>
        <row r="16">
          <cell r="V16">
            <v>12293.2685055021</v>
          </cell>
        </row>
        <row r="16">
          <cell r="Y16" t="str">
            <v>HTC-12</v>
          </cell>
        </row>
        <row r="16">
          <cell r="AB16">
            <v>11360.3901263501</v>
          </cell>
        </row>
        <row r="17">
          <cell r="A17" t="str">
            <v>CB009</v>
          </cell>
          <cell r="B17" t="str">
            <v>B4NES-14(Y)</v>
          </cell>
          <cell r="C17" t="str">
            <v>4NCS-12.2</v>
          </cell>
          <cell r="D17" t="str">
            <v>12LT</v>
          </cell>
        </row>
        <row r="17">
          <cell r="M17">
            <v>5197.50045612115</v>
          </cell>
        </row>
        <row r="17">
          <cell r="S17" t="str">
            <v>CU - 160 QC</v>
          </cell>
        </row>
        <row r="17">
          <cell r="V17">
            <v>12961.4287501013</v>
          </cell>
        </row>
        <row r="17">
          <cell r="Y17" t="str">
            <v>HTC-15</v>
          </cell>
        </row>
        <row r="17">
          <cell r="AB17">
            <v>11962.0083391415</v>
          </cell>
        </row>
        <row r="18">
          <cell r="A18" t="str">
            <v>CB010</v>
          </cell>
          <cell r="B18" t="str">
            <v>B4HE-18(Y)</v>
          </cell>
          <cell r="C18" t="str">
            <v>4H15.2</v>
          </cell>
          <cell r="D18" t="str">
            <v>15LT</v>
          </cell>
        </row>
        <row r="18">
          <cell r="M18">
            <v>7011.08992704826</v>
          </cell>
        </row>
        <row r="18">
          <cell r="S18" t="str">
            <v>CU - 200 QC</v>
          </cell>
        </row>
        <row r="18">
          <cell r="V18">
            <v>16617.5588678511</v>
          </cell>
        </row>
        <row r="18">
          <cell r="Y18" t="str">
            <v>HTC-20</v>
          </cell>
        </row>
        <row r="18">
          <cell r="AB18">
            <v>14718.4654989365</v>
          </cell>
        </row>
        <row r="19">
          <cell r="A19" t="str">
            <v>CB011</v>
          </cell>
          <cell r="B19" t="str">
            <v>B4GE-23(Y)</v>
          </cell>
          <cell r="C19" t="str">
            <v>4G-20.2</v>
          </cell>
          <cell r="D19" t="str">
            <v>20LT</v>
          </cell>
        </row>
        <row r="19">
          <cell r="M19">
            <v>7571.05465367965</v>
          </cell>
        </row>
        <row r="19">
          <cell r="S19" t="str">
            <v>CU - 250 QC</v>
          </cell>
        </row>
        <row r="19">
          <cell r="V19">
            <v>20736.4064193404</v>
          </cell>
        </row>
        <row r="19">
          <cell r="Y19" t="str">
            <v>HTC-25</v>
          </cell>
        </row>
        <row r="19">
          <cell r="AB19">
            <v>16762.4890736065</v>
          </cell>
        </row>
        <row r="20">
          <cell r="A20" t="str">
            <v>CB012</v>
          </cell>
          <cell r="B20" t="str">
            <v>B6HE-28(Y)</v>
          </cell>
          <cell r="C20" t="str">
            <v>6H-25.2</v>
          </cell>
          <cell r="D20" t="str">
            <v>25LT</v>
          </cell>
        </row>
        <row r="20">
          <cell r="M20">
            <v>9511.08992704826</v>
          </cell>
        </row>
        <row r="20">
          <cell r="S20" t="str">
            <v>CU - 300 QC</v>
          </cell>
        </row>
        <row r="20">
          <cell r="V20">
            <v>24728.5476308057</v>
          </cell>
        </row>
        <row r="20">
          <cell r="Y20" t="str">
            <v>HTC-30</v>
          </cell>
        </row>
        <row r="20">
          <cell r="AB20">
            <v>20712.451382101</v>
          </cell>
        </row>
        <row r="21">
          <cell r="A21" t="str">
            <v>CB013</v>
          </cell>
          <cell r="B21" t="str">
            <v>B6GE-34(Y)</v>
          </cell>
          <cell r="C21" t="str">
            <v>6G-30.2</v>
          </cell>
          <cell r="D21" t="str">
            <v>30LT</v>
          </cell>
        </row>
        <row r="21">
          <cell r="M21">
            <v>9594.86417748918</v>
          </cell>
        </row>
        <row r="21">
          <cell r="S21" t="str">
            <v>CU - 350 QC</v>
          </cell>
        </row>
        <row r="21">
          <cell r="V21">
            <v>26877.6059531463</v>
          </cell>
        </row>
        <row r="21">
          <cell r="Y21" t="str">
            <v>HTC-35</v>
          </cell>
        </row>
        <row r="21">
          <cell r="AB21">
            <v>22491.3079293125</v>
          </cell>
        </row>
        <row r="22">
          <cell r="A22" t="str">
            <v>CB014</v>
          </cell>
          <cell r="B22" t="str">
            <v>B6FE-44(Y)</v>
          </cell>
          <cell r="C22" t="str">
            <v>6F-40.2</v>
          </cell>
          <cell r="D22" t="str">
            <v>40LT</v>
          </cell>
        </row>
        <row r="22">
          <cell r="M22">
            <v>10130.5784632035</v>
          </cell>
        </row>
        <row r="22">
          <cell r="S22" t="str">
            <v>CU - 400 QC</v>
          </cell>
        </row>
        <row r="22">
          <cell r="V22">
            <v>29290.2057921456</v>
          </cell>
        </row>
        <row r="22">
          <cell r="Y22" t="str">
            <v>HTC-50</v>
          </cell>
        </row>
        <row r="22">
          <cell r="AB22">
            <v>25556.4367463535</v>
          </cell>
        </row>
        <row r="23">
          <cell r="A23" t="str">
            <v>CB015</v>
          </cell>
          <cell r="B23" t="str">
            <v>B4FES-5(Y)</v>
          </cell>
          <cell r="C23" t="str">
            <v>4FC-5.2</v>
          </cell>
          <cell r="D23" t="str">
            <v>5MT</v>
          </cell>
        </row>
        <row r="23">
          <cell r="M23">
            <v>3325.12315270936</v>
          </cell>
        </row>
        <row r="23">
          <cell r="S23" t="str">
            <v>CU - 72 QC</v>
          </cell>
        </row>
        <row r="23">
          <cell r="V23">
            <v>7841.01187673102</v>
          </cell>
        </row>
        <row r="23">
          <cell r="Y23" t="str">
            <v>HTC-8</v>
          </cell>
        </row>
        <row r="23">
          <cell r="AB23">
            <v>8079.6033851827</v>
          </cell>
        </row>
        <row r="24">
          <cell r="A24" t="str">
            <v>CB016</v>
          </cell>
          <cell r="B24" t="str">
            <v>B4EES-6(Y)</v>
          </cell>
          <cell r="C24" t="str">
            <v>4EC-6.2</v>
          </cell>
          <cell r="D24" t="str">
            <v>6MT</v>
          </cell>
        </row>
        <row r="24">
          <cell r="M24">
            <v>3435.73253056012</v>
          </cell>
        </row>
        <row r="24">
          <cell r="S24" t="str">
            <v>CU - 90 QC</v>
          </cell>
        </row>
        <row r="24">
          <cell r="V24">
            <v>8269.64820936004</v>
          </cell>
        </row>
        <row r="24">
          <cell r="Y24" t="str">
            <v>HTC-8</v>
          </cell>
        </row>
        <row r="24">
          <cell r="AB24">
            <v>8178.3009838803</v>
          </cell>
        </row>
        <row r="25">
          <cell r="A25" t="str">
            <v>CB017</v>
          </cell>
          <cell r="B25" t="str">
            <v>B4DES-7(Y)</v>
          </cell>
          <cell r="C25" t="str">
            <v>4DC-7.2</v>
          </cell>
          <cell r="D25" t="str">
            <v>7MT</v>
          </cell>
        </row>
        <row r="25">
          <cell r="M25">
            <v>3435.73253056012</v>
          </cell>
        </row>
        <row r="25">
          <cell r="S25" t="str">
            <v>CU - 100 QC</v>
          </cell>
        </row>
        <row r="25">
          <cell r="V25">
            <v>8539.73677058784</v>
          </cell>
        </row>
        <row r="25">
          <cell r="Y25" t="str">
            <v>HTC-10</v>
          </cell>
        </row>
        <row r="25">
          <cell r="AB25">
            <v>8764.84524131064</v>
          </cell>
        </row>
        <row r="26">
          <cell r="A26" t="str">
            <v>CB018</v>
          </cell>
          <cell r="B26" t="str">
            <v>B4CES-9(Y)</v>
          </cell>
          <cell r="C26" t="str">
            <v>4CC-9.2</v>
          </cell>
          <cell r="D26" t="str">
            <v>9MT</v>
          </cell>
        </row>
        <row r="26">
          <cell r="M26">
            <v>3648.96916621055</v>
          </cell>
        </row>
        <row r="26">
          <cell r="S26" t="str">
            <v>CU - 125 QC</v>
          </cell>
        </row>
        <row r="26">
          <cell r="V26">
            <v>10172.763258288</v>
          </cell>
        </row>
        <row r="26">
          <cell r="Y26" t="str">
            <v>HTC-12</v>
          </cell>
        </row>
        <row r="26">
          <cell r="AB26">
            <v>9940.36570632571</v>
          </cell>
        </row>
        <row r="27">
          <cell r="A27" t="str">
            <v>CB019</v>
          </cell>
          <cell r="B27" t="str">
            <v>B4VES-10(Y)</v>
          </cell>
          <cell r="C27" t="str">
            <v>4VCS-10.2</v>
          </cell>
          <cell r="D27" t="str">
            <v>10MT</v>
          </cell>
        </row>
        <row r="27">
          <cell r="M27">
            <v>5131.36288998358</v>
          </cell>
        </row>
        <row r="27">
          <cell r="S27" t="str">
            <v>CU - 144 QC</v>
          </cell>
        </row>
        <row r="27">
          <cell r="V27">
            <v>12272.9184851521</v>
          </cell>
        </row>
        <row r="27">
          <cell r="Y27" t="str">
            <v>HTC-12</v>
          </cell>
        </row>
        <row r="27">
          <cell r="AB27">
            <v>11340.0401060001</v>
          </cell>
        </row>
        <row r="28">
          <cell r="A28" t="str">
            <v>CB020</v>
          </cell>
          <cell r="B28" t="str">
            <v>B4TES-12(Y)</v>
          </cell>
          <cell r="C28" t="str">
            <v>4TCS-12.2</v>
          </cell>
          <cell r="D28" t="str">
            <v>12MT</v>
          </cell>
        </row>
        <row r="28">
          <cell r="M28">
            <v>5338.24640967498</v>
          </cell>
        </row>
        <row r="28">
          <cell r="S28" t="str">
            <v>CU - 160 QC</v>
          </cell>
        </row>
        <row r="28">
          <cell r="V28">
            <v>12806.3840060353</v>
          </cell>
        </row>
        <row r="28">
          <cell r="Y28" t="str">
            <v>HTC-15</v>
          </cell>
        </row>
        <row r="28">
          <cell r="AB28">
            <v>11806.9635950755</v>
          </cell>
        </row>
        <row r="29">
          <cell r="A29" t="str">
            <v>CB021</v>
          </cell>
          <cell r="B29" t="str">
            <v>B4PES-15(Y)</v>
          </cell>
          <cell r="C29" t="str">
            <v>4PCS-15.2</v>
          </cell>
          <cell r="D29" t="str">
            <v>15MT</v>
          </cell>
        </row>
        <row r="29">
          <cell r="M29">
            <v>5668.93424036281</v>
          </cell>
        </row>
        <row r="29">
          <cell r="S29" t="str">
            <v>CU - 200 QC</v>
          </cell>
        </row>
        <row r="29">
          <cell r="V29">
            <v>14628.6240742334</v>
          </cell>
        </row>
        <row r="29">
          <cell r="Y29" t="str">
            <v>HTC-20</v>
          </cell>
        </row>
        <row r="29">
          <cell r="AB29">
            <v>12729.5307053188</v>
          </cell>
        </row>
        <row r="30">
          <cell r="A30" t="str">
            <v>CB022</v>
          </cell>
          <cell r="B30" t="str">
            <v>B4NES-20(Y)</v>
          </cell>
          <cell r="C30" t="str">
            <v>4NCS-20.2</v>
          </cell>
          <cell r="D30" t="str">
            <v>20MT</v>
          </cell>
        </row>
        <row r="30">
          <cell r="M30">
            <v>5970.09637188209</v>
          </cell>
        </row>
        <row r="30">
          <cell r="S30" t="str">
            <v>CU - 250 QC</v>
          </cell>
        </row>
        <row r="30">
          <cell r="V30">
            <v>18243.8915570083</v>
          </cell>
        </row>
        <row r="30">
          <cell r="Y30" t="str">
            <v>HTC-25</v>
          </cell>
        </row>
        <row r="30">
          <cell r="AB30">
            <v>14269.9742112743</v>
          </cell>
        </row>
        <row r="31">
          <cell r="A31" t="str">
            <v>CB023</v>
          </cell>
          <cell r="B31" t="str">
            <v>B4HE-25(Y)</v>
          </cell>
          <cell r="C31" t="str">
            <v>4H-25.2</v>
          </cell>
          <cell r="D31" t="str">
            <v>25MT</v>
          </cell>
        </row>
        <row r="31">
          <cell r="M31">
            <v>7551.21338383838</v>
          </cell>
        </row>
        <row r="31">
          <cell r="S31" t="str">
            <v>CU - 300 QC</v>
          </cell>
        </row>
        <row r="31">
          <cell r="V31">
            <v>21913.362991899</v>
          </cell>
        </row>
        <row r="31">
          <cell r="Y31" t="str">
            <v>HTC-30</v>
          </cell>
        </row>
        <row r="31">
          <cell r="AB31">
            <v>17897.2667431943</v>
          </cell>
        </row>
        <row r="32">
          <cell r="A32" t="str">
            <v>CB024</v>
          </cell>
          <cell r="B32" t="str">
            <v>B4GE-30(Y)</v>
          </cell>
          <cell r="C32" t="str">
            <v>4G-30.2</v>
          </cell>
          <cell r="D32" t="str">
            <v>30MT</v>
          </cell>
        </row>
        <row r="32">
          <cell r="M32">
            <v>7854.34389530223</v>
          </cell>
        </row>
        <row r="32">
          <cell r="S32" t="str">
            <v>CU - 350 QC</v>
          </cell>
        </row>
        <row r="32">
          <cell r="V32">
            <v>24736.314125914</v>
          </cell>
        </row>
        <row r="32">
          <cell r="Y32" t="str">
            <v>HTC-35</v>
          </cell>
        </row>
        <row r="32">
          <cell r="AB32">
            <v>20350.0161020801</v>
          </cell>
        </row>
        <row r="33">
          <cell r="A33" t="str">
            <v>CB024.1</v>
          </cell>
          <cell r="B33" t="str">
            <v>B6HE-35(Y)</v>
          </cell>
          <cell r="C33" t="str">
            <v>6H-35.2</v>
          </cell>
          <cell r="D33" t="str">
            <v>35MT</v>
          </cell>
        </row>
        <row r="33">
          <cell r="M33">
            <v>9645.56964486131</v>
          </cell>
        </row>
        <row r="33">
          <cell r="S33" t="str">
            <v>CU - 400 QC</v>
          </cell>
        </row>
        <row r="33">
          <cell r="V33">
            <v>28321.7588317531</v>
          </cell>
        </row>
        <row r="33">
          <cell r="Y33" t="str">
            <v>HTC-40</v>
          </cell>
        </row>
        <row r="33">
          <cell r="AB33">
            <v>22974.9930780276</v>
          </cell>
        </row>
        <row r="34">
          <cell r="A34" t="str">
            <v>CB025</v>
          </cell>
          <cell r="B34" t="str">
            <v>B6GE-40(Y)</v>
          </cell>
          <cell r="C34" t="str">
            <v>6G-40.2</v>
          </cell>
          <cell r="D34" t="str">
            <v>40MT</v>
          </cell>
        </row>
        <row r="34">
          <cell r="M34">
            <v>9645.56964486131</v>
          </cell>
        </row>
        <row r="34">
          <cell r="S34" t="str">
            <v>CU - 500 QC</v>
          </cell>
        </row>
        <row r="34">
          <cell r="V34">
            <v>32071.6451016139</v>
          </cell>
        </row>
        <row r="34">
          <cell r="Y34" t="str">
            <v>HTC-50</v>
          </cell>
        </row>
        <row r="34">
          <cell r="AB34">
            <v>25108.7362986531</v>
          </cell>
        </row>
        <row r="35">
          <cell r="A35" t="str">
            <v>CB025.2</v>
          </cell>
          <cell r="B35" t="str">
            <v>B6FE-50(Y)</v>
          </cell>
          <cell r="C35" t="str">
            <v>6F-50.2</v>
          </cell>
          <cell r="D35" t="str">
            <v>50MT</v>
          </cell>
        </row>
        <row r="35">
          <cell r="M35">
            <v>9755.79892175726</v>
          </cell>
        </row>
        <row r="35">
          <cell r="S35" t="str">
            <v>CU - 500 QC</v>
          </cell>
        </row>
        <row r="35">
          <cell r="V35">
            <v>32173.395203364</v>
          </cell>
        </row>
        <row r="35">
          <cell r="Y35" t="str">
            <v>HTC-55</v>
          </cell>
        </row>
        <row r="35">
          <cell r="AB35">
            <v>26796.8220057261</v>
          </cell>
        </row>
        <row r="36">
          <cell r="A36" t="str">
            <v>CB025.1</v>
          </cell>
          <cell r="B36" t="str">
            <v>BS6H-20.2(Y)</v>
          </cell>
          <cell r="C36" t="str">
            <v>S6H-20.2</v>
          </cell>
          <cell r="D36" t="str">
            <v>2stage 20LT</v>
          </cell>
        </row>
        <row r="36">
          <cell r="M36">
            <v>11960.3844596761</v>
          </cell>
        </row>
        <row r="36">
          <cell r="S36" t="str">
            <v>CU - 250 QC</v>
          </cell>
        </row>
        <row r="36">
          <cell r="V36">
            <v>26414.9222680512</v>
          </cell>
        </row>
        <row r="36">
          <cell r="Y36" t="str">
            <v>HTC-25</v>
          </cell>
        </row>
        <row r="36">
          <cell r="AB36">
            <v>22441.0049223173</v>
          </cell>
        </row>
        <row r="37">
          <cell r="A37" t="str">
            <v>CB025.3</v>
          </cell>
          <cell r="B37" t="str">
            <v>BS6G-25.2(Y)</v>
          </cell>
          <cell r="C37" t="str">
            <v>S6G-25.2</v>
          </cell>
          <cell r="D37" t="str">
            <v>2stage 25LT</v>
          </cell>
        </row>
        <row r="37">
          <cell r="M37">
            <v>12842.2186748437</v>
          </cell>
        </row>
        <row r="37">
          <cell r="S37" t="str">
            <v>CU - 300 QC</v>
          </cell>
        </row>
        <row r="37">
          <cell r="V37">
            <v>28731.886980618</v>
          </cell>
        </row>
        <row r="37">
          <cell r="Y37" t="str">
            <v>HTC-30</v>
          </cell>
        </row>
        <row r="37">
          <cell r="AB37">
            <v>24715.7907319132</v>
          </cell>
        </row>
        <row r="38">
          <cell r="A38" t="str">
            <v>CB026</v>
          </cell>
          <cell r="B38" t="str">
            <v>BS6F-30.2(Y)</v>
          </cell>
          <cell r="C38" t="str">
            <v>S6F-30.2</v>
          </cell>
          <cell r="D38" t="str">
            <v>2stage 30LT</v>
          </cell>
        </row>
        <row r="38">
          <cell r="M38">
            <v>13558.7264890282</v>
          </cell>
        </row>
        <row r="38">
          <cell r="S38" t="str">
            <v>CU - 350 QC</v>
          </cell>
        </row>
        <row r="38">
          <cell r="V38">
            <v>30513.1577492305</v>
          </cell>
        </row>
        <row r="38">
          <cell r="Y38" t="str">
            <v>HTC-35</v>
          </cell>
        </row>
        <row r="38">
          <cell r="AB38">
            <v>26126.8597253966</v>
          </cell>
        </row>
      </sheetData>
      <sheetData sheetId="10">
        <row r="8">
          <cell r="A8" t="str">
            <v>ITEM CODE</v>
          </cell>
          <cell r="B8" t="str">
            <v>MODEL</v>
          </cell>
        </row>
        <row r="8">
          <cell r="D8" t="str">
            <v>TON</v>
          </cell>
          <cell r="E8" t="str">
            <v>Cooling capacity(kw/h)</v>
          </cell>
        </row>
        <row r="8">
          <cell r="J8" t="str">
            <v>(RM) </v>
          </cell>
        </row>
        <row r="8">
          <cell r="M8" t="str">
            <v>Rotary cond unit</v>
          </cell>
        </row>
        <row r="8">
          <cell r="O8" t="str">
            <v>highly complete set c/w bin</v>
          </cell>
        </row>
        <row r="8">
          <cell r="Q8" t="str">
            <v>highly Complete set w/o bin</v>
          </cell>
          <cell r="R8" t="str">
            <v>copeland scroll</v>
          </cell>
        </row>
        <row r="8">
          <cell r="T8" t="str">
            <v>copeland complete set c/w bin</v>
          </cell>
        </row>
        <row r="8">
          <cell r="V8" t="str">
            <v>copeland Complete set w/o bin</v>
          </cell>
          <cell r="W8" t="str">
            <v>WELZER Cond unit</v>
          </cell>
        </row>
        <row r="8">
          <cell r="Y8" t="str">
            <v>complete set c/w bin</v>
          </cell>
        </row>
        <row r="8">
          <cell r="AA8" t="str">
            <v>Complete set w/o bin</v>
          </cell>
        </row>
        <row r="9">
          <cell r="A9" t="str">
            <v>FLA001.1</v>
          </cell>
          <cell r="B9" t="str">
            <v>F0.3T</v>
          </cell>
        </row>
        <row r="9">
          <cell r="D9" t="str">
            <v>RCX1034,TS-02</v>
          </cell>
          <cell r="E9">
            <v>1.9</v>
          </cell>
        </row>
        <row r="9">
          <cell r="J9">
            <v>4933.14093314093</v>
          </cell>
        </row>
        <row r="9">
          <cell r="M9" t="str">
            <v>PH310M2CS-4KTH</v>
          </cell>
        </row>
        <row r="9">
          <cell r="O9">
            <v>10749.8461084541</v>
          </cell>
        </row>
        <row r="9">
          <cell r="Q9">
            <v>10074.6917233592</v>
          </cell>
          <cell r="R9" t="str">
            <v>ZB15 cw cu32qc</v>
          </cell>
        </row>
        <row r="9">
          <cell r="T9">
            <v>13305.6022356997</v>
          </cell>
        </row>
        <row r="9">
          <cell r="V9">
            <v>11463.1986075818</v>
          </cell>
        </row>
        <row r="11">
          <cell r="A11" t="str">
            <v>FLA001</v>
          </cell>
          <cell r="B11" t="str">
            <v>F0.5T</v>
          </cell>
        </row>
        <row r="11">
          <cell r="D11" t="str">
            <v>RCX2434,3134(TX2-3,TS2-4)</v>
          </cell>
          <cell r="E11">
            <v>3.2</v>
          </cell>
        </row>
        <row r="11">
          <cell r="J11">
            <v>5920.34632034632</v>
          </cell>
        </row>
        <row r="11">
          <cell r="M11" t="str">
            <v>DTH488LC3-3ph</v>
          </cell>
        </row>
        <row r="11">
          <cell r="O11">
            <v>13909.5036165651</v>
          </cell>
        </row>
        <row r="11">
          <cell r="Q11">
            <v>10933.3131403746</v>
          </cell>
          <cell r="R11" t="str">
            <v>ZB21 cw cu40qc</v>
          </cell>
        </row>
        <row r="11">
          <cell r="T11">
            <v>15885.8200796796</v>
          </cell>
        </row>
        <row r="11">
          <cell r="V11">
            <v>12909.6296034892</v>
          </cell>
        </row>
        <row r="12">
          <cell r="A12" t="str">
            <v>FLA002</v>
          </cell>
          <cell r="B12" t="str">
            <v>F1T</v>
          </cell>
        </row>
        <row r="12">
          <cell r="D12" t="str">
            <v>RCX4734(TX2-5,TS2-6)</v>
          </cell>
          <cell r="E12">
            <v>6.5</v>
          </cell>
        </row>
        <row r="12">
          <cell r="J12">
            <v>9744.30014430014</v>
          </cell>
        </row>
        <row r="12">
          <cell r="M12" t="str">
            <v>DTE752LC3-3ph</v>
          </cell>
        </row>
        <row r="12">
          <cell r="O12">
            <v>20500.8935908321</v>
          </cell>
        </row>
        <row r="12">
          <cell r="Q12">
            <v>18358.1177177634</v>
          </cell>
          <cell r="R12" t="str">
            <v>ZB45 cw cu72bqc</v>
          </cell>
        </row>
        <row r="12">
          <cell r="T12">
            <v>22808.8381035992</v>
          </cell>
        </row>
        <row r="12">
          <cell r="V12">
            <v>19832.6476274087</v>
          </cell>
          <cell r="W12" t="str">
            <v>B4DES5Y cw cu72bqc</v>
          </cell>
        </row>
        <row r="12">
          <cell r="Y12">
            <v>23553.8853607343</v>
          </cell>
        </row>
        <row r="12">
          <cell r="AA12">
            <v>20577.6948845438</v>
          </cell>
        </row>
        <row r="13">
          <cell r="A13" t="str">
            <v>FLA003</v>
          </cell>
          <cell r="B13" t="str">
            <v>F1.5T</v>
          </cell>
        </row>
        <row r="13">
          <cell r="D13" t="str">
            <v>TGES5</v>
          </cell>
          <cell r="E13">
            <v>9.8</v>
          </cell>
        </row>
        <row r="13">
          <cell r="J13">
            <v>10822.5108225108</v>
          </cell>
        </row>
        <row r="13">
          <cell r="M13" t="str">
            <v>C-SCN603H8T cw cu125Bqc</v>
          </cell>
        </row>
        <row r="13">
          <cell r="O13">
            <v>29077.9018423898</v>
          </cell>
        </row>
        <row r="13">
          <cell r="Q13">
            <v>24861.63200112</v>
          </cell>
          <cell r="R13" t="str">
            <v>ZFI36 cw cu125Bqc</v>
          </cell>
        </row>
        <row r="13">
          <cell r="T13">
            <v>31068.2518188017</v>
          </cell>
        </row>
        <row r="13">
          <cell r="V13">
            <v>26851.9819775318</v>
          </cell>
          <cell r="W13" t="str">
            <v>B4TES9Y cw cu125qc</v>
          </cell>
        </row>
        <row r="13">
          <cell r="Y13">
            <v>32011.4339210387</v>
          </cell>
        </row>
        <row r="13">
          <cell r="AA13">
            <v>27795.1640797689</v>
          </cell>
        </row>
        <row r="14">
          <cell r="A14" t="str">
            <v>FLA004</v>
          </cell>
          <cell r="B14" t="str">
            <v>F2T</v>
          </cell>
        </row>
        <row r="14">
          <cell r="D14" t="str">
            <v>TGES7.5,SCX0857</v>
          </cell>
          <cell r="E14">
            <v>13</v>
          </cell>
        </row>
        <row r="14">
          <cell r="J14">
            <v>15907.7869921243</v>
          </cell>
        </row>
        <row r="14">
          <cell r="M14" t="str">
            <v>C-SCN903H8T cw cu144Bqc</v>
          </cell>
        </row>
        <row r="14">
          <cell r="O14">
            <v>37205.221284379</v>
          </cell>
        </row>
        <row r="14">
          <cell r="Q14">
            <v>32843.562827893</v>
          </cell>
          <cell r="R14" t="str">
            <v>ZFI50 cw cu144Bqc</v>
          </cell>
        </row>
        <row r="14">
          <cell r="T14">
            <v>38551.0571374858</v>
          </cell>
        </row>
        <row r="14">
          <cell r="V14">
            <v>35518.7454788441</v>
          </cell>
          <cell r="W14" t="str">
            <v>B4PES12Y cw cu144qc</v>
          </cell>
        </row>
        <row r="14">
          <cell r="Y14">
            <v>39578.6821209393</v>
          </cell>
        </row>
        <row r="14">
          <cell r="AA14">
            <v>35217.0236644533</v>
          </cell>
        </row>
        <row r="15">
          <cell r="A15" t="str">
            <v>FLA005</v>
          </cell>
          <cell r="B15" t="str">
            <v>F3T</v>
          </cell>
        </row>
        <row r="15">
          <cell r="D15" t="str">
            <v>2*TGES5</v>
          </cell>
          <cell r="E15">
            <v>19.5</v>
          </cell>
        </row>
        <row r="15">
          <cell r="J15">
            <v>19428.3628018568</v>
          </cell>
        </row>
        <row r="15">
          <cell r="M15" t="str">
            <v>1TON CSBN453 cw cu72Bqc</v>
          </cell>
        </row>
        <row r="15">
          <cell r="O15">
            <v>22914.0393785898</v>
          </cell>
        </row>
        <row r="15">
          <cell r="Q15">
            <v>18697.7695373199</v>
          </cell>
          <cell r="R15" t="str">
            <v>ZFI59 cw cu160qc</v>
          </cell>
        </row>
        <row r="15">
          <cell r="V15">
            <v>42067.7236023653</v>
          </cell>
          <cell r="W15" t="str">
            <v>B4nes14Y c/w cu160qc</v>
          </cell>
        </row>
        <row r="15">
          <cell r="Y15" t="str">
            <v>~</v>
          </cell>
        </row>
        <row r="15">
          <cell r="AA15">
            <v>39304.3009995263</v>
          </cell>
        </row>
        <row r="16">
          <cell r="A16" t="str">
            <v>FLA006</v>
          </cell>
          <cell r="B16" t="str">
            <v>F4T</v>
          </cell>
        </row>
        <row r="16">
          <cell r="D16" t="str">
            <v>2*TGES5</v>
          </cell>
          <cell r="E16">
            <v>26</v>
          </cell>
        </row>
        <row r="16">
          <cell r="J16" t="str">
            <v>~</v>
          </cell>
        </row>
        <row r="16">
          <cell r="R16" t="str">
            <v>ZFI68 cw cu200qc</v>
          </cell>
        </row>
        <row r="16">
          <cell r="V16">
            <v>53869.3771714109</v>
          </cell>
          <cell r="W16" t="str">
            <v>B4HE18Y c/w cu200qc</v>
          </cell>
        </row>
        <row r="16">
          <cell r="Y16" t="str">
            <v>~</v>
          </cell>
        </row>
        <row r="16">
          <cell r="AA16">
            <v>54035.3558760814</v>
          </cell>
        </row>
        <row r="17">
          <cell r="A17" t="str">
            <v>FLA007</v>
          </cell>
          <cell r="B17" t="str">
            <v>F5T</v>
          </cell>
        </row>
        <row r="17">
          <cell r="D17" t="str">
            <v>2*SCX0857,2*TGES7.5</v>
          </cell>
          <cell r="E17">
            <v>32.5</v>
          </cell>
        </row>
        <row r="17">
          <cell r="J17">
            <v>29990.0902310541</v>
          </cell>
        </row>
        <row r="17">
          <cell r="R17" t="str">
            <v>ZFI122 cw cu300qc</v>
          </cell>
        </row>
        <row r="17">
          <cell r="V17">
            <v>69786.8869095464</v>
          </cell>
          <cell r="W17" t="str">
            <v>B6GE34Y c/w cu300qc</v>
          </cell>
        </row>
        <row r="17">
          <cell r="Y17" t="str">
            <v>~</v>
          </cell>
        </row>
        <row r="17">
          <cell r="AA17">
            <v>66665.2177508474</v>
          </cell>
        </row>
        <row r="18">
          <cell r="A18" t="str">
            <v>FLA008</v>
          </cell>
          <cell r="B18" t="str">
            <v>F6T</v>
          </cell>
        </row>
        <row r="18">
          <cell r="D18" t="str">
            <v>3*TGES5</v>
          </cell>
          <cell r="E18">
            <v>39</v>
          </cell>
        </row>
        <row r="18">
          <cell r="J18">
            <v>31294.0071976217</v>
          </cell>
        </row>
        <row r="18">
          <cell r="R18" t="str">
            <v>ZFI122 cw cu300qc</v>
          </cell>
        </row>
        <row r="18">
          <cell r="V18">
            <v>71195.7736881881</v>
          </cell>
          <cell r="W18" t="str">
            <v>B6GE34Y c/w cu300qc</v>
          </cell>
        </row>
        <row r="18">
          <cell r="Y18" t="str">
            <v>~</v>
          </cell>
        </row>
        <row r="18">
          <cell r="AA18">
            <v>68074.1045294891</v>
          </cell>
        </row>
        <row r="19">
          <cell r="A19" t="str">
            <v>FLA009</v>
          </cell>
          <cell r="B19" t="str">
            <v>F8T</v>
          </cell>
        </row>
        <row r="19">
          <cell r="J19">
            <v>50852.7616961352</v>
          </cell>
        </row>
        <row r="19">
          <cell r="W19" t="str">
            <v>SW3L 3000</v>
          </cell>
        </row>
        <row r="19">
          <cell r="AA19">
            <v>100900.462346113</v>
          </cell>
        </row>
        <row r="20">
          <cell r="A20" t="str">
            <v>FLA010</v>
          </cell>
          <cell r="B20" t="str">
            <v>F10T</v>
          </cell>
        </row>
        <row r="20">
          <cell r="J20">
            <v>54764.5125958379</v>
          </cell>
        </row>
        <row r="20">
          <cell r="W20" t="str">
            <v>SW3L 4000</v>
          </cell>
        </row>
        <row r="20">
          <cell r="AA20">
            <v>132379.949858941</v>
          </cell>
        </row>
        <row r="21">
          <cell r="A21" t="str">
            <v>FLA011</v>
          </cell>
          <cell r="B21" t="str">
            <v>F12T</v>
          </cell>
        </row>
        <row r="21">
          <cell r="J21">
            <v>58676.2634955406</v>
          </cell>
        </row>
        <row r="21">
          <cell r="W21" t="str">
            <v>SW3L 5000</v>
          </cell>
        </row>
        <row r="21">
          <cell r="AA21">
            <v>152988.305819602</v>
          </cell>
        </row>
        <row r="22">
          <cell r="A22" t="str">
            <v>FLA010.01</v>
          </cell>
          <cell r="B22" t="str">
            <v>F15T</v>
          </cell>
        </row>
        <row r="22">
          <cell r="J22">
            <v>69107.5992280812</v>
          </cell>
        </row>
        <row r="22">
          <cell r="W22" t="str">
            <v>SW3L 6000</v>
          </cell>
        </row>
        <row r="22">
          <cell r="AA22">
            <v>168239.117010245</v>
          </cell>
        </row>
        <row r="23">
          <cell r="A23" t="str">
            <v>FLA010.02</v>
          </cell>
          <cell r="B23" t="str">
            <v>F20T</v>
          </cell>
        </row>
        <row r="23">
          <cell r="J23">
            <v>74323.2670943514</v>
          </cell>
        </row>
        <row r="23">
          <cell r="W23" t="str">
            <v>SW3L 8000</v>
          </cell>
        </row>
        <row r="23">
          <cell r="AA23">
            <v>207984.508298809</v>
          </cell>
        </row>
        <row r="24">
          <cell r="A24" t="str">
            <v>FLA010.05</v>
          </cell>
          <cell r="B24" t="str">
            <v>STF0.5T</v>
          </cell>
        </row>
        <row r="24">
          <cell r="D24" t="str">
            <v>RCX2434,3134(TX2-3,TS2-4)</v>
          </cell>
          <cell r="E24">
            <v>3.2</v>
          </cell>
        </row>
        <row r="24">
          <cell r="J24">
            <v>6830.04125344917</v>
          </cell>
        </row>
        <row r="25">
          <cell r="A25" t="str">
            <v>FLA010.06</v>
          </cell>
          <cell r="B25" t="str">
            <v>STF1T</v>
          </cell>
        </row>
        <row r="25">
          <cell r="D25" t="str">
            <v>RCX4734(TX2-5,TS2-6)</v>
          </cell>
          <cell r="E25">
            <v>6.5</v>
          </cell>
        </row>
        <row r="25">
          <cell r="J25">
            <v>11344.0776091379</v>
          </cell>
        </row>
        <row r="25">
          <cell r="N25">
            <v>700</v>
          </cell>
        </row>
        <row r="26">
          <cell r="A26" t="str">
            <v>FLA010.07</v>
          </cell>
          <cell r="B26" t="str">
            <v>STF1.5T</v>
          </cell>
        </row>
        <row r="26">
          <cell r="D26" t="str">
            <v>TGES5</v>
          </cell>
          <cell r="E26">
            <v>9.8</v>
          </cell>
        </row>
        <row r="26">
          <cell r="J26">
            <v>13769.3631669535</v>
          </cell>
        </row>
        <row r="26">
          <cell r="N26">
            <v>900</v>
          </cell>
        </row>
        <row r="27">
          <cell r="A27" t="str">
            <v>FLA010.08</v>
          </cell>
          <cell r="B27" t="str">
            <v>STF2T</v>
          </cell>
        </row>
        <row r="27">
          <cell r="D27" t="str">
            <v>TGES7.5,SCX0857</v>
          </cell>
          <cell r="E27">
            <v>13</v>
          </cell>
        </row>
        <row r="27">
          <cell r="J27">
            <v>18359.1508892714</v>
          </cell>
        </row>
        <row r="27">
          <cell r="N27">
            <v>1750</v>
          </cell>
        </row>
        <row r="28">
          <cell r="A28" t="str">
            <v>FLA010.09</v>
          </cell>
          <cell r="B28" t="str">
            <v>STF3T</v>
          </cell>
        </row>
        <row r="28">
          <cell r="D28" t="str">
            <v>2*TGES5</v>
          </cell>
          <cell r="E28">
            <v>19.5</v>
          </cell>
        </row>
        <row r="28">
          <cell r="J28">
            <v>21944.9225473322</v>
          </cell>
        </row>
        <row r="28">
          <cell r="N28">
            <v>2100</v>
          </cell>
        </row>
        <row r="29">
          <cell r="A29" t="str">
            <v>FLA010.10</v>
          </cell>
          <cell r="B29" t="str">
            <v>STF4T</v>
          </cell>
        </row>
        <row r="29">
          <cell r="D29" t="str">
            <v>2*TGES5</v>
          </cell>
          <cell r="E29">
            <v>26</v>
          </cell>
        </row>
        <row r="29">
          <cell r="J29" t="str">
            <v>~</v>
          </cell>
        </row>
        <row r="29">
          <cell r="N29">
            <v>2900</v>
          </cell>
        </row>
        <row r="30">
          <cell r="A30" t="str">
            <v>FLA010.11</v>
          </cell>
          <cell r="B30" t="str">
            <v>STF5T</v>
          </cell>
        </row>
        <row r="30">
          <cell r="D30" t="str">
            <v>2*SCX0857,2*TGES7.5</v>
          </cell>
          <cell r="E30">
            <v>32.5</v>
          </cell>
        </row>
        <row r="30">
          <cell r="J30">
            <v>31033.2238043081</v>
          </cell>
        </row>
        <row r="30">
          <cell r="N30">
            <v>3000</v>
          </cell>
        </row>
        <row r="31">
          <cell r="A31" t="str">
            <v>FLA010.12</v>
          </cell>
          <cell r="B31" t="str">
            <v>STF6T</v>
          </cell>
        </row>
        <row r="31">
          <cell r="D31" t="str">
            <v>3*TGES5</v>
          </cell>
          <cell r="E31">
            <v>39</v>
          </cell>
        </row>
        <row r="31">
          <cell r="J31">
            <v>32935.9767110771</v>
          </cell>
        </row>
        <row r="31">
          <cell r="N31">
            <v>5500</v>
          </cell>
        </row>
        <row r="32">
          <cell r="A32" t="str">
            <v>FLA010.13</v>
          </cell>
          <cell r="B32" t="str">
            <v>STF1T-316</v>
          </cell>
        </row>
        <row r="32">
          <cell r="J32">
            <v>15647.0035988108</v>
          </cell>
        </row>
        <row r="33">
          <cell r="A33" t="str">
            <v>FLA024.1</v>
          </cell>
          <cell r="B33" t="str">
            <v>ICE BIN 600P (0.3ton machine)</v>
          </cell>
        </row>
        <row r="33">
          <cell r="D33" t="str">
            <v>03ton</v>
          </cell>
          <cell r="E33" t="str">
            <v>1060h*760l*800w(42"*30"*31.5")</v>
          </cell>
        </row>
        <row r="33">
          <cell r="J33">
            <v>2210.8843537415</v>
          </cell>
        </row>
        <row r="34">
          <cell r="A34" t="str">
            <v>FLA025</v>
          </cell>
          <cell r="B34" t="str">
            <v>ICE BIN 2000P (0.5~1ton machine)</v>
          </cell>
        </row>
        <row r="34">
          <cell r="D34" t="str">
            <v>0.5ton-1ton</v>
          </cell>
          <cell r="E34" t="str">
            <v>1170h * 1220l * 920w (47"*48"*36")</v>
          </cell>
        </row>
        <row r="34">
          <cell r="J34">
            <v>3571.42857142857</v>
          </cell>
        </row>
        <row r="35">
          <cell r="A35" t="str">
            <v>FLA027</v>
          </cell>
          <cell r="B35" t="str">
            <v>ICE BIN 2500P (1.5ton~2ton machine)</v>
          </cell>
        </row>
        <row r="35">
          <cell r="D35" t="str">
            <v>1.5-2ton</v>
          </cell>
          <cell r="E35" t="str">
            <v>1100h * 1500l * 1126w (43"*59"*44")</v>
          </cell>
        </row>
        <row r="35">
          <cell r="J35">
            <v>5059.52380952381</v>
          </cell>
        </row>
        <row r="36">
          <cell r="A36" t="str">
            <v>SB031</v>
          </cell>
          <cell r="B36" t="str">
            <v>0.3T~1T Flake ice control panel (DOL) cw plc</v>
          </cell>
        </row>
        <row r="36">
          <cell r="D36" t="str">
            <v>0.3-1T</v>
          </cell>
        </row>
        <row r="36">
          <cell r="J36">
            <v>990.500887888312</v>
          </cell>
        </row>
        <row r="37">
          <cell r="A37" t="str">
            <v>SB032</v>
          </cell>
          <cell r="B37" t="str">
            <v>1.5T~3T Flake ice control panel (DOL) cw plc</v>
          </cell>
        </row>
        <row r="37">
          <cell r="D37" t="str">
            <v>1.5-3T</v>
          </cell>
        </row>
        <row r="37">
          <cell r="J37">
            <v>1165.01037557747</v>
          </cell>
        </row>
        <row r="38">
          <cell r="A38" t="str">
            <v>SB032.1</v>
          </cell>
          <cell r="B38" t="str">
            <v>4T~6T Flake ice control panel (p.winding) cw plc</v>
          </cell>
        </row>
        <row r="38">
          <cell r="D38" t="str">
            <v>4-6T</v>
          </cell>
        </row>
        <row r="38">
          <cell r="J38">
            <v>2013.35300882883</v>
          </cell>
        </row>
        <row r="39">
          <cell r="A39" t="str">
            <v>SB033</v>
          </cell>
          <cell r="B39" t="str">
            <v>0.5T-1T Flake ice control panel (DOL)</v>
          </cell>
        </row>
        <row r="39">
          <cell r="D39" t="str">
            <v>0.5-1T</v>
          </cell>
        </row>
        <row r="39">
          <cell r="J39">
            <v>1474.13342165942</v>
          </cell>
        </row>
        <row r="40">
          <cell r="A40" t="str">
            <v>SB034</v>
          </cell>
          <cell r="B40" t="str">
            <v>1.5T-3T Flake ice control panel (DOL)</v>
          </cell>
        </row>
        <row r="40">
          <cell r="D40" t="str">
            <v>1.5-3T</v>
          </cell>
        </row>
        <row r="40">
          <cell r="J40">
            <v>1760.66832916796</v>
          </cell>
        </row>
        <row r="41">
          <cell r="A41" t="str">
            <v>SB035</v>
          </cell>
          <cell r="B41" t="str">
            <v>2T~4T Flake ice control panel (PART WINDING)</v>
          </cell>
        </row>
        <row r="41">
          <cell r="D41" t="str">
            <v>2-4T</v>
          </cell>
        </row>
        <row r="41">
          <cell r="J41">
            <v>2439.94823252024</v>
          </cell>
        </row>
        <row r="42">
          <cell r="A42" t="str">
            <v>SB036</v>
          </cell>
          <cell r="B42" t="str">
            <v>5T~6T Flake ice control panel (PART WINDING)</v>
          </cell>
        </row>
        <row r="42">
          <cell r="D42" t="str">
            <v>5-6T</v>
          </cell>
        </row>
        <row r="42">
          <cell r="J42">
            <v>2770.51199825642</v>
          </cell>
        </row>
        <row r="43">
          <cell r="A43" t="str">
            <v>SB037</v>
          </cell>
          <cell r="B43" t="str">
            <v>10T Flake ice control panel (PART WINDING)</v>
          </cell>
        </row>
        <row r="43">
          <cell r="D43" t="str">
            <v>8-10T</v>
          </cell>
        </row>
        <row r="43">
          <cell r="J43">
            <v>3385.89661364104</v>
          </cell>
        </row>
        <row r="44">
          <cell r="A44" t="str">
            <v>SB038</v>
          </cell>
          <cell r="B44" t="str">
            <v>PLC CONTROL</v>
          </cell>
        </row>
        <row r="44">
          <cell r="J44">
            <v>804.673721340388</v>
          </cell>
        </row>
        <row r="45">
          <cell r="A45" t="str">
            <v>FLA028</v>
          </cell>
          <cell r="B45" t="str">
            <v>PLC CONTROL BOARD 3PH</v>
          </cell>
        </row>
        <row r="45">
          <cell r="J45">
            <v>350.529100529101</v>
          </cell>
        </row>
        <row r="46">
          <cell r="A46" t="str">
            <v>FLA029</v>
          </cell>
          <cell r="B46" t="str">
            <v>PLC CONTROL BOARD 1PH</v>
          </cell>
        </row>
        <row r="46">
          <cell r="J46">
            <v>330.687830687831</v>
          </cell>
        </row>
        <row r="47">
          <cell r="A47" t="str">
            <v>FLA033</v>
          </cell>
          <cell r="B47" t="str">
            <v>ICE SHOVEL SMALL (66CM*20CM)</v>
          </cell>
        </row>
        <row r="47">
          <cell r="D47" t="str">
            <v>0.3-0.5</v>
          </cell>
        </row>
        <row r="47">
          <cell r="J47">
            <v>82.9081632653061</v>
          </cell>
        </row>
        <row r="48">
          <cell r="A48" t="str">
            <v>FLA034</v>
          </cell>
          <cell r="B48" t="str">
            <v>ICE SHOVEL MEDIUM (96CM*26CM)</v>
          </cell>
        </row>
        <row r="48">
          <cell r="D48" t="str">
            <v>1~3</v>
          </cell>
        </row>
        <row r="48">
          <cell r="J48">
            <v>110.544217687075</v>
          </cell>
        </row>
        <row r="49">
          <cell r="A49" t="str">
            <v>FLA034.1</v>
          </cell>
          <cell r="B49" t="str">
            <v>ICE SHOVEL MEDIUM (112CM*35CM)</v>
          </cell>
        </row>
        <row r="49">
          <cell r="D49" t="str">
            <v>4~10</v>
          </cell>
        </row>
        <row r="49">
          <cell r="J49">
            <v>139.285714285714</v>
          </cell>
        </row>
        <row r="50">
          <cell r="A50" t="str">
            <v>FLA035</v>
          </cell>
          <cell r="B50" t="str">
            <v>Water pump motor 2WATTS</v>
          </cell>
        </row>
        <row r="50">
          <cell r="J50">
            <v>99.7023809523809</v>
          </cell>
        </row>
        <row r="51">
          <cell r="A51" t="str">
            <v>FLA036</v>
          </cell>
          <cell r="B51" t="str">
            <v>Water pump motor 6WATTS</v>
          </cell>
        </row>
        <row r="51">
          <cell r="J51">
            <v>156.25</v>
          </cell>
        </row>
        <row r="52">
          <cell r="A52" t="str">
            <v>FLA037</v>
          </cell>
          <cell r="B52" t="str">
            <v>Water pump motor 9WATTS</v>
          </cell>
        </row>
        <row r="52">
          <cell r="D52" t="str">
            <v>0.5T-1T</v>
          </cell>
          <cell r="E52" t="str">
            <v>9W</v>
          </cell>
        </row>
        <row r="52">
          <cell r="J52">
            <v>186.011904761905</v>
          </cell>
        </row>
        <row r="53">
          <cell r="A53" t="str">
            <v>FLA038</v>
          </cell>
          <cell r="B53" t="str">
            <v>Water pump motor 14WATTS</v>
          </cell>
        </row>
        <row r="53">
          <cell r="D53" t="str">
            <v>0.5T-1.5T</v>
          </cell>
          <cell r="E53" t="str">
            <v>14W</v>
          </cell>
        </row>
        <row r="53">
          <cell r="J53">
            <v>257.440476190476</v>
          </cell>
        </row>
        <row r="54">
          <cell r="A54" t="str">
            <v>FLA038.1</v>
          </cell>
          <cell r="B54" t="str">
            <v>0.12kw water pump short shaft (2T-3T)</v>
          </cell>
        </row>
        <row r="54">
          <cell r="D54" t="str">
            <v>2T-3T</v>
          </cell>
        </row>
        <row r="54">
          <cell r="J54">
            <v>625</v>
          </cell>
        </row>
        <row r="55">
          <cell r="A55" t="str">
            <v>FLA038.2</v>
          </cell>
          <cell r="B55" t="str">
            <v>0.12kw water pump long shaft (4T-6T)</v>
          </cell>
        </row>
        <row r="55">
          <cell r="D55" t="str">
            <v>4T-6T</v>
          </cell>
        </row>
        <row r="55">
          <cell r="J55">
            <v>694.444444444444</v>
          </cell>
        </row>
        <row r="56">
          <cell r="A56" t="str">
            <v>FLA039</v>
          </cell>
          <cell r="B56" t="str">
            <v>DOB-20</v>
          </cell>
        </row>
        <row r="56">
          <cell r="D56" t="str">
            <v>0.5T-3T (140mm)</v>
          </cell>
          <cell r="E56" t="str">
            <v>20W</v>
          </cell>
        </row>
        <row r="56">
          <cell r="J56">
            <v>254.21626984127</v>
          </cell>
        </row>
        <row r="57">
          <cell r="A57" t="str">
            <v>FLA040</v>
          </cell>
          <cell r="B57" t="str">
            <v>TC-8180</v>
          </cell>
        </row>
        <row r="57">
          <cell r="D57" t="str">
            <v>4T (180mm)</v>
          </cell>
          <cell r="E57" t="str">
            <v>90W</v>
          </cell>
        </row>
        <row r="57">
          <cell r="J57">
            <v>415.426587301587</v>
          </cell>
        </row>
        <row r="58">
          <cell r="A58" t="str">
            <v>FLA041</v>
          </cell>
          <cell r="B58" t="str">
            <v>TC-4180</v>
          </cell>
        </row>
        <row r="58">
          <cell r="D58" t="str">
            <v>5T-8T (180mm)</v>
          </cell>
          <cell r="E58" t="str">
            <v>180W</v>
          </cell>
        </row>
        <row r="58">
          <cell r="J58">
            <v>644.84126984127</v>
          </cell>
        </row>
        <row r="59">
          <cell r="A59" t="str">
            <v>FLA042</v>
          </cell>
          <cell r="B59" t="str">
            <v>TC-2180</v>
          </cell>
        </row>
        <row r="59">
          <cell r="D59" t="str">
            <v>10T-12T (195mm)</v>
          </cell>
          <cell r="E59" t="str">
            <v>370W</v>
          </cell>
        </row>
        <row r="59">
          <cell r="J59">
            <v>843.253968253968</v>
          </cell>
        </row>
        <row r="60">
          <cell r="A60" t="str">
            <v>FLA043</v>
          </cell>
          <cell r="B60" t="str">
            <v>IWAKI PUMP (ES-B11VC-230N1)</v>
          </cell>
        </row>
        <row r="60">
          <cell r="D60" t="str">
            <v>0.5-40T</v>
          </cell>
        </row>
        <row r="60">
          <cell r="J60">
            <v>1500</v>
          </cell>
        </row>
        <row r="61">
          <cell r="A61" t="str">
            <v>FLA043.1</v>
          </cell>
          <cell r="B61" t="str">
            <v>IWAKI FOOT VALVE</v>
          </cell>
        </row>
        <row r="61">
          <cell r="J61">
            <v>254.545454545455</v>
          </cell>
        </row>
        <row r="62">
          <cell r="A62" t="str">
            <v>FLA043.2</v>
          </cell>
          <cell r="B62" t="str">
            <v>IWAKI HOSE (PER METER)</v>
          </cell>
        </row>
        <row r="62">
          <cell r="J62">
            <v>13.6</v>
          </cell>
        </row>
        <row r="63">
          <cell r="A63" t="str">
            <v>FLA043.3</v>
          </cell>
          <cell r="B63" t="str">
            <v>SALT WATER PUMP YG01TPH12XX</v>
          </cell>
        </row>
        <row r="63">
          <cell r="J63">
            <v>400.16006402561</v>
          </cell>
        </row>
        <row r="64">
          <cell r="A64" t="str">
            <v>FLA044</v>
          </cell>
          <cell r="B64" t="str">
            <v>SALT WATER PUMP FS101TPH 120X</v>
          </cell>
        </row>
        <row r="64">
          <cell r="J64">
            <v>500.200080032013</v>
          </cell>
        </row>
        <row r="65">
          <cell r="A65" t="str">
            <v>FLA045</v>
          </cell>
          <cell r="B65" t="str">
            <v>FLOAT VALVE (SMALL)</v>
          </cell>
        </row>
        <row r="65">
          <cell r="J65">
            <v>29.7619047619048</v>
          </cell>
        </row>
        <row r="66">
          <cell r="A66" t="str">
            <v>FLA046</v>
          </cell>
          <cell r="B66" t="str">
            <v>FLOAT VALVE (BIG)</v>
          </cell>
        </row>
        <row r="66">
          <cell r="J66">
            <v>74.4047619047619</v>
          </cell>
        </row>
        <row r="67">
          <cell r="A67" t="str">
            <v>FLA047</v>
          </cell>
          <cell r="B67" t="str">
            <v>MF-5KP2</v>
          </cell>
        </row>
        <row r="67">
          <cell r="D67" t="str">
            <v>Versatile</v>
          </cell>
        </row>
        <row r="67">
          <cell r="J67">
            <v>161.210317460317</v>
          </cell>
        </row>
        <row r="68">
          <cell r="A68" t="str">
            <v>FLA047.1</v>
          </cell>
          <cell r="B68" t="str">
            <v>WEIG INFRARED SWITCH</v>
          </cell>
        </row>
        <row r="68">
          <cell r="J68">
            <v>103.339947089947</v>
          </cell>
        </row>
        <row r="69">
          <cell r="A69" t="str">
            <v>FLA048</v>
          </cell>
          <cell r="B69" t="str">
            <v>RF-0H21DS</v>
          </cell>
        </row>
        <row r="69">
          <cell r="D69" t="str">
            <v>Versatile</v>
          </cell>
        </row>
        <row r="69">
          <cell r="J69">
            <v>25.5291005291005</v>
          </cell>
        </row>
        <row r="70">
          <cell r="A70" t="str">
            <v>FLA049</v>
          </cell>
          <cell r="B70" t="str">
            <v>6GU600RC c/w 6IK250GU-S3FT motor</v>
          </cell>
        </row>
        <row r="70">
          <cell r="D70" t="str">
            <v>300kgs</v>
          </cell>
        </row>
        <row r="70">
          <cell r="J70">
            <v>1119.57008508733</v>
          </cell>
        </row>
        <row r="71">
          <cell r="A71" t="str">
            <v>FLA050</v>
          </cell>
          <cell r="B71" t="str">
            <v>BHVWEQ70X40-600</v>
          </cell>
        </row>
        <row r="71">
          <cell r="D71" t="str">
            <v>0.5T-1.5T</v>
          </cell>
        </row>
        <row r="71">
          <cell r="J71">
            <v>2223.59058565955</v>
          </cell>
        </row>
        <row r="72">
          <cell r="A72" t="str">
            <v>FLA051</v>
          </cell>
          <cell r="B72" t="str">
            <v>BHVWEQ80X50-800</v>
          </cell>
        </row>
        <row r="72">
          <cell r="D72" t="str">
            <v>2T</v>
          </cell>
        </row>
        <row r="72">
          <cell r="J72">
            <v>2599.89053092501</v>
          </cell>
        </row>
        <row r="73">
          <cell r="A73" t="str">
            <v>FLA052</v>
          </cell>
          <cell r="B73" t="str">
            <v>BHVWEQ80X50-600</v>
          </cell>
        </row>
        <row r="73">
          <cell r="D73" t="str">
            <v>2.5T-4T</v>
          </cell>
        </row>
        <row r="73">
          <cell r="J73">
            <v>2599.89053092501</v>
          </cell>
        </row>
        <row r="74">
          <cell r="A74" t="str">
            <v>FLA053</v>
          </cell>
          <cell r="B74" t="str">
            <v>BHVWEQ100X60-600</v>
          </cell>
        </row>
        <row r="74">
          <cell r="D74" t="str">
            <v>5T</v>
          </cell>
        </row>
        <row r="74">
          <cell r="J74">
            <v>4241.92665571976</v>
          </cell>
        </row>
        <row r="75">
          <cell r="A75" t="str">
            <v>FLA053.1</v>
          </cell>
          <cell r="B75" t="str">
            <v>TKVWEQ60-800</v>
          </cell>
        </row>
        <row r="75">
          <cell r="D75" t="str">
            <v>0.5T</v>
          </cell>
          <cell r="E75" t="str">
            <v>0.25KW</v>
          </cell>
        </row>
        <row r="75">
          <cell r="J75">
            <v>1653.43915343915</v>
          </cell>
        </row>
        <row r="76">
          <cell r="A76" t="str">
            <v>FLA054</v>
          </cell>
          <cell r="B76" t="str">
            <v>TKVWEQ70*40-600-800</v>
          </cell>
        </row>
        <row r="76">
          <cell r="D76" t="str">
            <v>1T-1.5T</v>
          </cell>
          <cell r="E76" t="str">
            <v>0.25KW(11MM)</v>
          </cell>
        </row>
        <row r="76">
          <cell r="J76">
            <v>1834.74730888524</v>
          </cell>
        </row>
        <row r="77">
          <cell r="A77" t="str">
            <v>FLA055</v>
          </cell>
          <cell r="B77" t="str">
            <v>TKVWEQ80*50-800</v>
          </cell>
        </row>
        <row r="77">
          <cell r="D77" t="str">
            <v>2T-3T </v>
          </cell>
          <cell r="E77" t="str">
            <v>0.37KW</v>
          </cell>
        </row>
        <row r="77">
          <cell r="J77">
            <v>2807.42565225324</v>
          </cell>
        </row>
        <row r="78">
          <cell r="A78" t="str">
            <v>FLA056</v>
          </cell>
          <cell r="B78" t="str">
            <v>TKVWEQ100*60-800</v>
          </cell>
        </row>
        <row r="78">
          <cell r="D78" t="str">
            <v>4T-6T</v>
          </cell>
          <cell r="E78" t="str">
            <v>0.55KW</v>
          </cell>
        </row>
        <row r="78">
          <cell r="J78">
            <v>4547.52782338989</v>
          </cell>
        </row>
        <row r="79">
          <cell r="A79" t="str">
            <v>FLA057</v>
          </cell>
          <cell r="B79" t="str">
            <v>TKVWEQ100*60-600</v>
          </cell>
        </row>
        <row r="79">
          <cell r="D79" t="str">
            <v>4T-6T</v>
          </cell>
          <cell r="E79" t="str">
            <v>0.55KW</v>
          </cell>
        </row>
        <row r="79">
          <cell r="J79">
            <v>4547.52782338989</v>
          </cell>
        </row>
        <row r="80">
          <cell r="A80" t="str">
            <v>FLA057.1</v>
          </cell>
          <cell r="B80" t="str">
            <v>TKVWEQM120*70-800R</v>
          </cell>
        </row>
        <row r="80">
          <cell r="D80" t="str">
            <v>8-10ton</v>
          </cell>
        </row>
        <row r="80">
          <cell r="J80">
            <v>7411.96861886517</v>
          </cell>
        </row>
        <row r="81">
          <cell r="A81" t="str">
            <v>FLA057.2</v>
          </cell>
          <cell r="B81" t="str">
            <v>TKVWEQM135*80-800R</v>
          </cell>
        </row>
        <row r="81">
          <cell r="J81">
            <v>9692.57434774676</v>
          </cell>
        </row>
        <row r="82">
          <cell r="A82" t="str">
            <v>FLA058</v>
          </cell>
          <cell r="B82" t="str">
            <v>1ton icesta gear motor (5RK120A-YFT)</v>
          </cell>
        </row>
        <row r="82">
          <cell r="D82" t="str">
            <v>1T</v>
          </cell>
        </row>
        <row r="82">
          <cell r="J82">
            <v>375.833333333333</v>
          </cell>
        </row>
        <row r="83">
          <cell r="A83" t="str">
            <v>FLA058.1</v>
          </cell>
          <cell r="B83" t="str">
            <v>0.18KW (63)</v>
          </cell>
        </row>
        <row r="83">
          <cell r="D83" t="str">
            <v>1T</v>
          </cell>
        </row>
        <row r="83">
          <cell r="J83" t="str">
            <v>~</v>
          </cell>
        </row>
        <row r="84">
          <cell r="A84" t="str">
            <v>FLA058.2</v>
          </cell>
          <cell r="B84" t="str">
            <v>0.25KW (SMALL FLANGE 3PH)</v>
          </cell>
        </row>
        <row r="84">
          <cell r="D84" t="str">
            <v>0.5T</v>
          </cell>
        </row>
        <row r="84">
          <cell r="J84">
            <v>600</v>
          </cell>
        </row>
        <row r="85">
          <cell r="A85" t="str">
            <v>FLA059</v>
          </cell>
          <cell r="B85" t="str">
            <v>0.25KW (63) </v>
          </cell>
        </row>
        <row r="85">
          <cell r="D85" t="str">
            <v>0.5T-1.5T</v>
          </cell>
          <cell r="E85" t="str">
            <v>0.25KW (63) 11mm*23mm</v>
          </cell>
        </row>
        <row r="85">
          <cell r="J85">
            <v>450</v>
          </cell>
        </row>
        <row r="86">
          <cell r="A86" t="str">
            <v>FLA060</v>
          </cell>
          <cell r="B86" t="str">
            <v>0.25KW (71)</v>
          </cell>
        </row>
        <row r="86">
          <cell r="D86" t="str">
            <v>0.5-1T</v>
          </cell>
          <cell r="E86" t="str">
            <v>0.25KW (71) 14mm*30mm</v>
          </cell>
        </row>
        <row r="86">
          <cell r="J86">
            <v>516.666666666667</v>
          </cell>
        </row>
        <row r="87">
          <cell r="A87" t="str">
            <v>FLA060.1</v>
          </cell>
          <cell r="B87" t="str">
            <v>0.25KW (71)</v>
          </cell>
        </row>
        <row r="87">
          <cell r="D87" t="str">
            <v>0.5T-2T</v>
          </cell>
          <cell r="E87" t="str">
            <v>0.25KW (71) 11mm*30mm</v>
          </cell>
        </row>
        <row r="87">
          <cell r="J87">
            <v>666.666666666667</v>
          </cell>
        </row>
        <row r="88">
          <cell r="A88" t="str">
            <v>FLA061</v>
          </cell>
          <cell r="B88" t="str">
            <v>0.37KW (71)</v>
          </cell>
        </row>
        <row r="88">
          <cell r="D88" t="str">
            <v>0.5T-3T</v>
          </cell>
          <cell r="E88" t="str">
            <v>0.37KW (71) 14mm*30mm</v>
          </cell>
        </row>
        <row r="88">
          <cell r="J88">
            <v>566.666666666667</v>
          </cell>
        </row>
        <row r="89">
          <cell r="A89" t="str">
            <v>FLA062</v>
          </cell>
          <cell r="B89" t="str">
            <v>0.55KW (71)</v>
          </cell>
        </row>
        <row r="89">
          <cell r="D89" t="str">
            <v>4T-6T</v>
          </cell>
          <cell r="E89" t="str">
            <v>0.55KW (71) 14mm*30mm</v>
          </cell>
        </row>
        <row r="89">
          <cell r="J89">
            <v>633.333333333333</v>
          </cell>
        </row>
        <row r="90">
          <cell r="A90" t="str">
            <v>FLA063</v>
          </cell>
          <cell r="B90" t="str">
            <v>0.75KW (80)</v>
          </cell>
        </row>
        <row r="90">
          <cell r="D90" t="str">
            <v>8T-20T</v>
          </cell>
          <cell r="E90" t="str">
            <v>0.75KW</v>
          </cell>
        </row>
        <row r="90">
          <cell r="J90">
            <v>713.333333333333</v>
          </cell>
        </row>
        <row r="91">
          <cell r="A91" t="str">
            <v>FLA063.1</v>
          </cell>
          <cell r="B91" t="str">
            <v>0.3TON ICE SCRAPER</v>
          </cell>
        </row>
        <row r="91">
          <cell r="D91" t="str">
            <v>60*220</v>
          </cell>
        </row>
        <row r="91">
          <cell r="J91">
            <v>700.280112044818</v>
          </cell>
        </row>
        <row r="92">
          <cell r="A92" t="str">
            <v>FLA064</v>
          </cell>
          <cell r="B92" t="str">
            <v>0.5TON ICE SCRAPER</v>
          </cell>
        </row>
        <row r="92">
          <cell r="D92" t="str">
            <v>60*220 (60*270)</v>
          </cell>
        </row>
        <row r="92">
          <cell r="J92">
            <v>1120.44817927171</v>
          </cell>
        </row>
        <row r="93">
          <cell r="A93" t="str">
            <v>FLA065</v>
          </cell>
          <cell r="B93" t="str">
            <v>1TON ICE SCRAPER</v>
          </cell>
        </row>
        <row r="93">
          <cell r="D93" t="str">
            <v>70*320</v>
          </cell>
        </row>
        <row r="93">
          <cell r="J93">
            <v>1372.54901960784</v>
          </cell>
        </row>
        <row r="94">
          <cell r="A94" t="str">
            <v>FLA066</v>
          </cell>
          <cell r="B94" t="str">
            <v>1.5TON ICE SCRAPER</v>
          </cell>
        </row>
        <row r="94">
          <cell r="D94" t="str">
            <v> 70*420</v>
          </cell>
        </row>
        <row r="94">
          <cell r="J94">
            <v>1540.6162464986</v>
          </cell>
        </row>
        <row r="95">
          <cell r="A95" t="str">
            <v>FLA067</v>
          </cell>
          <cell r="B95" t="str">
            <v>2TON ICE SCRAPER</v>
          </cell>
        </row>
        <row r="95">
          <cell r="D95" t="str">
            <v>70*520 </v>
          </cell>
        </row>
        <row r="95">
          <cell r="J95">
            <v>1750.70028011204</v>
          </cell>
        </row>
        <row r="96">
          <cell r="A96" t="str">
            <v>FLA068</v>
          </cell>
          <cell r="B96" t="str">
            <v>2TON big ICE SCRAPER</v>
          </cell>
        </row>
        <row r="96">
          <cell r="D96" t="str">
            <v>70*470</v>
          </cell>
        </row>
        <row r="96">
          <cell r="J96">
            <v>1904.7619047619</v>
          </cell>
        </row>
        <row r="97">
          <cell r="A97" t="str">
            <v>FLA069</v>
          </cell>
          <cell r="B97" t="str">
            <v>3TON ICE SCRAPER</v>
          </cell>
        </row>
        <row r="97">
          <cell r="D97" t="str">
            <v>80*635</v>
          </cell>
        </row>
        <row r="97">
          <cell r="J97">
            <v>2100.84033613445</v>
          </cell>
        </row>
        <row r="98">
          <cell r="A98" t="str">
            <v>FLA070</v>
          </cell>
          <cell r="B98" t="str">
            <v>4TON ICE SCRAPER</v>
          </cell>
        </row>
        <row r="98">
          <cell r="D98" t="str">
            <v>80mm*635mm</v>
          </cell>
        </row>
        <row r="98">
          <cell r="J98">
            <v>2521.00840336134</v>
          </cell>
        </row>
        <row r="99">
          <cell r="A99" t="str">
            <v>FLA071</v>
          </cell>
          <cell r="B99" t="str">
            <v>5TON ICE SCRAPER</v>
          </cell>
        </row>
        <row r="99">
          <cell r="D99" t="str">
            <v>80*740</v>
          </cell>
        </row>
        <row r="99">
          <cell r="J99">
            <v>2661.06442577031</v>
          </cell>
        </row>
        <row r="100">
          <cell r="A100" t="str">
            <v>FLA072</v>
          </cell>
          <cell r="B100" t="str">
            <v>6TON ICE SCRAPER</v>
          </cell>
        </row>
        <row r="100">
          <cell r="D100" t="str">
            <v>80*790</v>
          </cell>
        </row>
        <row r="100">
          <cell r="J100">
            <v>3221.28851540616</v>
          </cell>
        </row>
        <row r="101">
          <cell r="A101" t="str">
            <v>FLA073</v>
          </cell>
          <cell r="B101" t="str">
            <v>8TON ICE SCRAPER</v>
          </cell>
        </row>
        <row r="101">
          <cell r="D101" t="str">
            <v>80*880</v>
          </cell>
        </row>
        <row r="101">
          <cell r="J101">
            <v>3501.40056022409</v>
          </cell>
        </row>
        <row r="102">
          <cell r="A102" t="str">
            <v>FLA074</v>
          </cell>
          <cell r="B102" t="str">
            <v>10TON ICE SCRAPER</v>
          </cell>
        </row>
        <row r="102">
          <cell r="D102" t="str">
            <v>95*1020</v>
          </cell>
        </row>
        <row r="102">
          <cell r="J102">
            <v>4901.96078431373</v>
          </cell>
        </row>
        <row r="103">
          <cell r="A103" t="str">
            <v>FLA075</v>
          </cell>
          <cell r="B103" t="str">
            <v>BEARING SET 25X38 (0.3-0.5TON)</v>
          </cell>
        </row>
        <row r="103">
          <cell r="D103" t="str">
            <v>0.3T-0.5T</v>
          </cell>
          <cell r="E103" t="str">
            <v>5204*12mm</v>
          </cell>
        </row>
        <row r="103">
          <cell r="J103">
            <v>560.224089635854</v>
          </cell>
        </row>
        <row r="104">
          <cell r="A104" t="str">
            <v>FLA076</v>
          </cell>
          <cell r="B104" t="str">
            <v>BEARING SET 30X48 (1-6TON)</v>
          </cell>
        </row>
        <row r="104">
          <cell r="D104" t="str">
            <v>1T-6T</v>
          </cell>
          <cell r="E104" t="str">
            <v>5204RZ*12mm</v>
          </cell>
        </row>
        <row r="104">
          <cell r="J104">
            <v>700.280112044818</v>
          </cell>
        </row>
        <row r="105">
          <cell r="A105" t="str">
            <v>FLA077</v>
          </cell>
          <cell r="B105" t="str">
            <v>BEARING SET 30X50 (8-15TON)</v>
          </cell>
        </row>
        <row r="105">
          <cell r="D105" t="str">
            <v>8T-15T </v>
          </cell>
          <cell r="E105" t="str">
            <v>5204RZ*16mm</v>
          </cell>
        </row>
        <row r="105">
          <cell r="J105">
            <v>700.280112044818</v>
          </cell>
        </row>
        <row r="106">
          <cell r="A106" t="str">
            <v>FLA078</v>
          </cell>
          <cell r="B106" t="str">
            <v>0.3TON FLAKE ICE SHAFT</v>
          </cell>
        </row>
        <row r="106">
          <cell r="J106">
            <v>0</v>
          </cell>
        </row>
        <row r="107">
          <cell r="A107" t="str">
            <v>FLA079</v>
          </cell>
          <cell r="B107" t="str">
            <v>0.5TON FLAKE ICE SHAFT</v>
          </cell>
        </row>
        <row r="107">
          <cell r="J107">
            <v>784.313725490196</v>
          </cell>
        </row>
        <row r="108">
          <cell r="A108" t="str">
            <v>FLA080</v>
          </cell>
          <cell r="B108" t="str">
            <v>1TON FLAKE ICE SHAFT</v>
          </cell>
        </row>
        <row r="108">
          <cell r="J108">
            <v>1148.4593837535</v>
          </cell>
        </row>
        <row r="109">
          <cell r="A109" t="str">
            <v>FLA081</v>
          </cell>
          <cell r="B109" t="str">
            <v>1.5TON FLAKE ICE SHAFT</v>
          </cell>
        </row>
        <row r="109">
          <cell r="J109">
            <v>1330.53221288515</v>
          </cell>
        </row>
        <row r="110">
          <cell r="A110" t="str">
            <v>FLA082</v>
          </cell>
          <cell r="B110" t="str">
            <v>2TON FLAKE ICE SHAFT</v>
          </cell>
        </row>
        <row r="110">
          <cell r="J110">
            <v>2072.82913165266</v>
          </cell>
        </row>
        <row r="111">
          <cell r="A111" t="str">
            <v>FLA083</v>
          </cell>
          <cell r="B111" t="str">
            <v>3TON FLAKE ICE SHAFT</v>
          </cell>
        </row>
        <row r="111">
          <cell r="J111">
            <v>2184.87394957983</v>
          </cell>
        </row>
        <row r="112">
          <cell r="A112" t="str">
            <v>FLA084</v>
          </cell>
          <cell r="B112" t="str">
            <v>4TON FLAKE ICE SHAFT</v>
          </cell>
        </row>
        <row r="113">
          <cell r="A113" t="str">
            <v>FLA085</v>
          </cell>
          <cell r="B113" t="str">
            <v>5TON FLAKE ICE SHAFT</v>
          </cell>
        </row>
        <row r="114">
          <cell r="A114" t="str">
            <v>FLA086</v>
          </cell>
          <cell r="B114" t="str">
            <v>6TON FLAKE ICE SHAFT</v>
          </cell>
        </row>
        <row r="115">
          <cell r="A115" t="str">
            <v>FLA087</v>
          </cell>
          <cell r="B115" t="str">
            <v>EXTERNAL UPPER BEARING SET (0.3-1.5TON)</v>
          </cell>
        </row>
        <row r="116">
          <cell r="A116" t="str">
            <v>FLA088</v>
          </cell>
          <cell r="B116" t="str">
            <v>EXTERNAL BOTTOM BEARING SET (0.3-1.5TON)</v>
          </cell>
        </row>
        <row r="117">
          <cell r="A117" t="str">
            <v>FLA089</v>
          </cell>
          <cell r="B117" t="str">
            <v>EXTERNAL UPPER BEARING SET (2-6TON)</v>
          </cell>
        </row>
        <row r="118">
          <cell r="A118" t="str">
            <v>FLA090</v>
          </cell>
          <cell r="B118" t="str">
            <v>EXTERNAL BOTTOM BEARING SET (2-6TON)</v>
          </cell>
        </row>
      </sheetData>
      <sheetData sheetId="11">
        <row r="8">
          <cell r="A8" t="str">
            <v>ITEM CODE</v>
          </cell>
        </row>
        <row r="8">
          <cell r="E8" t="str">
            <v>Accessories</v>
          </cell>
          <cell r="F8" t="str">
            <v>HP</v>
          </cell>
          <cell r="G8" t="str">
            <v>BTU AT 0C to -25C</v>
          </cell>
        </row>
        <row r="8">
          <cell r="N8" t="str">
            <v>Germany Bitzer (RM) </v>
          </cell>
        </row>
        <row r="8">
          <cell r="R8" t="str">
            <v>CU QC MODEL</v>
          </cell>
        </row>
        <row r="8">
          <cell r="U8" t="str">
            <v>Cond QC (RM)</v>
          </cell>
        </row>
        <row r="8">
          <cell r="W8" t="str">
            <v>HTC MODEL</v>
          </cell>
        </row>
        <row r="8">
          <cell r="Z8" t="str">
            <v>HTC cond (RM)</v>
          </cell>
        </row>
        <row r="9">
          <cell r="B9" t="str">
            <v>2HES-1(Y)</v>
          </cell>
          <cell r="C9" t="str">
            <v>2HC-1.2</v>
          </cell>
        </row>
        <row r="9">
          <cell r="E9" t="str">
            <v>CH</v>
          </cell>
          <cell r="F9" t="str">
            <v>1.5 LT</v>
          </cell>
          <cell r="G9" t="str">
            <v>4900btu</v>
          </cell>
        </row>
        <row r="9">
          <cell r="R9" t="str">
            <v>CU - 22  QC</v>
          </cell>
        </row>
        <row r="10">
          <cell r="B10" t="str">
            <v>2HES-2(Y)</v>
          </cell>
          <cell r="C10" t="str">
            <v>2HC-2.2</v>
          </cell>
        </row>
        <row r="10">
          <cell r="E10" t="str">
            <v>CH</v>
          </cell>
          <cell r="F10" t="str">
            <v>2 MT</v>
          </cell>
          <cell r="G10" t="str">
            <v>14100btu</v>
          </cell>
        </row>
        <row r="10">
          <cell r="R10" t="str">
            <v>CU - 32  QC</v>
          </cell>
        </row>
        <row r="10">
          <cell r="W10" t="str">
            <v>HTC-3</v>
          </cell>
        </row>
        <row r="11">
          <cell r="B11" t="str">
            <v>2GES-2(Y)</v>
          </cell>
          <cell r="C11" t="str">
            <v>2GC-2.2</v>
          </cell>
        </row>
        <row r="11">
          <cell r="E11" t="str">
            <v>CH</v>
          </cell>
          <cell r="F11" t="str">
            <v>2 LT</v>
          </cell>
          <cell r="G11" t="str">
            <v>5870btu</v>
          </cell>
        </row>
        <row r="11">
          <cell r="R11" t="str">
            <v>CU - 32  QC</v>
          </cell>
        </row>
        <row r="11">
          <cell r="U11">
            <v>8172.47891496558</v>
          </cell>
        </row>
        <row r="11">
          <cell r="W11" t="str">
            <v>HTC-3</v>
          </cell>
        </row>
        <row r="11">
          <cell r="Z11">
            <v>8646.02599575498</v>
          </cell>
        </row>
        <row r="12">
          <cell r="B12" t="str">
            <v>2FES-2(Y)</v>
          </cell>
          <cell r="C12" t="str">
            <v>2FC-2.2</v>
          </cell>
        </row>
        <row r="12">
          <cell r="E12" t="str">
            <v>CH</v>
          </cell>
          <cell r="F12" t="str">
            <v>2 LT</v>
          </cell>
          <cell r="G12" t="str">
            <v>7030btu</v>
          </cell>
        </row>
        <row r="12">
          <cell r="N12">
            <v>4964.93506493506</v>
          </cell>
        </row>
        <row r="12">
          <cell r="R12" t="str">
            <v>CU - 36  QC</v>
          </cell>
        </row>
        <row r="12">
          <cell r="U12">
            <v>8500.44326837508</v>
          </cell>
        </row>
        <row r="12">
          <cell r="W12" t="str">
            <v>HTC-3</v>
          </cell>
        </row>
        <row r="12">
          <cell r="Z12">
            <v>8857.45456718355</v>
          </cell>
        </row>
        <row r="13">
          <cell r="B13" t="str">
            <v>2FES-3(Y)</v>
          </cell>
          <cell r="C13" t="str">
            <v>2FC-3.2</v>
          </cell>
        </row>
        <row r="13">
          <cell r="E13" t="str">
            <v>CH</v>
          </cell>
          <cell r="F13" t="str">
            <v>3 MT</v>
          </cell>
          <cell r="G13" t="str">
            <v>20100btu</v>
          </cell>
        </row>
        <row r="13">
          <cell r="N13">
            <v>5174.02597402597</v>
          </cell>
        </row>
        <row r="13">
          <cell r="R13" t="str">
            <v>CU - 40  QC</v>
          </cell>
        </row>
        <row r="13">
          <cell r="U13">
            <v>8837.86438658598</v>
          </cell>
        </row>
        <row r="13">
          <cell r="W13" t="str">
            <v>HTC-3</v>
          </cell>
        </row>
        <row r="13">
          <cell r="Z13">
            <v>9087.45456718355</v>
          </cell>
        </row>
        <row r="14">
          <cell r="B14" t="str">
            <v>2EES-2(Y)</v>
          </cell>
          <cell r="C14" t="str">
            <v>2EC-2.2</v>
          </cell>
        </row>
        <row r="14">
          <cell r="E14" t="str">
            <v>CH</v>
          </cell>
          <cell r="F14" t="str">
            <v>2 LT</v>
          </cell>
          <cell r="G14" t="str">
            <v>8157btu</v>
          </cell>
        </row>
        <row r="14">
          <cell r="N14">
            <v>6922.07792207792</v>
          </cell>
        </row>
        <row r="14">
          <cell r="R14" t="str">
            <v>CU - 40  QC</v>
          </cell>
        </row>
        <row r="14">
          <cell r="U14">
            <v>10760.7215294431</v>
          </cell>
        </row>
        <row r="14">
          <cell r="W14" t="str">
            <v>HTC-3</v>
          </cell>
        </row>
        <row r="14">
          <cell r="Z14">
            <v>11010.3117100407</v>
          </cell>
        </row>
        <row r="15">
          <cell r="B15" t="str">
            <v>2EES-3(Y)</v>
          </cell>
          <cell r="C15" t="str">
            <v>2EC-3.2</v>
          </cell>
        </row>
        <row r="15">
          <cell r="E15" t="str">
            <v>CH</v>
          </cell>
          <cell r="F15" t="str">
            <v>3 MT</v>
          </cell>
          <cell r="G15" t="str">
            <v>23891btu</v>
          </cell>
        </row>
        <row r="15">
          <cell r="N15">
            <v>7459.74025974026</v>
          </cell>
        </row>
        <row r="15">
          <cell r="R15" t="str">
            <v>CU - 50  QC</v>
          </cell>
        </row>
        <row r="15">
          <cell r="U15">
            <v>11601.4639877807</v>
          </cell>
        </row>
        <row r="15">
          <cell r="W15" t="str">
            <v>HTC-3</v>
          </cell>
        </row>
        <row r="15">
          <cell r="Z15">
            <v>11601.7402814693</v>
          </cell>
        </row>
        <row r="16">
          <cell r="A16" t="str">
            <v>BIT001</v>
          </cell>
          <cell r="B16" t="str">
            <v>2DES-2(Y)</v>
          </cell>
          <cell r="C16" t="str">
            <v>2DC-2.2</v>
          </cell>
        </row>
        <row r="16">
          <cell r="E16" t="str">
            <v>CH</v>
          </cell>
          <cell r="F16" t="str">
            <v>2 LT</v>
          </cell>
          <cell r="G16" t="str">
            <v>9078btu</v>
          </cell>
        </row>
        <row r="16">
          <cell r="N16">
            <v>7198.7012987013</v>
          </cell>
        </row>
        <row r="16">
          <cell r="R16" t="str">
            <v>CU - 40  QC</v>
          </cell>
        </row>
        <row r="16">
          <cell r="U16">
            <v>11065.0072437288</v>
          </cell>
        </row>
        <row r="16">
          <cell r="W16" t="str">
            <v>HTC-4</v>
          </cell>
        </row>
        <row r="16">
          <cell r="Z16">
            <v>11673.5701273317</v>
          </cell>
        </row>
        <row r="17">
          <cell r="A17" t="str">
            <v>BIT002</v>
          </cell>
          <cell r="B17" t="str">
            <v>2DES-3(Y)</v>
          </cell>
          <cell r="C17" t="str">
            <v>2DC-3.2</v>
          </cell>
        </row>
        <row r="17">
          <cell r="E17" t="str">
            <v>CH</v>
          </cell>
          <cell r="F17" t="str">
            <v>3 MT</v>
          </cell>
          <cell r="G17" t="str">
            <v>28600btu</v>
          </cell>
        </row>
        <row r="17">
          <cell r="N17">
            <v>7496.1038961039</v>
          </cell>
        </row>
        <row r="17">
          <cell r="R17" t="str">
            <v>CU - 50  QC</v>
          </cell>
        </row>
        <row r="17">
          <cell r="U17">
            <v>11641.4639877807</v>
          </cell>
        </row>
        <row r="17">
          <cell r="W17" t="str">
            <v>HTC-4</v>
          </cell>
        </row>
        <row r="17">
          <cell r="Z17">
            <v>12000.7129844745</v>
          </cell>
        </row>
        <row r="18">
          <cell r="A18" t="str">
            <v>BIT003</v>
          </cell>
          <cell r="B18" t="str">
            <v>2CES-3(Y)</v>
          </cell>
          <cell r="C18" t="str">
            <v>2CC-3.2</v>
          </cell>
        </row>
        <row r="18">
          <cell r="E18" t="str">
            <v>CH</v>
          </cell>
          <cell r="F18" t="str">
            <v>3 LT</v>
          </cell>
          <cell r="G18" t="str">
            <v>11399btu</v>
          </cell>
        </row>
        <row r="18">
          <cell r="N18">
            <v>7497.4025974026</v>
          </cell>
        </row>
        <row r="18">
          <cell r="R18" t="str">
            <v>CU - 50  QC</v>
          </cell>
        </row>
        <row r="18">
          <cell r="U18">
            <v>11642.8925592093</v>
          </cell>
        </row>
        <row r="18">
          <cell r="W18" t="str">
            <v>HTC-4</v>
          </cell>
        </row>
        <row r="18">
          <cell r="Z18">
            <v>12002.1415559031</v>
          </cell>
        </row>
        <row r="19">
          <cell r="A19" t="str">
            <v>BIT004</v>
          </cell>
          <cell r="B19" t="str">
            <v>2CES-4(Y)</v>
          </cell>
          <cell r="C19" t="str">
            <v>2CC-4.2</v>
          </cell>
        </row>
        <row r="19">
          <cell r="E19" t="str">
            <v>CH</v>
          </cell>
          <cell r="F19" t="str">
            <v>4 MT</v>
          </cell>
          <cell r="G19" t="str">
            <v>35119btu</v>
          </cell>
        </row>
        <row r="19">
          <cell r="N19">
            <v>7771.42857142857</v>
          </cell>
        </row>
        <row r="19">
          <cell r="R19" t="str">
            <v>CU - 64 QC</v>
          </cell>
        </row>
        <row r="19">
          <cell r="U19">
            <v>12604.653921372</v>
          </cell>
        </row>
        <row r="19">
          <cell r="W19" t="str">
            <v>HTC-5</v>
          </cell>
        </row>
        <row r="19">
          <cell r="Z19">
            <v>12353.0836036083</v>
          </cell>
        </row>
        <row r="20">
          <cell r="A20" t="str">
            <v>BIT005</v>
          </cell>
          <cell r="B20" t="str">
            <v>4FES-3(Y)</v>
          </cell>
          <cell r="C20" t="str">
            <v>4FC-3.2</v>
          </cell>
        </row>
        <row r="20">
          <cell r="E20" t="str">
            <v>CH</v>
          </cell>
          <cell r="F20" t="str">
            <v>3 LT</v>
          </cell>
          <cell r="G20" t="str">
            <v>12867btu</v>
          </cell>
        </row>
        <row r="20">
          <cell r="N20">
            <v>8016.88311688312</v>
          </cell>
        </row>
        <row r="20">
          <cell r="R20" t="str">
            <v>CU - 50  QC</v>
          </cell>
        </row>
        <row r="20">
          <cell r="U20">
            <v>12214.3211306379</v>
          </cell>
        </row>
        <row r="20">
          <cell r="W20" t="str">
            <v>HTC-5</v>
          </cell>
        </row>
        <row r="20">
          <cell r="Z20">
            <v>12623.0836036083</v>
          </cell>
        </row>
        <row r="21">
          <cell r="A21" t="str">
            <v>BIT006</v>
          </cell>
          <cell r="B21" t="str">
            <v>4FES-5(Y)</v>
          </cell>
          <cell r="C21" t="str">
            <v>4FC-5.2</v>
          </cell>
        </row>
        <row r="21">
          <cell r="E21" t="str">
            <v>CH</v>
          </cell>
          <cell r="F21" t="str">
            <v>5 MT</v>
          </cell>
          <cell r="G21" t="str">
            <v>40682btu</v>
          </cell>
        </row>
        <row r="21">
          <cell r="N21">
            <v>8931.16883116883</v>
          </cell>
        </row>
        <row r="21">
          <cell r="R21" t="str">
            <v>CU - 72 QC</v>
          </cell>
        </row>
        <row r="21">
          <cell r="U21">
            <v>14237.2747149566</v>
          </cell>
        </row>
        <row r="21">
          <cell r="W21" t="str">
            <v>HTC-8</v>
          </cell>
        </row>
        <row r="21">
          <cell r="Z21">
            <v>14458.8239728046</v>
          </cell>
        </row>
        <row r="22">
          <cell r="A22" t="str">
            <v>BIT007</v>
          </cell>
          <cell r="B22" t="str">
            <v>4EES-4(Y)</v>
          </cell>
          <cell r="C22" t="str">
            <v>4EC-4.2</v>
          </cell>
        </row>
        <row r="22">
          <cell r="E22" t="str">
            <v>CH</v>
          </cell>
          <cell r="F22" t="str">
            <v>4 LT</v>
          </cell>
          <cell r="G22" t="str">
            <v>16006btu</v>
          </cell>
        </row>
        <row r="22">
          <cell r="N22">
            <v>8287.01298701299</v>
          </cell>
        </row>
        <row r="22">
          <cell r="R22" t="str">
            <v>CU - 64 QC</v>
          </cell>
        </row>
        <row r="22">
          <cell r="U22">
            <v>13390.9266567459</v>
          </cell>
        </row>
        <row r="22">
          <cell r="W22" t="str">
            <v>HTC-5</v>
          </cell>
        </row>
        <row r="22">
          <cell r="Z22">
            <v>13139.3563389822</v>
          </cell>
        </row>
        <row r="23">
          <cell r="A23" t="str">
            <v>BIT008</v>
          </cell>
          <cell r="B23" t="str">
            <v>4EES-6(Y)</v>
          </cell>
          <cell r="C23" t="str">
            <v>4EC-6.2</v>
          </cell>
        </row>
        <row r="23">
          <cell r="E23" t="str">
            <v>CH</v>
          </cell>
          <cell r="F23" t="str">
            <v>6 MT</v>
          </cell>
          <cell r="G23" t="str">
            <v>52000btu</v>
          </cell>
        </row>
        <row r="23">
          <cell r="N23">
            <v>9496.1038961039</v>
          </cell>
        </row>
        <row r="23">
          <cell r="R23" t="str">
            <v>CU - 90 QC</v>
          </cell>
        </row>
        <row r="23">
          <cell r="U23">
            <v>15165.0749678929</v>
          </cell>
        </row>
        <row r="23">
          <cell r="W23" t="str">
            <v>HTC-8</v>
          </cell>
        </row>
        <row r="23">
          <cell r="Z23">
            <v>15080.2525442331</v>
          </cell>
        </row>
        <row r="24">
          <cell r="A24" t="str">
            <v>BIT009</v>
          </cell>
          <cell r="B24" t="str">
            <v>4DES-5(Y)</v>
          </cell>
          <cell r="C24" t="str">
            <v>4DC-5.2</v>
          </cell>
        </row>
        <row r="24">
          <cell r="E24" t="str">
            <v>CH</v>
          </cell>
          <cell r="F24" t="str">
            <v>5 LT</v>
          </cell>
          <cell r="G24" t="str">
            <v>19010btu</v>
          </cell>
        </row>
        <row r="24">
          <cell r="N24">
            <v>10398.7012987013</v>
          </cell>
        </row>
        <row r="24">
          <cell r="R24" t="str">
            <v>CU - 72 QC</v>
          </cell>
        </row>
        <row r="24">
          <cell r="U24">
            <v>16055.1218947735</v>
          </cell>
        </row>
        <row r="24">
          <cell r="W24" t="str">
            <v>HTC-8</v>
          </cell>
        </row>
        <row r="24">
          <cell r="Z24">
            <v>16276.6711526215</v>
          </cell>
        </row>
        <row r="25">
          <cell r="A25" t="str">
            <v>BIT010</v>
          </cell>
          <cell r="B25" t="str">
            <v>4DES-7(Y)</v>
          </cell>
          <cell r="C25" t="str">
            <v>4DC-7.2</v>
          </cell>
        </row>
        <row r="25">
          <cell r="E25" t="str">
            <v>CH</v>
          </cell>
          <cell r="F25" t="str">
            <v>7 MT</v>
          </cell>
          <cell r="G25" t="str">
            <v>60853btu</v>
          </cell>
        </row>
        <row r="25">
          <cell r="N25">
            <v>10923.3766233766</v>
          </cell>
        </row>
        <row r="25">
          <cell r="R25" t="str">
            <v>CU - 100 QC</v>
          </cell>
        </row>
        <row r="25">
          <cell r="U25">
            <v>17189.4329545642</v>
          </cell>
        </row>
        <row r="25">
          <cell r="W25" t="str">
            <v>HTC-10</v>
          </cell>
        </row>
        <row r="25">
          <cell r="Z25">
            <v>17398.4622488068</v>
          </cell>
        </row>
        <row r="26">
          <cell r="A26" t="str">
            <v>BIT011</v>
          </cell>
          <cell r="B26" t="str">
            <v>4CES-6(Y)</v>
          </cell>
          <cell r="C26" t="str">
            <v>4CC-6.2</v>
          </cell>
        </row>
        <row r="26">
          <cell r="E26" t="str">
            <v>CH</v>
          </cell>
          <cell r="F26" t="str">
            <v>6 LT</v>
          </cell>
          <cell r="G26" t="str">
            <v>21024btu</v>
          </cell>
        </row>
        <row r="26">
          <cell r="N26">
            <v>11415.5844155844</v>
          </cell>
        </row>
        <row r="26">
          <cell r="R26" t="str">
            <v>CU - 90 QC</v>
          </cell>
        </row>
        <row r="26">
          <cell r="U26">
            <v>17480.0650048527</v>
          </cell>
        </row>
        <row r="26">
          <cell r="W26" t="str">
            <v>HTC-8</v>
          </cell>
        </row>
        <row r="26">
          <cell r="Z26">
            <v>17395.242581193</v>
          </cell>
        </row>
        <row r="27">
          <cell r="A27" t="str">
            <v>BIT012</v>
          </cell>
          <cell r="B27" t="str">
            <v>4CES-9(Y)</v>
          </cell>
          <cell r="C27" t="str">
            <v>4CC-9.2</v>
          </cell>
        </row>
        <row r="27">
          <cell r="E27" t="str">
            <v>CH</v>
          </cell>
          <cell r="F27" t="str">
            <v>9 MT</v>
          </cell>
          <cell r="G27" t="str">
            <v>69000btu</v>
          </cell>
        </row>
        <row r="27">
          <cell r="N27">
            <v>11859.7402597403</v>
          </cell>
        </row>
        <row r="27">
          <cell r="R27" t="str">
            <v>CU - 125 QC</v>
          </cell>
        </row>
        <row r="27">
          <cell r="U27">
            <v>19067.8409103346</v>
          </cell>
        </row>
        <row r="27">
          <cell r="W27" t="str">
            <v>HTC-12</v>
          </cell>
        </row>
        <row r="27">
          <cell r="Z27">
            <v>18852.0431835125</v>
          </cell>
        </row>
        <row r="28">
          <cell r="A28" t="str">
            <v>BIT012.1</v>
          </cell>
          <cell r="B28" t="str">
            <v>4VES-7(Y)</v>
          </cell>
          <cell r="C28" t="str">
            <v>4VCS-6.2</v>
          </cell>
        </row>
        <row r="28">
          <cell r="E28" t="str">
            <v>CH</v>
          </cell>
          <cell r="F28" t="str">
            <v>6 LT</v>
          </cell>
          <cell r="G28" t="str">
            <v>24983btu</v>
          </cell>
        </row>
        <row r="28">
          <cell r="N28">
            <v>13585.7142857143</v>
          </cell>
        </row>
        <row r="28">
          <cell r="R28" t="str">
            <v>CU - 100 QC</v>
          </cell>
        </row>
        <row r="28">
          <cell r="U28">
            <v>20752.2066174488</v>
          </cell>
        </row>
        <row r="28">
          <cell r="W28" t="str">
            <v>HTC-10</v>
          </cell>
        </row>
        <row r="28">
          <cell r="Z28">
            <v>20961.2359116914</v>
          </cell>
        </row>
        <row r="29">
          <cell r="A29" t="str">
            <v>BIT013</v>
          </cell>
          <cell r="B29" t="str">
            <v>4VES-10(Y)</v>
          </cell>
          <cell r="C29" t="str">
            <v>4VCS-10.2</v>
          </cell>
        </row>
        <row r="29">
          <cell r="E29" t="str">
            <v>CH</v>
          </cell>
          <cell r="F29" t="str">
            <v>10 MT</v>
          </cell>
          <cell r="G29" t="str">
            <v>79864btu</v>
          </cell>
        </row>
        <row r="29">
          <cell r="N29">
            <v>13332.4675324675</v>
          </cell>
        </row>
        <row r="29">
          <cell r="R29" t="str">
            <v>CU - 144 QC</v>
          </cell>
        </row>
        <row r="29">
          <cell r="U29">
            <v>21972.4896270382</v>
          </cell>
        </row>
        <row r="29">
          <cell r="W29" t="str">
            <v>HTC-12</v>
          </cell>
        </row>
        <row r="29">
          <cell r="Z29">
            <v>21106.2454178256</v>
          </cell>
        </row>
        <row r="30">
          <cell r="A30" t="str">
            <v>BIT014</v>
          </cell>
          <cell r="B30" t="str">
            <v>4TES-9(Y)</v>
          </cell>
          <cell r="C30" t="str">
            <v>4TCS-8.2</v>
          </cell>
        </row>
        <row r="30">
          <cell r="E30" t="str">
            <v>CH</v>
          </cell>
          <cell r="F30" t="str">
            <v>8 LT</v>
          </cell>
          <cell r="G30" t="str">
            <v>30887btu</v>
          </cell>
        </row>
        <row r="30">
          <cell r="N30">
            <v>13155.8441558442</v>
          </cell>
        </row>
        <row r="30">
          <cell r="R30" t="str">
            <v>CU - 125 QC</v>
          </cell>
        </row>
        <row r="30">
          <cell r="U30">
            <v>21127.757430362</v>
          </cell>
        </row>
        <row r="30">
          <cell r="W30" t="str">
            <v>HTC-12</v>
          </cell>
        </row>
        <row r="30">
          <cell r="Z30">
            <v>20911.9597035399</v>
          </cell>
        </row>
        <row r="31">
          <cell r="A31" t="str">
            <v>BIT015</v>
          </cell>
          <cell r="B31" t="str">
            <v>4TES-12(Y)</v>
          </cell>
          <cell r="C31" t="str">
            <v>4TCS-12.2</v>
          </cell>
        </row>
        <row r="31">
          <cell r="E31" t="str">
            <v>CH</v>
          </cell>
          <cell r="F31" t="str">
            <v>12 MT </v>
          </cell>
          <cell r="G31" t="str">
            <v>96246btu</v>
          </cell>
        </row>
        <row r="31">
          <cell r="N31">
            <v>14779.2207792208</v>
          </cell>
        </row>
        <row r="31">
          <cell r="R31" t="str">
            <v>CU - 160 QC</v>
          </cell>
        </row>
        <row r="31">
          <cell r="U31">
            <v>24040.382591819</v>
          </cell>
        </row>
        <row r="31">
          <cell r="W31" t="str">
            <v>HTC-15</v>
          </cell>
        </row>
        <row r="31">
          <cell r="Z31">
            <v>23112.3493530706</v>
          </cell>
        </row>
        <row r="32">
          <cell r="A32" t="str">
            <v>BIT016</v>
          </cell>
          <cell r="B32" t="str">
            <v>4PES-12(Y)</v>
          </cell>
          <cell r="C32" t="str">
            <v>4PCS-10.2</v>
          </cell>
        </row>
        <row r="32">
          <cell r="E32" t="str">
            <v>CH</v>
          </cell>
          <cell r="F32" t="str">
            <v>10 LT</v>
          </cell>
          <cell r="G32" t="str">
            <v>35870btu</v>
          </cell>
        </row>
        <row r="32">
          <cell r="N32">
            <v>14262.3376623377</v>
          </cell>
        </row>
        <row r="32">
          <cell r="R32" t="str">
            <v>CU - 144 QC</v>
          </cell>
        </row>
        <row r="32">
          <cell r="U32">
            <v>23138.2039127524</v>
          </cell>
        </row>
        <row r="32">
          <cell r="W32" t="str">
            <v>HTC-15</v>
          </cell>
        </row>
        <row r="32">
          <cell r="Z32">
            <v>22686.6350673563</v>
          </cell>
        </row>
        <row r="33">
          <cell r="A33" t="str">
            <v>BIT017</v>
          </cell>
          <cell r="B33" t="str">
            <v>4PES-15(Y)</v>
          </cell>
          <cell r="C33" t="str">
            <v>4PCS-15.2</v>
          </cell>
        </row>
        <row r="33">
          <cell r="E33" t="str">
            <v>CH</v>
          </cell>
          <cell r="F33" t="str">
            <v>15 MT</v>
          </cell>
          <cell r="G33" t="str">
            <v>115359btu</v>
          </cell>
        </row>
        <row r="33">
          <cell r="N33">
            <v>14311.6883116883</v>
          </cell>
        </row>
        <row r="33">
          <cell r="R33" t="str">
            <v>CU - 200 QC</v>
          </cell>
        </row>
        <row r="33">
          <cell r="U33">
            <v>24988.416949866</v>
          </cell>
        </row>
        <row r="33">
          <cell r="W33" t="str">
            <v>HTC-20</v>
          </cell>
        </row>
        <row r="33">
          <cell r="Z33">
            <v>23224.9731073025</v>
          </cell>
        </row>
        <row r="34">
          <cell r="A34" t="str">
            <v>BIT018</v>
          </cell>
          <cell r="B34" t="str">
            <v>4NES-14(Y)</v>
          </cell>
          <cell r="C34" t="str">
            <v>4NCS-12.2</v>
          </cell>
        </row>
        <row r="34">
          <cell r="E34" t="str">
            <v>CH</v>
          </cell>
          <cell r="F34" t="str">
            <v>12 LT</v>
          </cell>
          <cell r="G34" t="str">
            <v>41911btu</v>
          </cell>
        </row>
        <row r="34">
          <cell r="N34">
            <v>15519.4805194805</v>
          </cell>
        </row>
        <row r="34">
          <cell r="R34" t="str">
            <v>CU - 160 QC</v>
          </cell>
        </row>
        <row r="34">
          <cell r="U34">
            <v>25148.4494611199</v>
          </cell>
        </row>
        <row r="34">
          <cell r="W34" t="str">
            <v>HTC-20</v>
          </cell>
        </row>
        <row r="34">
          <cell r="Z34">
            <v>24704.4685480319</v>
          </cell>
        </row>
        <row r="35">
          <cell r="A35" t="str">
            <v>BIT019</v>
          </cell>
          <cell r="B35" t="str">
            <v>4NES-20(Y)</v>
          </cell>
          <cell r="C35" t="str">
            <v>4NCS-20.2</v>
          </cell>
        </row>
        <row r="35">
          <cell r="E35" t="str">
            <v>CH</v>
          </cell>
          <cell r="F35" t="str">
            <v>20 MT</v>
          </cell>
          <cell r="G35" t="str">
            <v>133960btu</v>
          </cell>
        </row>
        <row r="35">
          <cell r="N35">
            <v>17688.3116883117</v>
          </cell>
        </row>
        <row r="35">
          <cell r="R35" t="str">
            <v>CU - 250 QC</v>
          </cell>
        </row>
        <row r="35">
          <cell r="U35">
            <v>32285.6846121471</v>
          </cell>
        </row>
        <row r="35">
          <cell r="W35" t="str">
            <v>HTC-25</v>
          </cell>
        </row>
        <row r="35">
          <cell r="Z35">
            <v>28595.6185053941</v>
          </cell>
        </row>
        <row r="36">
          <cell r="A36" t="str">
            <v>BIT020</v>
          </cell>
          <cell r="B36" t="str">
            <v>4HE-18(Y)</v>
          </cell>
          <cell r="C36" t="str">
            <v>4H-15.2</v>
          </cell>
        </row>
        <row r="36">
          <cell r="E36" t="str">
            <v>OPSS/CH</v>
          </cell>
          <cell r="F36" t="str">
            <v>15 LT</v>
          </cell>
          <cell r="G36" t="str">
            <v>53925btu</v>
          </cell>
        </row>
        <row r="36">
          <cell r="N36">
            <v>21059.7402597403</v>
          </cell>
        </row>
        <row r="36">
          <cell r="R36" t="str">
            <v>CU - 200 QC</v>
          </cell>
        </row>
        <row r="36">
          <cell r="U36">
            <v>33250.6614179654</v>
          </cell>
        </row>
        <row r="36">
          <cell r="W36" t="str">
            <v>HTC-20</v>
          </cell>
        </row>
        <row r="36">
          <cell r="Z36">
            <v>31487.2175754019</v>
          </cell>
        </row>
        <row r="37">
          <cell r="A37" t="str">
            <v>BIT021</v>
          </cell>
          <cell r="B37" t="str">
            <v>4HE-25(Y)</v>
          </cell>
          <cell r="C37" t="str">
            <v>4H-25.2</v>
          </cell>
        </row>
        <row r="37">
          <cell r="E37" t="str">
            <v>OPSS/CH</v>
          </cell>
          <cell r="F37" t="str">
            <v>25 MT</v>
          </cell>
          <cell r="G37" t="str">
            <v>174404btu</v>
          </cell>
        </row>
        <row r="37">
          <cell r="N37">
            <v>24766.2337662338</v>
          </cell>
        </row>
        <row r="37">
          <cell r="R37" t="str">
            <v>CU - 300 QC</v>
          </cell>
        </row>
        <row r="37">
          <cell r="U37">
            <v>41908.3315161369</v>
          </cell>
        </row>
        <row r="37">
          <cell r="W37" t="str">
            <v>HTC-30</v>
          </cell>
        </row>
        <row r="37">
          <cell r="Z37">
            <v>38179.0992851968</v>
          </cell>
        </row>
        <row r="38">
          <cell r="A38" t="str">
            <v>BIT022</v>
          </cell>
          <cell r="B38" t="str">
            <v>4GE-23(Y)</v>
          </cell>
          <cell r="C38" t="str">
            <v>4G-20.2</v>
          </cell>
        </row>
        <row r="38">
          <cell r="E38" t="str">
            <v>OPSS/CH</v>
          </cell>
          <cell r="F38" t="str">
            <v>20 LT</v>
          </cell>
          <cell r="G38" t="str">
            <v>62628btu</v>
          </cell>
        </row>
        <row r="38">
          <cell r="N38">
            <v>24480.5194805195</v>
          </cell>
        </row>
        <row r="38">
          <cell r="R38" t="str">
            <v>CU - 250 QC</v>
          </cell>
        </row>
        <row r="38">
          <cell r="U38">
            <v>40484.1507531829</v>
          </cell>
        </row>
        <row r="38">
          <cell r="W38" t="str">
            <v>HTC-25</v>
          </cell>
        </row>
        <row r="38">
          <cell r="Z38">
            <v>36794.0846464299</v>
          </cell>
        </row>
        <row r="39">
          <cell r="A39" t="str">
            <v>BIT023</v>
          </cell>
          <cell r="B39" t="str">
            <v>4GE-30(Y)</v>
          </cell>
          <cell r="C39" t="str">
            <v>4G-30.2</v>
          </cell>
        </row>
        <row r="39">
          <cell r="E39" t="str">
            <v>OPSS/CH</v>
          </cell>
          <cell r="F39" t="str">
            <v>30 MT</v>
          </cell>
          <cell r="G39" t="str">
            <v>200001btu</v>
          </cell>
        </row>
        <row r="39">
          <cell r="N39">
            <v>27420.7792207792</v>
          </cell>
        </row>
        <row r="39">
          <cell r="R39" t="str">
            <v>CU - 350 QC</v>
          </cell>
        </row>
        <row r="39">
          <cell r="U39">
            <v>47123.7322058335</v>
          </cell>
        </row>
        <row r="39">
          <cell r="W39" t="str">
            <v>HTC-35</v>
          </cell>
        </row>
        <row r="39">
          <cell r="Z39">
            <v>43050.741183702</v>
          </cell>
        </row>
        <row r="40">
          <cell r="A40" t="str">
            <v>BIT023.1</v>
          </cell>
          <cell r="B40" t="str">
            <v>4FE-28(Y)</v>
          </cell>
          <cell r="C40" t="str">
            <v>6J-22.2</v>
          </cell>
        </row>
        <row r="40">
          <cell r="E40" t="str">
            <v>OPSS/CH</v>
          </cell>
          <cell r="F40" t="str">
            <v>22 LT</v>
          </cell>
          <cell r="G40" t="str">
            <v>69795btu</v>
          </cell>
        </row>
        <row r="40">
          <cell r="N40">
            <v>25358.4415584416</v>
          </cell>
        </row>
        <row r="40">
          <cell r="R40" t="str">
            <v>CU - 300 QC</v>
          </cell>
        </row>
        <row r="40">
          <cell r="U40">
            <v>43427.8810045935</v>
          </cell>
        </row>
        <row r="40">
          <cell r="W40" t="str">
            <v>HTC-30</v>
          </cell>
        </row>
        <row r="40">
          <cell r="Z40">
            <v>39698.6487736534</v>
          </cell>
        </row>
        <row r="41">
          <cell r="A41" t="str">
            <v>BIT023.2</v>
          </cell>
          <cell r="B41" t="str">
            <v>4FE-35(Y)</v>
          </cell>
          <cell r="C41" t="str">
            <v>6J-33.2</v>
          </cell>
        </row>
        <row r="41">
          <cell r="E41" t="str">
            <v>OPSS/CH</v>
          </cell>
          <cell r="F41" t="str">
            <v>33 MT</v>
          </cell>
          <cell r="G41" t="str">
            <v>226281btu</v>
          </cell>
        </row>
        <row r="41">
          <cell r="N41">
            <v>25841.5584415584</v>
          </cell>
        </row>
        <row r="41">
          <cell r="R41" t="str">
            <v>CU - 400 QC</v>
          </cell>
        </row>
        <row r="41">
          <cell r="U41">
            <v>46684.126621078</v>
          </cell>
        </row>
        <row r="41">
          <cell r="W41" t="str">
            <v>HTC-40</v>
          </cell>
        </row>
        <row r="41">
          <cell r="Z41">
            <v>41719.2727069043</v>
          </cell>
        </row>
        <row r="42">
          <cell r="A42" t="str">
            <v>BIT024</v>
          </cell>
          <cell r="B42" t="str">
            <v>6HE-28(Y)</v>
          </cell>
          <cell r="C42" t="str">
            <v>6H-25.2</v>
          </cell>
        </row>
        <row r="42">
          <cell r="E42" t="str">
            <v>OPSS/CH</v>
          </cell>
          <cell r="F42" t="str">
            <v>25 LT</v>
          </cell>
          <cell r="G42" t="str">
            <v>80888btu</v>
          </cell>
        </row>
        <row r="42">
          <cell r="N42">
            <v>27611.6883116883</v>
          </cell>
        </row>
        <row r="42">
          <cell r="R42" t="str">
            <v>CU - 300 QC</v>
          </cell>
        </row>
        <row r="42">
          <cell r="U42">
            <v>45906.4524331649</v>
          </cell>
        </row>
        <row r="42">
          <cell r="W42" t="str">
            <v>HTC-30</v>
          </cell>
        </row>
        <row r="42">
          <cell r="Z42">
            <v>42177.2202022248</v>
          </cell>
        </row>
        <row r="43">
          <cell r="A43" t="str">
            <v>BIT025</v>
          </cell>
          <cell r="B43" t="str">
            <v>6HE-35(Y)</v>
          </cell>
          <cell r="C43" t="str">
            <v>6H-35.2</v>
          </cell>
        </row>
        <row r="43">
          <cell r="E43" t="str">
            <v>OPSS/CH</v>
          </cell>
          <cell r="F43" t="str">
            <v>35 MT</v>
          </cell>
          <cell r="G43" t="str">
            <v>262118btu</v>
          </cell>
        </row>
        <row r="43">
          <cell r="N43">
            <v>36031.1688311688</v>
          </cell>
        </row>
        <row r="43">
          <cell r="R43" t="str">
            <v>CU - 400 QC</v>
          </cell>
        </row>
        <row r="43">
          <cell r="U43">
            <v>58468.6324959862</v>
          </cell>
        </row>
        <row r="43">
          <cell r="W43" t="str">
            <v>HTC-40</v>
          </cell>
        </row>
        <row r="43">
          <cell r="Z43">
            <v>53503.7785818125</v>
          </cell>
        </row>
        <row r="44">
          <cell r="A44" t="str">
            <v>BIT026</v>
          </cell>
          <cell r="B44" t="str">
            <v>6GE-34(Y)</v>
          </cell>
          <cell r="C44" t="str">
            <v>6G-30.2</v>
          </cell>
        </row>
        <row r="44">
          <cell r="E44" t="str">
            <v>OPSS/CH</v>
          </cell>
          <cell r="F44" t="str">
            <v>30 LT</v>
          </cell>
          <cell r="G44" t="str">
            <v>93857btu</v>
          </cell>
        </row>
        <row r="44">
          <cell r="N44">
            <v>30949.3506493507</v>
          </cell>
        </row>
        <row r="44">
          <cell r="R44" t="str">
            <v>CU - 350 QC</v>
          </cell>
        </row>
        <row r="44">
          <cell r="U44">
            <v>51581.0952235989</v>
          </cell>
        </row>
        <row r="44">
          <cell r="W44" t="str">
            <v>HTC-35</v>
          </cell>
        </row>
        <row r="44">
          <cell r="Z44">
            <v>47508.1042014674</v>
          </cell>
        </row>
        <row r="45">
          <cell r="A45" t="str">
            <v>BIT027</v>
          </cell>
          <cell r="B45" t="str">
            <v>6GE-40(Y)</v>
          </cell>
          <cell r="C45" t="str">
            <v>6G-40.2</v>
          </cell>
        </row>
        <row r="45">
          <cell r="E45" t="str">
            <v>OPSS/CH</v>
          </cell>
          <cell r="F45" t="str">
            <v>40 MT</v>
          </cell>
          <cell r="G45" t="str">
            <v>300344btu</v>
          </cell>
        </row>
        <row r="45">
          <cell r="N45">
            <v>36054.5454545455</v>
          </cell>
        </row>
        <row r="45">
          <cell r="R45" t="str">
            <v>CU - 500 QC</v>
          </cell>
        </row>
        <row r="45">
          <cell r="U45">
            <v>61979.1359610566</v>
          </cell>
        </row>
        <row r="45">
          <cell r="W45" t="str">
            <v>HTC-50</v>
          </cell>
        </row>
        <row r="45">
          <cell r="Z45">
            <v>55513.5777868787</v>
          </cell>
        </row>
        <row r="46">
          <cell r="A46" t="str">
            <v>BIT028</v>
          </cell>
          <cell r="B46" t="str">
            <v>6FE-44(Y)</v>
          </cell>
          <cell r="C46" t="str">
            <v>6F-40.2</v>
          </cell>
        </row>
        <row r="46">
          <cell r="E46" t="str">
            <v>OPSS/CH</v>
          </cell>
          <cell r="F46" t="str">
            <v>40 LT</v>
          </cell>
          <cell r="G46" t="str">
            <v>113482btu</v>
          </cell>
        </row>
        <row r="46">
          <cell r="N46">
            <v>40793.5064935065</v>
          </cell>
        </row>
        <row r="46">
          <cell r="R46" t="str">
            <v>CU - 400 QC</v>
          </cell>
        </row>
        <row r="46">
          <cell r="U46">
            <v>64193.5061865428</v>
          </cell>
        </row>
        <row r="46">
          <cell r="W46" t="str">
            <v>HTC-40</v>
          </cell>
        </row>
        <row r="46">
          <cell r="Z46">
            <v>59228.6522723691</v>
          </cell>
        </row>
        <row r="47">
          <cell r="A47" t="str">
            <v>BIT029</v>
          </cell>
          <cell r="B47" t="str">
            <v>6FE-50(Y)</v>
          </cell>
          <cell r="C47" t="str">
            <v>6F-50.2</v>
          </cell>
        </row>
        <row r="47">
          <cell r="E47" t="str">
            <v>OPSS/CH</v>
          </cell>
          <cell r="F47" t="str">
            <v>50 MT</v>
          </cell>
          <cell r="G47" t="str">
            <v>355293btu</v>
          </cell>
        </row>
        <row r="47">
          <cell r="N47">
            <v>38885.7142857143</v>
          </cell>
        </row>
        <row r="47">
          <cell r="R47" t="str">
            <v>CU - 500 QC</v>
          </cell>
        </row>
        <row r="47">
          <cell r="U47">
            <v>65093.4216753423</v>
          </cell>
        </row>
        <row r="47">
          <cell r="W47" t="str">
            <v>HTC-55</v>
          </cell>
        </row>
        <row r="47">
          <cell r="Z47">
            <v>60100.8894203929</v>
          </cell>
        </row>
        <row r="48">
          <cell r="A48" t="str">
            <v>BIT029.1</v>
          </cell>
          <cell r="B48" t="str">
            <v>S4G-12.2Y</v>
          </cell>
        </row>
        <row r="48">
          <cell r="E48" t="str">
            <v>OPSS/CH</v>
          </cell>
        </row>
        <row r="48">
          <cell r="N48">
            <v>33211.6883116883</v>
          </cell>
        </row>
        <row r="48">
          <cell r="R48" t="str">
            <v>CU - 160 QC</v>
          </cell>
        </row>
        <row r="48">
          <cell r="U48">
            <v>46025.3789152399</v>
          </cell>
        </row>
        <row r="49">
          <cell r="A49" t="str">
            <v>BIT029.2</v>
          </cell>
          <cell r="B49" t="str">
            <v>S6J-16.2Y</v>
          </cell>
        </row>
        <row r="49">
          <cell r="E49" t="str">
            <v>OPSS/CH</v>
          </cell>
        </row>
        <row r="49">
          <cell r="N49">
            <v>38201.2987012987</v>
          </cell>
        </row>
        <row r="49">
          <cell r="R49" t="str">
            <v>CU - 200 QC</v>
          </cell>
        </row>
        <row r="49">
          <cell r="U49">
            <v>52833.413273287</v>
          </cell>
        </row>
        <row r="50">
          <cell r="A50" t="str">
            <v>BIT029.3</v>
          </cell>
          <cell r="B50" t="str">
            <v>S6H-20.2Y</v>
          </cell>
        </row>
        <row r="50">
          <cell r="E50" t="str">
            <v>OPSS/CH</v>
          </cell>
        </row>
        <row r="50">
          <cell r="N50">
            <v>39090.9090909091</v>
          </cell>
        </row>
        <row r="50">
          <cell r="R50" t="str">
            <v>CU - 250 QC</v>
          </cell>
        </row>
        <row r="50">
          <cell r="U50">
            <v>57423.7002416395</v>
          </cell>
        </row>
        <row r="51">
          <cell r="A51" t="str">
            <v>BIT029.4</v>
          </cell>
          <cell r="B51" t="str">
            <v>S6G-25.2Y</v>
          </cell>
          <cell r="C51" t="str">
            <v>S6H-20.2</v>
          </cell>
        </row>
        <row r="51">
          <cell r="E51" t="str">
            <v>OPSS/CH</v>
          </cell>
          <cell r="F51" t="str">
            <v>20 LT</v>
          </cell>
        </row>
        <row r="51">
          <cell r="N51">
            <v>43392.2077922078</v>
          </cell>
        </row>
        <row r="51">
          <cell r="U51">
            <v>64285.2763404777</v>
          </cell>
        </row>
        <row r="52">
          <cell r="A52" t="str">
            <v>BIT030</v>
          </cell>
          <cell r="B52" t="str">
            <v>S6F-30.2Y GERMANY</v>
          </cell>
          <cell r="C52" t="str">
            <v>S6F-30.2 GERMANY</v>
          </cell>
        </row>
        <row r="52">
          <cell r="E52" t="str">
            <v>OPSS/CH</v>
          </cell>
          <cell r="F52" t="str">
            <v>30 LT</v>
          </cell>
          <cell r="G52" t="str">
            <v>113482btu</v>
          </cell>
        </row>
        <row r="52">
          <cell r="N52">
            <v>44638.961038961</v>
          </cell>
        </row>
        <row r="52">
          <cell r="U52">
            <v>67083.9846845748</v>
          </cell>
        </row>
        <row r="52">
          <cell r="W52" t="str">
            <v>HTC-35</v>
          </cell>
        </row>
        <row r="52">
          <cell r="Z52">
            <v>63010.9936624433</v>
          </cell>
        </row>
      </sheetData>
      <sheetData sheetId="12">
        <row r="8">
          <cell r="A8" t="str">
            <v>ITEM CODE</v>
          </cell>
          <cell r="B8" t="str">
            <v>MODEL</v>
          </cell>
          <cell r="C8" t="str">
            <v>DESCRIPTION</v>
          </cell>
          <cell r="D8" t="str">
            <v>Power(HP)</v>
          </cell>
          <cell r="E8" t="str">
            <v>L*W*T (mm)</v>
          </cell>
          <cell r="F8" t="str">
            <v>Water flow rate M3/H</v>
          </cell>
          <cell r="G8" t="str">
            <v>CONNECTION</v>
          </cell>
          <cell r="H8" t="str">
            <v>Power of pump(kw)</v>
          </cell>
        </row>
        <row r="8">
          <cell r="N8" t="str">
            <v>RM</v>
          </cell>
        </row>
        <row r="8">
          <cell r="T8" t="str">
            <v>Water chiller with heat plate only(RM)</v>
          </cell>
        </row>
        <row r="9">
          <cell r="A9" t="str">
            <v>HEAT001</v>
          </cell>
          <cell r="B9" t="str">
            <v>EATB15-12</v>
          </cell>
        </row>
        <row r="9">
          <cell r="D9">
            <v>0.3</v>
          </cell>
          <cell r="E9" t="str">
            <v>220*76*35</v>
          </cell>
          <cell r="F9">
            <v>0.22</v>
          </cell>
          <cell r="G9" t="str">
            <v>1/2",1/2" (5hp ~8hp)</v>
          </cell>
          <cell r="H9" t="str">
            <v>ZFI23-36</v>
          </cell>
        </row>
        <row r="9">
          <cell r="N9">
            <v>420.286444444444</v>
          </cell>
        </row>
        <row r="10">
          <cell r="A10" t="str">
            <v>HEAT002</v>
          </cell>
          <cell r="B10" t="str">
            <v>EATB15-16</v>
          </cell>
        </row>
        <row r="10">
          <cell r="D10">
            <v>0.4</v>
          </cell>
          <cell r="E10" t="str">
            <v>220*76*44</v>
          </cell>
          <cell r="F10">
            <v>0.22</v>
          </cell>
          <cell r="G10" t="str">
            <v>5/8",1/2" (10hp ~ 12hp) 3/4,3/4</v>
          </cell>
          <cell r="H10" t="str">
            <v>ZFI39-50</v>
          </cell>
        </row>
        <row r="10">
          <cell r="N10">
            <v>465.767972222222</v>
          </cell>
        </row>
        <row r="11">
          <cell r="A11" t="str">
            <v>HEAT003</v>
          </cell>
          <cell r="B11" t="str">
            <v>EATB15-20</v>
          </cell>
        </row>
        <row r="11">
          <cell r="D11">
            <v>0.5</v>
          </cell>
          <cell r="E11" t="str">
            <v>220*76*51</v>
          </cell>
          <cell r="F11">
            <v>0.22</v>
          </cell>
          <cell r="G11" t="str">
            <v>5/8",5/8" (15hp ~ 20hp) 3/4,3/4</v>
          </cell>
          <cell r="H11" t="str">
            <v>ZFI59-81</v>
          </cell>
        </row>
        <row r="11">
          <cell r="N11">
            <v>511.063861111111</v>
          </cell>
        </row>
        <row r="12">
          <cell r="A12" t="str">
            <v>HEAT004</v>
          </cell>
          <cell r="B12" t="str">
            <v>EATB25-12</v>
          </cell>
        </row>
        <row r="12">
          <cell r="D12">
            <v>0.75</v>
          </cell>
          <cell r="E12" t="str">
            <v>297*124*41</v>
          </cell>
          <cell r="F12">
            <v>0.33</v>
          </cell>
          <cell r="G12" t="str">
            <v>5/8,7/8 (30hp sub cooler)</v>
          </cell>
          <cell r="H12" t="str">
            <v>Bitzer 2 stage no6</v>
          </cell>
        </row>
        <row r="12">
          <cell r="N12">
            <v>850.968666666667</v>
          </cell>
        </row>
        <row r="13">
          <cell r="A13" t="str">
            <v>HEAT004.01</v>
          </cell>
          <cell r="B13" t="str">
            <v>EATB25-D-44</v>
          </cell>
        </row>
        <row r="13">
          <cell r="E13" t="str">
            <v>297*124*116</v>
          </cell>
          <cell r="F13" t="str">
            <v>sub cooler</v>
          </cell>
          <cell r="G13" t="str">
            <v>ZFI96-144 (3/4",3/4")</v>
          </cell>
          <cell r="H13" t="str">
            <v>zfi96-140 scx0445</v>
          </cell>
        </row>
        <row r="13">
          <cell r="N13">
            <v>1521.27083333333</v>
          </cell>
        </row>
        <row r="14">
          <cell r="A14" t="str">
            <v>HEAT004.02</v>
          </cell>
          <cell r="B14" t="str">
            <v>EATB52-D-16</v>
          </cell>
        </row>
        <row r="14">
          <cell r="E14" t="str">
            <v>527*112*50</v>
          </cell>
          <cell r="F14" t="str">
            <v>sub cooler</v>
          </cell>
          <cell r="G14" t="str">
            <v>30-40HP (3/4",1 1/8")</v>
          </cell>
          <cell r="H14" t="str">
            <v>scx4734 / scx0445 </v>
          </cell>
        </row>
        <row r="14">
          <cell r="N14">
            <v>1067.62861111111</v>
          </cell>
        </row>
        <row r="15">
          <cell r="A15" t="str">
            <v>HEAT004.03</v>
          </cell>
          <cell r="B15" t="str">
            <v>EATB52-D-30</v>
          </cell>
        </row>
        <row r="15">
          <cell r="E15" t="str">
            <v>527*112*83</v>
          </cell>
          <cell r="F15" t="str">
            <v>sub cooler</v>
          </cell>
          <cell r="G15" t="str">
            <v>50-60HP (7/8",1 1/8")</v>
          </cell>
          <cell r="H15" t="str">
            <v>scx0645 / scx0545</v>
          </cell>
        </row>
        <row r="15">
          <cell r="N15">
            <v>1581.82555555556</v>
          </cell>
        </row>
        <row r="16">
          <cell r="A16" t="str">
            <v>HEAT004.04</v>
          </cell>
          <cell r="B16" t="str">
            <v>EATB52-D-40</v>
          </cell>
        </row>
        <row r="16">
          <cell r="E16" t="str">
            <v>527*112*106</v>
          </cell>
          <cell r="F16" t="str">
            <v>sub cooler</v>
          </cell>
          <cell r="G16" t="str">
            <v>70-80HP (7/8",1 1/8")</v>
          </cell>
          <cell r="H16" t="str">
            <v>scx0845 / scx 0857</v>
          </cell>
        </row>
        <row r="16">
          <cell r="N16">
            <v>1948.85527777778</v>
          </cell>
        </row>
        <row r="17">
          <cell r="A17" t="str">
            <v>HEAT004.05</v>
          </cell>
          <cell r="B17" t="str">
            <v>PLATE HEAT BX4THX14 (ZFI23-ZFI36)</v>
          </cell>
        </row>
        <row r="17">
          <cell r="E17" t="str">
            <v>197*75*21</v>
          </cell>
          <cell r="F17" t="str">
            <v>sub cooler</v>
          </cell>
          <cell r="G17" t="str">
            <v>3/8*1/2</v>
          </cell>
          <cell r="H17" t="str">
            <v>ZFI23-39</v>
          </cell>
        </row>
        <row r="17">
          <cell r="N17">
            <v>486.040965207631</v>
          </cell>
        </row>
        <row r="18">
          <cell r="A18" t="str">
            <v>HEAT004.07</v>
          </cell>
          <cell r="B18" t="str">
            <v>PLATE HEAT BX4THX20 (ZFI39-ZFI50)</v>
          </cell>
        </row>
        <row r="18">
          <cell r="E18" t="str">
            <v>197*75*28</v>
          </cell>
          <cell r="F18" t="str">
            <v>sub cooler </v>
          </cell>
          <cell r="G18" t="str">
            <v>3/8*3/4</v>
          </cell>
          <cell r="H18" t="str">
            <v>ZFI36-39</v>
          </cell>
        </row>
        <row r="18">
          <cell r="N18">
            <v>710.367564534232</v>
          </cell>
        </row>
        <row r="19">
          <cell r="A19" t="str">
            <v>HEAT004.08</v>
          </cell>
          <cell r="B19" t="str">
            <v>PLATE HEAT BX4THX24 (ZFI59-ZFI68)</v>
          </cell>
        </row>
        <row r="19">
          <cell r="E19" t="str">
            <v>197*75*32</v>
          </cell>
          <cell r="F19" t="str">
            <v>sub cooler </v>
          </cell>
          <cell r="G19" t="str">
            <v>3/8*3/4</v>
          </cell>
          <cell r="H19" t="str">
            <v>ZFI50-68</v>
          </cell>
        </row>
        <row r="19">
          <cell r="N19">
            <v>934.69416386083</v>
          </cell>
        </row>
        <row r="20">
          <cell r="A20" t="str">
            <v>HEAT004.09</v>
          </cell>
          <cell r="B20" t="str">
            <v>PLATE HEAT BX4THX30 (ZFI81)</v>
          </cell>
        </row>
        <row r="20">
          <cell r="E20" t="str">
            <v>197*75*38</v>
          </cell>
          <cell r="F20" t="str">
            <v>sub cooler </v>
          </cell>
          <cell r="G20" t="str">
            <v>3/8*3/4</v>
          </cell>
          <cell r="H20" t="str">
            <v>ZFI81</v>
          </cell>
        </row>
        <row r="20">
          <cell r="N20">
            <v>1177.71464646465</v>
          </cell>
        </row>
        <row r="21">
          <cell r="A21" t="str">
            <v>HEAT004.10</v>
          </cell>
          <cell r="B21" t="str">
            <v>PLATE HEAT BX10THX40 (ZFI96-ZFI140)</v>
          </cell>
        </row>
        <row r="21">
          <cell r="E21" t="str">
            <v>287*117*103</v>
          </cell>
          <cell r="F21" t="str">
            <v>sub cooler </v>
          </cell>
          <cell r="G21" t="str">
            <v>3/4*3/4</v>
          </cell>
          <cell r="H21" t="str">
            <v>ZFI96-ZFI140</v>
          </cell>
        </row>
        <row r="21">
          <cell r="N21">
            <v>2243.265993266</v>
          </cell>
        </row>
        <row r="22">
          <cell r="A22" t="str">
            <v>HEAT005</v>
          </cell>
          <cell r="B22" t="str">
            <v>EATB25-24</v>
          </cell>
        </row>
        <row r="22">
          <cell r="D22">
            <v>2</v>
          </cell>
          <cell r="E22" t="str">
            <v>297*124*62</v>
          </cell>
          <cell r="F22">
            <v>0.86</v>
          </cell>
          <cell r="G22" t="str">
            <v>Freon 5/8,7/8  water 1"</v>
          </cell>
          <cell r="H22">
            <v>0.37</v>
          </cell>
        </row>
        <row r="22">
          <cell r="N22">
            <v>615.728888888889</v>
          </cell>
        </row>
        <row r="23">
          <cell r="A23" t="str">
            <v>HEAT006</v>
          </cell>
          <cell r="B23" t="str">
            <v>EATB25-32</v>
          </cell>
        </row>
        <row r="23">
          <cell r="D23">
            <v>3</v>
          </cell>
          <cell r="E23" t="str">
            <v>297*124*81</v>
          </cell>
          <cell r="F23">
            <v>1.28</v>
          </cell>
          <cell r="G23" t="str">
            <v>Freon 5/8,7/8  water 1"</v>
          </cell>
          <cell r="H23">
            <v>0.37</v>
          </cell>
        </row>
        <row r="23">
          <cell r="N23">
            <v>741.644444444445</v>
          </cell>
        </row>
        <row r="23">
          <cell r="T23">
            <v>12645.4726504683</v>
          </cell>
        </row>
        <row r="24">
          <cell r="A24" t="str">
            <v>HEAT007</v>
          </cell>
          <cell r="B24" t="str">
            <v>EATB25-42</v>
          </cell>
        </row>
        <row r="24">
          <cell r="D24">
            <v>4</v>
          </cell>
          <cell r="E24" t="str">
            <v>297*124*104</v>
          </cell>
          <cell r="F24">
            <v>1.71</v>
          </cell>
          <cell r="G24" t="str">
            <v>Freon 5/8,7/8  water 1"</v>
          </cell>
          <cell r="H24">
            <v>0.37</v>
          </cell>
        </row>
        <row r="24">
          <cell r="N24">
            <v>903.64</v>
          </cell>
        </row>
        <row r="25">
          <cell r="A25" t="str">
            <v>HEAT008</v>
          </cell>
          <cell r="B25" t="str">
            <v>EATB25-48</v>
          </cell>
        </row>
        <row r="25">
          <cell r="D25">
            <v>5</v>
          </cell>
          <cell r="E25" t="str">
            <v>297*124*119</v>
          </cell>
          <cell r="F25">
            <v>2.14</v>
          </cell>
          <cell r="G25" t="str">
            <v>Freon 7/8,1 1/8  water 1 1/4"</v>
          </cell>
          <cell r="H25">
            <v>0.37</v>
          </cell>
        </row>
        <row r="25">
          <cell r="N25">
            <v>963.226666666667</v>
          </cell>
        </row>
        <row r="26">
          <cell r="A26" t="str">
            <v>HEAT009</v>
          </cell>
          <cell r="B26" t="str">
            <v>EATB61-26</v>
          </cell>
        </row>
        <row r="26">
          <cell r="D26">
            <v>6</v>
          </cell>
          <cell r="E26" t="str">
            <v>539*125*68</v>
          </cell>
          <cell r="F26">
            <v>2.58</v>
          </cell>
          <cell r="G26" t="str">
            <v>Freon 7/8,1 1/8  water 1 1/4"</v>
          </cell>
          <cell r="H26">
            <v>0.75</v>
          </cell>
        </row>
        <row r="26">
          <cell r="N26">
            <v>1114.38</v>
          </cell>
        </row>
        <row r="26">
          <cell r="T26">
            <v>8233.24579602328</v>
          </cell>
        </row>
        <row r="27">
          <cell r="A27" t="str">
            <v>HEAT010</v>
          </cell>
          <cell r="B27" t="str">
            <v>EATB61-30</v>
          </cell>
        </row>
        <row r="27">
          <cell r="D27">
            <v>7</v>
          </cell>
          <cell r="E27" t="str">
            <v>539*125*77</v>
          </cell>
          <cell r="F27">
            <v>3</v>
          </cell>
          <cell r="G27" t="str">
            <v>Freon 7/8,1 1/8  water 1 1/4"</v>
          </cell>
          <cell r="H27">
            <v>0.75</v>
          </cell>
        </row>
        <row r="27">
          <cell r="N27">
            <v>1225.08</v>
          </cell>
        </row>
        <row r="28">
          <cell r="A28" t="str">
            <v>HEAT010.1</v>
          </cell>
          <cell r="B28" t="str">
            <v>EATB61-32</v>
          </cell>
        </row>
        <row r="28">
          <cell r="D28">
            <v>8</v>
          </cell>
          <cell r="E28" t="str">
            <v>539*125*82</v>
          </cell>
          <cell r="F28">
            <v>3.43</v>
          </cell>
          <cell r="G28" t="str">
            <v>Freon 7/8,1 1/8  water 1 1/4"</v>
          </cell>
          <cell r="H28">
            <v>0.75</v>
          </cell>
        </row>
        <row r="28">
          <cell r="N28">
            <v>1280.29333333333</v>
          </cell>
        </row>
        <row r="29">
          <cell r="A29" t="str">
            <v>HEAT011</v>
          </cell>
          <cell r="B29" t="str">
            <v>EATB61-40</v>
          </cell>
        </row>
        <row r="29">
          <cell r="D29">
            <v>10</v>
          </cell>
          <cell r="E29" t="str">
            <v>539*125*100</v>
          </cell>
          <cell r="F29">
            <v>4.28</v>
          </cell>
          <cell r="G29" t="str">
            <v>Freon 7/8,1 1/8  water 1 1/4"</v>
          </cell>
          <cell r="H29">
            <v>0.75</v>
          </cell>
        </row>
        <row r="29">
          <cell r="N29">
            <v>1501.51111111111</v>
          </cell>
        </row>
        <row r="29">
          <cell r="T29">
            <v>0</v>
          </cell>
        </row>
        <row r="30">
          <cell r="A30" t="str">
            <v>HEAT012</v>
          </cell>
          <cell r="B30" t="str">
            <v>EATB61-50</v>
          </cell>
        </row>
        <row r="30">
          <cell r="D30">
            <v>12</v>
          </cell>
          <cell r="E30" t="str">
            <v>539*125*124</v>
          </cell>
          <cell r="F30">
            <v>5.14</v>
          </cell>
          <cell r="G30" t="str">
            <v>Freon 7/8,1 1/8  water 1 1/4"</v>
          </cell>
          <cell r="H30">
            <v>0.75</v>
          </cell>
        </row>
        <row r="30">
          <cell r="N30">
            <v>1778.03333333333</v>
          </cell>
        </row>
        <row r="30">
          <cell r="T30">
            <v>5889.85137895441</v>
          </cell>
        </row>
        <row r="31">
          <cell r="A31" t="str">
            <v>HEAT013</v>
          </cell>
          <cell r="B31" t="str">
            <v>EATB85-44</v>
          </cell>
        </row>
        <row r="31">
          <cell r="D31">
            <v>15</v>
          </cell>
          <cell r="E31" t="str">
            <v>564*188*110</v>
          </cell>
          <cell r="F31">
            <v>6.42</v>
          </cell>
          <cell r="G31" t="str">
            <v>Freon 7/8,1 3/8  water 2"</v>
          </cell>
          <cell r="H31">
            <v>1.5</v>
          </cell>
        </row>
        <row r="31">
          <cell r="N31">
            <v>2473.21111111111</v>
          </cell>
        </row>
        <row r="32">
          <cell r="A32" t="str">
            <v>HEAT014</v>
          </cell>
          <cell r="B32" t="str">
            <v>EATB85-58</v>
          </cell>
        </row>
        <row r="32">
          <cell r="D32">
            <v>20</v>
          </cell>
          <cell r="E32" t="str">
            <v>564*188*142</v>
          </cell>
          <cell r="F32">
            <v>8.56</v>
          </cell>
          <cell r="G32" t="str">
            <v>Freon 7/8,1 3/8  water 2"</v>
          </cell>
          <cell r="H32">
            <v>1.5</v>
          </cell>
        </row>
        <row r="32">
          <cell r="N32">
            <v>3100.78444444444</v>
          </cell>
        </row>
        <row r="33">
          <cell r="A33" t="str">
            <v>HEAT015</v>
          </cell>
          <cell r="B33" t="str">
            <v>EATB85-70</v>
          </cell>
        </row>
        <row r="33">
          <cell r="D33">
            <v>25</v>
          </cell>
          <cell r="E33" t="str">
            <v>564*188*170</v>
          </cell>
          <cell r="F33">
            <v>10.7</v>
          </cell>
          <cell r="G33" t="str">
            <v>Freon 7/8,1 3/8  water 2"</v>
          </cell>
          <cell r="H33">
            <v>2.2</v>
          </cell>
        </row>
        <row r="33">
          <cell r="N33">
            <v>3638.97777777778</v>
          </cell>
        </row>
        <row r="34">
          <cell r="A34" t="str">
            <v>HEAT016</v>
          </cell>
          <cell r="B34" t="str">
            <v>EATB120-64</v>
          </cell>
        </row>
        <row r="34">
          <cell r="D34">
            <v>30</v>
          </cell>
          <cell r="E34" t="str">
            <v>564*247*164</v>
          </cell>
          <cell r="F34">
            <v>12.86</v>
          </cell>
          <cell r="G34" t="str">
            <v>Freon 7/8,1 3/8  water 2"</v>
          </cell>
          <cell r="H34">
            <v>2.2</v>
          </cell>
        </row>
        <row r="34">
          <cell r="N34">
            <v>4630.90444444444</v>
          </cell>
        </row>
        <row r="35">
          <cell r="A35" t="str">
            <v>HEAT017</v>
          </cell>
          <cell r="B35" t="str">
            <v>EATB120-76</v>
          </cell>
        </row>
        <row r="35">
          <cell r="D35">
            <v>35</v>
          </cell>
          <cell r="E35" t="str">
            <v>564*247*194</v>
          </cell>
          <cell r="F35">
            <v>15</v>
          </cell>
          <cell r="G35" t="str">
            <v>Freon 7/8,1 3/8  water 2"</v>
          </cell>
          <cell r="H35">
            <v>4</v>
          </cell>
        </row>
        <row r="35">
          <cell r="N35">
            <v>5336.92444444444</v>
          </cell>
        </row>
        <row r="36">
          <cell r="A36" t="str">
            <v>HEAT018</v>
          </cell>
          <cell r="B36" t="str">
            <v>EATB120-86</v>
          </cell>
        </row>
        <row r="36">
          <cell r="D36">
            <v>40</v>
          </cell>
          <cell r="E36" t="str">
            <v>564*247*218</v>
          </cell>
          <cell r="F36">
            <v>17.13</v>
          </cell>
          <cell r="G36" t="str">
            <v>Freon 7/8,1 3/8  water 2"</v>
          </cell>
          <cell r="H36">
            <v>4</v>
          </cell>
        </row>
        <row r="36">
          <cell r="N36">
            <v>5923.58888888889</v>
          </cell>
        </row>
        <row r="37">
          <cell r="A37" t="str">
            <v>HEAT019</v>
          </cell>
          <cell r="B37" t="str">
            <v>EATB120-108</v>
          </cell>
        </row>
        <row r="37">
          <cell r="D37">
            <v>50</v>
          </cell>
          <cell r="E37" t="str">
            <v>564*247*272</v>
          </cell>
          <cell r="F37">
            <v>21.14</v>
          </cell>
          <cell r="G37" t="str">
            <v>Freon 7/8,1 3/8  water 2"</v>
          </cell>
          <cell r="H37">
            <v>4</v>
          </cell>
        </row>
        <row r="37">
          <cell r="N37">
            <v>7216.09111111111</v>
          </cell>
        </row>
        <row r="38">
          <cell r="A38" t="str">
            <v>HEAT020</v>
          </cell>
          <cell r="B38" t="str">
            <v>EATB61-24+24-2M</v>
          </cell>
        </row>
        <row r="38">
          <cell r="D38" t="str">
            <v>5+5HP</v>
          </cell>
          <cell r="E38" t="str">
            <v>539*125*121</v>
          </cell>
          <cell r="F38">
            <v>4.28</v>
          </cell>
          <cell r="G38" t="str">
            <v>Freon 7/8,1 1/8  water 1 1/4"</v>
          </cell>
          <cell r="H38">
            <v>0.75</v>
          </cell>
        </row>
        <row r="38">
          <cell r="N38">
            <v>1797.44</v>
          </cell>
        </row>
        <row r="39">
          <cell r="A39" t="str">
            <v>HEAT021</v>
          </cell>
          <cell r="B39" t="str">
            <v>EATB85-24+24-2M</v>
          </cell>
        </row>
        <row r="39">
          <cell r="D39" t="str">
            <v>7.5+7.5HP</v>
          </cell>
          <cell r="E39" t="str">
            <v>564*188*121</v>
          </cell>
          <cell r="F39">
            <v>6.42</v>
          </cell>
          <cell r="G39" t="str">
            <v>Freon 7/8,1 3/8  water 2"</v>
          </cell>
          <cell r="H39">
            <v>1.5</v>
          </cell>
        </row>
        <row r="39">
          <cell r="N39">
            <v>2727.32</v>
          </cell>
        </row>
        <row r="40">
          <cell r="A40" t="str">
            <v>HEAT022</v>
          </cell>
          <cell r="B40" t="str">
            <v>EATB85-30+30-2M</v>
          </cell>
        </row>
        <row r="40">
          <cell r="D40" t="str">
            <v>10+10HP</v>
          </cell>
          <cell r="E40" t="str">
            <v>564*188*171</v>
          </cell>
          <cell r="F40">
            <v>8.56</v>
          </cell>
          <cell r="G40" t="str">
            <v>Freon 7/8,1 3/8  water 2"</v>
          </cell>
          <cell r="H40">
            <v>1.5</v>
          </cell>
        </row>
        <row r="40">
          <cell r="N40">
            <v>3274.44222222222</v>
          </cell>
        </row>
        <row r="41">
          <cell r="A41" t="str">
            <v>HEAT023</v>
          </cell>
          <cell r="B41" t="str">
            <v>EATB85-38+38-2M</v>
          </cell>
        </row>
        <row r="41">
          <cell r="D41" t="str">
            <v>12.5+12.5HP</v>
          </cell>
          <cell r="E41" t="str">
            <v>564*188*187</v>
          </cell>
          <cell r="F41">
            <v>10.7</v>
          </cell>
          <cell r="G41" t="str">
            <v>Freon 7/8,1 3/8  water 2"</v>
          </cell>
          <cell r="H41">
            <v>2.2</v>
          </cell>
        </row>
        <row r="41">
          <cell r="N41">
            <v>3982.92222222222</v>
          </cell>
        </row>
        <row r="42">
          <cell r="A42" t="str">
            <v>HEAT024</v>
          </cell>
          <cell r="B42" t="str">
            <v>EATB85-46+46-2M</v>
          </cell>
        </row>
        <row r="42">
          <cell r="D42" t="str">
            <v>15+15HP</v>
          </cell>
          <cell r="E42" t="str">
            <v>564*188*225</v>
          </cell>
          <cell r="F42">
            <v>12.86</v>
          </cell>
          <cell r="G42" t="str">
            <v>Freon 7/8,1 3/8  water 2"</v>
          </cell>
          <cell r="H42">
            <v>2.2</v>
          </cell>
        </row>
        <row r="42">
          <cell r="N42">
            <v>4700.33111111111</v>
          </cell>
        </row>
        <row r="43">
          <cell r="A43" t="str">
            <v>HEAT025</v>
          </cell>
          <cell r="B43" t="str">
            <v>EATB25-48-2</v>
          </cell>
        </row>
        <row r="43">
          <cell r="D43">
            <v>5</v>
          </cell>
          <cell r="E43" t="str">
            <v>297*124*119</v>
          </cell>
          <cell r="F43">
            <v>2.14</v>
          </cell>
          <cell r="G43" t="str">
            <v>Freon 7/8,1 1/8  water 1 1/4"</v>
          </cell>
          <cell r="H43">
            <v>0.37</v>
          </cell>
        </row>
        <row r="43">
          <cell r="N43">
            <v>911.111111111111</v>
          </cell>
        </row>
        <row r="44">
          <cell r="A44" t="str">
            <v>HEAT026</v>
          </cell>
          <cell r="B44" t="str">
            <v>EATB61-26-2</v>
          </cell>
        </row>
        <row r="44">
          <cell r="D44">
            <v>6</v>
          </cell>
          <cell r="E44" t="str">
            <v>539*125*68</v>
          </cell>
          <cell r="F44">
            <v>2.58</v>
          </cell>
          <cell r="G44" t="str">
            <v>Freon 7/8,1 1/8  water 1 1/4"</v>
          </cell>
          <cell r="H44">
            <v>0.75</v>
          </cell>
        </row>
        <row r="44">
          <cell r="N44">
            <v>1015.52444444444</v>
          </cell>
        </row>
        <row r="45">
          <cell r="A45" t="str">
            <v>HEAT027</v>
          </cell>
          <cell r="B45" t="str">
            <v>EATB61-40-2</v>
          </cell>
        </row>
        <row r="45">
          <cell r="D45">
            <v>10</v>
          </cell>
          <cell r="E45" t="str">
            <v>539*125*100</v>
          </cell>
          <cell r="F45">
            <v>4.28</v>
          </cell>
          <cell r="G45" t="str">
            <v>Freon 7/8,1 1/8  water 1 1/4"</v>
          </cell>
          <cell r="H45">
            <v>0.75</v>
          </cell>
        </row>
        <row r="45">
          <cell r="N45">
            <v>1501.51111111111</v>
          </cell>
        </row>
        <row r="46">
          <cell r="A46" t="str">
            <v>HEAT028</v>
          </cell>
          <cell r="B46" t="str">
            <v>EATB61-50-2</v>
          </cell>
        </row>
        <row r="46">
          <cell r="D46">
            <v>12</v>
          </cell>
          <cell r="E46" t="str">
            <v>539*125*124</v>
          </cell>
          <cell r="F46">
            <v>5.14</v>
          </cell>
          <cell r="G46" t="str">
            <v>Freon 7/8,1 1/8  water 1 1/4"</v>
          </cell>
          <cell r="H46">
            <v>0.75</v>
          </cell>
        </row>
        <row r="46">
          <cell r="N46">
            <v>1778.03333333333</v>
          </cell>
        </row>
        <row r="47">
          <cell r="A47" t="str">
            <v>HEAT029</v>
          </cell>
          <cell r="B47" t="str">
            <v>EATB85-44-2</v>
          </cell>
        </row>
        <row r="47">
          <cell r="D47">
            <v>15</v>
          </cell>
          <cell r="E47" t="str">
            <v>564*188*110</v>
          </cell>
          <cell r="F47">
            <v>6.42</v>
          </cell>
          <cell r="G47" t="str">
            <v>Freon 7/8,1 3/8  water 2"</v>
          </cell>
          <cell r="H47">
            <v>1.5</v>
          </cell>
        </row>
        <row r="47">
          <cell r="N47">
            <v>2480.59111111111</v>
          </cell>
        </row>
        <row r="48">
          <cell r="A48" t="str">
            <v>HEAT030</v>
          </cell>
          <cell r="B48" t="str">
            <v>EATB85-58-2</v>
          </cell>
        </row>
        <row r="48">
          <cell r="D48">
            <v>20</v>
          </cell>
          <cell r="E48" t="str">
            <v>564*188*142</v>
          </cell>
          <cell r="F48">
            <v>8.56</v>
          </cell>
          <cell r="G48" t="str">
            <v>Freon 7/8,1 3/8  water 2"</v>
          </cell>
          <cell r="H48">
            <v>1.5</v>
          </cell>
        </row>
        <row r="48">
          <cell r="N48">
            <v>3138.96</v>
          </cell>
        </row>
        <row r="49">
          <cell r="A49" t="str">
            <v>HEAT031</v>
          </cell>
          <cell r="B49" t="str">
            <v>EATB120-64-2</v>
          </cell>
        </row>
        <row r="49">
          <cell r="D49">
            <v>30</v>
          </cell>
          <cell r="E49" t="str">
            <v>564*247*164</v>
          </cell>
          <cell r="F49">
            <v>12.86</v>
          </cell>
          <cell r="G49" t="str">
            <v>Freon 7/8,1 3/8  water 2"</v>
          </cell>
          <cell r="H49">
            <v>2.2</v>
          </cell>
        </row>
        <row r="49">
          <cell r="N49">
            <v>4630.90444444444</v>
          </cell>
        </row>
        <row r="50">
          <cell r="A50" t="str">
            <v>HEAT031.1</v>
          </cell>
          <cell r="B50" t="str">
            <v>CB10+10 (2*10HP C.BARREL)</v>
          </cell>
        </row>
        <row r="50">
          <cell r="D50" t="str">
            <v>10+10HP</v>
          </cell>
        </row>
        <row r="50">
          <cell r="N50">
            <v>5965.90909090909</v>
          </cell>
        </row>
        <row r="51">
          <cell r="A51" t="str">
            <v>HEAT031.2</v>
          </cell>
          <cell r="B51" t="str">
            <v>CB12+12 (2*12HP C.BARREL)</v>
          </cell>
        </row>
        <row r="51">
          <cell r="D51" t="str">
            <v>12+12HP</v>
          </cell>
        </row>
        <row r="51">
          <cell r="N51">
            <v>6601.7316017316</v>
          </cell>
        </row>
        <row r="52">
          <cell r="A52" t="str">
            <v>HEAT031.3</v>
          </cell>
          <cell r="B52" t="str">
            <v>CB15+15 (2*15HP C.BARREL)</v>
          </cell>
        </row>
        <row r="52">
          <cell r="D52" t="str">
            <v>15+15HP</v>
          </cell>
        </row>
        <row r="52">
          <cell r="N52">
            <v>8373.91774891775</v>
          </cell>
        </row>
        <row r="53">
          <cell r="A53" t="str">
            <v>HEAT031.4</v>
          </cell>
          <cell r="B53" t="str">
            <v>CB20+20 (2*20HP C.BARREL)</v>
          </cell>
        </row>
        <row r="53">
          <cell r="D53" t="str">
            <v>20+20HP</v>
          </cell>
        </row>
        <row r="53">
          <cell r="N53">
            <v>9943.18181818182</v>
          </cell>
        </row>
        <row r="54">
          <cell r="A54" t="str">
            <v>HEAT031.5</v>
          </cell>
          <cell r="B54" t="str">
            <v>CB25+25 (2*25HP C.BARREL)</v>
          </cell>
        </row>
        <row r="54">
          <cell r="D54" t="str">
            <v>25+25HP</v>
          </cell>
        </row>
        <row r="54">
          <cell r="N54">
            <v>12567.6406926407</v>
          </cell>
        </row>
        <row r="56">
          <cell r="A56" t="str">
            <v>HEAT032</v>
          </cell>
          <cell r="B56" t="str">
            <v>CB5 (5hp chiller barrel)</v>
          </cell>
        </row>
        <row r="56">
          <cell r="D56">
            <v>5</v>
          </cell>
          <cell r="E56" t="str">
            <v>906*180</v>
          </cell>
          <cell r="F56" t="str">
            <v>18KW</v>
          </cell>
        </row>
        <row r="56">
          <cell r="N56">
            <v>2120.53571428571</v>
          </cell>
        </row>
        <row r="56">
          <cell r="T56" t="e">
            <v>#REF!</v>
          </cell>
        </row>
        <row r="57">
          <cell r="A57" t="str">
            <v>HEAT032.1</v>
          </cell>
          <cell r="B57" t="str">
            <v>CB6 (6hp chiller barrel</v>
          </cell>
        </row>
        <row r="57">
          <cell r="D57">
            <v>6</v>
          </cell>
          <cell r="E57" t="str">
            <v>986*180</v>
          </cell>
        </row>
        <row r="57">
          <cell r="N57">
            <v>2306.54761904762</v>
          </cell>
        </row>
        <row r="58">
          <cell r="A58" t="str">
            <v>HEAT033</v>
          </cell>
          <cell r="B58" t="str">
            <v>CB8 (8hp chiller barrel)</v>
          </cell>
        </row>
        <row r="58">
          <cell r="D58">
            <v>8</v>
          </cell>
          <cell r="E58" t="str">
            <v>1086*219</v>
          </cell>
          <cell r="F58" t="str">
            <v>28KW</v>
          </cell>
        </row>
        <row r="58">
          <cell r="N58">
            <v>3007.19246031746</v>
          </cell>
        </row>
        <row r="59">
          <cell r="A59" t="str">
            <v>HEAT034</v>
          </cell>
          <cell r="B59" t="str">
            <v>CB10 (10hp chiller barrel)</v>
          </cell>
        </row>
        <row r="59">
          <cell r="D59">
            <v>10</v>
          </cell>
          <cell r="E59" t="str">
            <v>1206*219</v>
          </cell>
          <cell r="F59" t="str">
            <v>35KW</v>
          </cell>
        </row>
        <row r="59">
          <cell r="N59">
            <v>3298.61111111111</v>
          </cell>
        </row>
        <row r="60">
          <cell r="A60" t="str">
            <v>HEAT035</v>
          </cell>
          <cell r="B60" t="str">
            <v>CB12 (12hp chiller barrel)</v>
          </cell>
        </row>
        <row r="60">
          <cell r="D60">
            <v>12</v>
          </cell>
          <cell r="E60" t="str">
            <v>1406*219</v>
          </cell>
        </row>
        <row r="60">
          <cell r="N60">
            <v>3906.25</v>
          </cell>
        </row>
        <row r="61">
          <cell r="A61" t="str">
            <v>HEAT036</v>
          </cell>
          <cell r="B61" t="str">
            <v>CB15 (15hp chiller barrel)</v>
          </cell>
        </row>
        <row r="61">
          <cell r="D61">
            <v>15</v>
          </cell>
          <cell r="E61" t="str">
            <v>1406*219</v>
          </cell>
          <cell r="F61" t="str">
            <v>47KW</v>
          </cell>
        </row>
        <row r="61">
          <cell r="N61">
            <v>4191.46825396825</v>
          </cell>
        </row>
        <row r="62">
          <cell r="A62" t="str">
            <v>HEAT037</v>
          </cell>
          <cell r="B62" t="str">
            <v>CB20 (20hp chiller barrel)</v>
          </cell>
        </row>
        <row r="62">
          <cell r="D62">
            <v>20</v>
          </cell>
          <cell r="E62" t="str">
            <v>1606*219</v>
          </cell>
          <cell r="F62" t="str">
            <v>56KW</v>
          </cell>
        </row>
        <row r="62">
          <cell r="N62">
            <v>4861.11111111111</v>
          </cell>
        </row>
        <row r="62">
          <cell r="T62">
            <v>16732.4034469623</v>
          </cell>
        </row>
        <row r="63">
          <cell r="A63" t="str">
            <v>HEAT038</v>
          </cell>
          <cell r="B63" t="str">
            <v>CB25 (25hp chiller barrel)</v>
          </cell>
        </row>
        <row r="63">
          <cell r="D63">
            <v>25</v>
          </cell>
          <cell r="E63" t="str">
            <v>1706*219</v>
          </cell>
          <cell r="F63" t="str">
            <v>65KW</v>
          </cell>
        </row>
        <row r="63">
          <cell r="N63">
            <v>5419.14682539683</v>
          </cell>
        </row>
        <row r="64">
          <cell r="A64" t="str">
            <v>HEAT039</v>
          </cell>
          <cell r="B64" t="str">
            <v>CB30 (30hp chiller barrel)</v>
          </cell>
        </row>
        <row r="64">
          <cell r="D64">
            <v>30</v>
          </cell>
          <cell r="E64" t="str">
            <v>1716*273</v>
          </cell>
          <cell r="F64" t="str">
            <v>80KW</v>
          </cell>
        </row>
        <row r="64">
          <cell r="N64">
            <v>7080.85317460317</v>
          </cell>
        </row>
        <row r="65">
          <cell r="A65" t="str">
            <v>HEAT040</v>
          </cell>
          <cell r="B65" t="str">
            <v>CB35 (35hp chiller barrel)</v>
          </cell>
        </row>
        <row r="65">
          <cell r="D65">
            <v>35</v>
          </cell>
          <cell r="E65" t="str">
            <v>1916*273</v>
          </cell>
          <cell r="F65" t="str">
            <v>95KW</v>
          </cell>
        </row>
        <row r="65">
          <cell r="N65">
            <v>7936.50793650794</v>
          </cell>
        </row>
        <row r="66">
          <cell r="A66" t="str">
            <v>HEAT041</v>
          </cell>
          <cell r="B66" t="str">
            <v>CB40 (40hp chiller barrel)</v>
          </cell>
        </row>
        <row r="66">
          <cell r="D66">
            <v>40</v>
          </cell>
          <cell r="E66" t="str">
            <v>1916*273</v>
          </cell>
          <cell r="F66" t="str">
            <v>120KW</v>
          </cell>
        </row>
        <row r="66">
          <cell r="N66">
            <v>8432.53968253968</v>
          </cell>
        </row>
        <row r="67">
          <cell r="A67" t="str">
            <v>HEAT042</v>
          </cell>
          <cell r="B67" t="str">
            <v>CB50</v>
          </cell>
        </row>
        <row r="67">
          <cell r="D67">
            <v>50</v>
          </cell>
        </row>
        <row r="67">
          <cell r="F67" t="str">
            <v>135KW</v>
          </cell>
        </row>
        <row r="67">
          <cell r="N67">
            <v>10540.6746031746</v>
          </cell>
        </row>
        <row r="68">
          <cell r="A68" t="str">
            <v>HEAT043</v>
          </cell>
          <cell r="B68" t="str">
            <v>CB60</v>
          </cell>
        </row>
        <row r="68">
          <cell r="D68">
            <v>60</v>
          </cell>
        </row>
        <row r="68">
          <cell r="F68" t="str">
            <v>155KW</v>
          </cell>
        </row>
        <row r="68">
          <cell r="N68">
            <v>12425.5952380952</v>
          </cell>
        </row>
        <row r="69">
          <cell r="A69" t="str">
            <v>HEAT043.1</v>
          </cell>
          <cell r="B69" t="str">
            <v>CB70</v>
          </cell>
        </row>
        <row r="69">
          <cell r="D69">
            <v>70</v>
          </cell>
        </row>
        <row r="69">
          <cell r="N69">
            <v>14062.5</v>
          </cell>
        </row>
        <row r="70">
          <cell r="A70" t="str">
            <v>HEAT043.2</v>
          </cell>
          <cell r="B70" t="str">
            <v>CB80</v>
          </cell>
        </row>
        <row r="70">
          <cell r="D70">
            <v>80</v>
          </cell>
        </row>
        <row r="70">
          <cell r="N70">
            <v>16207.8373015873</v>
          </cell>
        </row>
        <row r="71">
          <cell r="A71" t="str">
            <v>HEAT043.3</v>
          </cell>
          <cell r="B71" t="str">
            <v>CB90</v>
          </cell>
        </row>
        <row r="71">
          <cell r="D71">
            <v>90</v>
          </cell>
        </row>
        <row r="71">
          <cell r="N71">
            <v>17547.123015873</v>
          </cell>
        </row>
        <row r="72">
          <cell r="A72" t="str">
            <v>HEAT043.4</v>
          </cell>
          <cell r="B72" t="str">
            <v>CB100</v>
          </cell>
        </row>
        <row r="72">
          <cell r="D72">
            <v>100</v>
          </cell>
        </row>
        <row r="72">
          <cell r="N72">
            <v>18762.4007936508</v>
          </cell>
        </row>
        <row r="73">
          <cell r="A73" t="str">
            <v>HEAT043.5</v>
          </cell>
          <cell r="B73" t="str">
            <v>CB110</v>
          </cell>
        </row>
        <row r="73">
          <cell r="D73">
            <v>110</v>
          </cell>
        </row>
        <row r="73">
          <cell r="N73">
            <v>20225.6944444444</v>
          </cell>
        </row>
        <row r="74">
          <cell r="A74" t="str">
            <v>HEAT043.6</v>
          </cell>
          <cell r="B74" t="str">
            <v>CB120</v>
          </cell>
        </row>
        <row r="74">
          <cell r="D74">
            <v>120</v>
          </cell>
        </row>
        <row r="74">
          <cell r="N74">
            <v>21701.3888888889</v>
          </cell>
        </row>
        <row r="75">
          <cell r="A75" t="str">
            <v>HEAT044</v>
          </cell>
          <cell r="B75" t="str">
            <v>T1HP titanium barrel 16c</v>
          </cell>
        </row>
        <row r="75">
          <cell r="D75" t="str">
            <v>1hp</v>
          </cell>
          <cell r="E75" t="str">
            <v>330*220*280(W) </v>
          </cell>
          <cell r="F75" t="str">
            <v>0.064 * 3ft</v>
          </cell>
          <cell r="G75" t="str">
            <v> 1 1/4" water inlet</v>
          </cell>
        </row>
        <row r="75">
          <cell r="N75">
            <v>347.222222222222</v>
          </cell>
        </row>
        <row r="75">
          <cell r="T75">
            <v>2243.70669109605</v>
          </cell>
        </row>
        <row r="76">
          <cell r="A76" t="str">
            <v>HEAT045</v>
          </cell>
          <cell r="B76" t="str">
            <v>T1.5HP titanium barrel 16c</v>
          </cell>
        </row>
        <row r="76">
          <cell r="D76" t="str">
            <v>1.5hp</v>
          </cell>
          <cell r="E76" t="str">
            <v>330*220*280(W) </v>
          </cell>
          <cell r="F76" t="str">
            <v>0.064 * 2.5ft</v>
          </cell>
          <cell r="G76" t="str">
            <v> 1 1/4" water inlet</v>
          </cell>
        </row>
        <row r="76">
          <cell r="N76">
            <v>440.228174603175</v>
          </cell>
        </row>
        <row r="76">
          <cell r="T76">
            <v>2535.79200855636</v>
          </cell>
        </row>
        <row r="77">
          <cell r="A77" t="str">
            <v>HEAT046</v>
          </cell>
          <cell r="B77" t="str">
            <v>T2HP titanium barrel 16c</v>
          </cell>
        </row>
        <row r="77">
          <cell r="D77" t="str">
            <v>2hp</v>
          </cell>
          <cell r="E77" t="str">
            <v>330*220*280(W) </v>
          </cell>
          <cell r="F77" t="str">
            <v>0.075 * 1.5ft</v>
          </cell>
          <cell r="G77" t="str">
            <v> 1 1/4" water inlet</v>
          </cell>
        </row>
        <row r="77">
          <cell r="N77">
            <v>496.031746031746</v>
          </cell>
        </row>
        <row r="77">
          <cell r="T77">
            <v>2937.70076383063</v>
          </cell>
        </row>
        <row r="78">
          <cell r="A78" t="str">
            <v>HEAT047</v>
          </cell>
          <cell r="B78" t="str">
            <v>T3HP titanium barrel 16c</v>
          </cell>
        </row>
        <row r="78">
          <cell r="D78" t="str">
            <v>3hp</v>
          </cell>
          <cell r="E78" t="str">
            <v>430*220*280(W) </v>
          </cell>
          <cell r="F78" t="str">
            <v>0.09 * 1.5ft</v>
          </cell>
          <cell r="G78" t="str">
            <v> 1 1/2" water inlet</v>
          </cell>
        </row>
        <row r="78">
          <cell r="N78">
            <v>606.39880952381</v>
          </cell>
        </row>
        <row r="78">
          <cell r="T78">
            <v>4205.30418323806</v>
          </cell>
        </row>
        <row r="79">
          <cell r="A79" t="str">
            <v>HEAT048</v>
          </cell>
          <cell r="B79" t="str">
            <v>T4HP titanium barrel 16c </v>
          </cell>
        </row>
        <row r="79">
          <cell r="D79">
            <v>4</v>
          </cell>
          <cell r="E79" t="str">
            <v>490*230*290(W) </v>
          </cell>
          <cell r="F79" t="str">
            <v>0.075 * 12" *2</v>
          </cell>
          <cell r="G79" t="str">
            <v> 1 1/2" water inlet</v>
          </cell>
        </row>
        <row r="79">
          <cell r="N79">
            <v>721.72619047619</v>
          </cell>
        </row>
        <row r="80">
          <cell r="A80" t="str">
            <v>HEAT049</v>
          </cell>
          <cell r="B80" t="str">
            <v>T5HP titanium barrel 16c</v>
          </cell>
        </row>
        <row r="80">
          <cell r="D80">
            <v>5</v>
          </cell>
          <cell r="E80" t="str">
            <v>560*230*290(W) </v>
          </cell>
          <cell r="F80" t="str">
            <v>0.09*15"*2</v>
          </cell>
          <cell r="G80" t="str">
            <v> 1 1/2" water inlet</v>
          </cell>
        </row>
        <row r="80">
          <cell r="N80">
            <v>758.928571428571</v>
          </cell>
        </row>
        <row r="81">
          <cell r="A81" t="str">
            <v>HEAT050</v>
          </cell>
          <cell r="B81" t="str">
            <v>T1hpS-RC (100mm) Titanium coil</v>
          </cell>
        </row>
        <row r="81">
          <cell r="D81">
            <v>1</v>
          </cell>
          <cell r="E81" t="str">
            <v>200*430H*100mmd</v>
          </cell>
          <cell r="F81" t="str">
            <v>1/2" * 1/2"</v>
          </cell>
        </row>
        <row r="81">
          <cell r="N81" t="str">
            <v>~</v>
          </cell>
        </row>
        <row r="82">
          <cell r="A82" t="str">
            <v>HEAT051</v>
          </cell>
          <cell r="B82" t="str">
            <v>T1.5hpS-RC (100mm) Titanium coil</v>
          </cell>
        </row>
        <row r="82">
          <cell r="D82">
            <v>1.5</v>
          </cell>
          <cell r="E82" t="str">
            <v>280*480H*100mmd</v>
          </cell>
          <cell r="F82" t="str">
            <v>1/2" * 1/2"</v>
          </cell>
        </row>
        <row r="82">
          <cell r="N82" t="str">
            <v>~</v>
          </cell>
        </row>
        <row r="83">
          <cell r="A83" t="str">
            <v>HEAT052</v>
          </cell>
          <cell r="B83" t="str">
            <v>T2hpS-RC (100mm) Titanium coil</v>
          </cell>
        </row>
        <row r="83">
          <cell r="D83">
            <v>2</v>
          </cell>
          <cell r="E83" t="str">
            <v>400*500H*100mmd</v>
          </cell>
          <cell r="F83" t="str">
            <v>1/2" * 1/2"</v>
          </cell>
        </row>
        <row r="83">
          <cell r="N83" t="str">
            <v>~</v>
          </cell>
        </row>
        <row r="84">
          <cell r="A84" t="str">
            <v>HEAT053</v>
          </cell>
          <cell r="B84" t="str">
            <v>T1hp-RC Titanium coil</v>
          </cell>
        </row>
        <row r="84">
          <cell r="D84">
            <v>1</v>
          </cell>
          <cell r="E84" t="str">
            <v>200*430H*150mmd</v>
          </cell>
          <cell r="F84" t="str">
            <v>1/2" * 1/2"</v>
          </cell>
          <cell r="G84" t="str">
            <v>0.064 * 3ft</v>
          </cell>
        </row>
        <row r="84">
          <cell r="N84">
            <v>173.611111111111</v>
          </cell>
        </row>
        <row r="85">
          <cell r="A85" t="str">
            <v>HEAT054</v>
          </cell>
          <cell r="B85" t="str">
            <v>T1.5hp-RC Titanium coil</v>
          </cell>
        </row>
        <row r="85">
          <cell r="D85">
            <v>1.5</v>
          </cell>
          <cell r="E85" t="str">
            <v>280*480H*150mmd</v>
          </cell>
          <cell r="F85" t="str">
            <v>1/2" * 1/2"</v>
          </cell>
          <cell r="G85" t="str">
            <v>0.064 * 2.5ft</v>
          </cell>
        </row>
        <row r="85">
          <cell r="N85">
            <v>240.575396825397</v>
          </cell>
        </row>
        <row r="86">
          <cell r="A86" t="str">
            <v>HEAT055</v>
          </cell>
          <cell r="B86" t="str">
            <v>T2hp-RC Titanium coil</v>
          </cell>
        </row>
        <row r="86">
          <cell r="D86">
            <v>2</v>
          </cell>
          <cell r="E86" t="str">
            <v>400*500H*150mmd</v>
          </cell>
          <cell r="F86" t="str">
            <v>1/2" * 1/2"</v>
          </cell>
          <cell r="G86" t="str">
            <v>0.075 * 1.5ft</v>
          </cell>
        </row>
        <row r="86">
          <cell r="N86">
            <v>307.539682539683</v>
          </cell>
        </row>
        <row r="87">
          <cell r="A87" t="str">
            <v>HEAT056</v>
          </cell>
          <cell r="B87" t="str">
            <v>T3hp-RC Titanium coil</v>
          </cell>
        </row>
        <row r="87">
          <cell r="D87">
            <v>3</v>
          </cell>
          <cell r="E87" t="str">
            <v>340*520H*150mmd</v>
          </cell>
          <cell r="F87" t="str">
            <v>1/2" * 3/4"</v>
          </cell>
          <cell r="G87" t="str">
            <v>0.09 * 1.5ft</v>
          </cell>
        </row>
        <row r="87">
          <cell r="N87">
            <v>427.827380952381</v>
          </cell>
        </row>
        <row r="88">
          <cell r="A88" t="str">
            <v>HEAT057</v>
          </cell>
          <cell r="B88" t="str">
            <v>T4hp-RC Titanium coil</v>
          </cell>
        </row>
        <row r="88">
          <cell r="D88">
            <v>4</v>
          </cell>
          <cell r="E88" t="str">
            <v>390*520H*150mmd</v>
          </cell>
          <cell r="F88" t="str">
            <v>1/2" * 3/4"</v>
          </cell>
          <cell r="G88" t="str">
            <v>0.075 * 12" *2</v>
          </cell>
        </row>
        <row r="88">
          <cell r="N88">
            <v>489.831349206349</v>
          </cell>
        </row>
        <row r="89">
          <cell r="A89" t="str">
            <v>HEAT058</v>
          </cell>
          <cell r="B89" t="str">
            <v>T5hp-RC Titanium coil</v>
          </cell>
        </row>
        <row r="89">
          <cell r="D89">
            <v>5</v>
          </cell>
          <cell r="E89" t="str">
            <v>450*520H*150mmd</v>
          </cell>
          <cell r="F89" t="str">
            <v>1/2" * 3/4"</v>
          </cell>
          <cell r="G89" t="str">
            <v>0.09*15"*2</v>
          </cell>
        </row>
        <row r="89">
          <cell r="N89">
            <v>551.835317460317</v>
          </cell>
        </row>
        <row r="90">
          <cell r="A90" t="str">
            <v>HEAT059</v>
          </cell>
          <cell r="B90" t="str">
            <v>TS1hp Titanium barrel 2c</v>
          </cell>
        </row>
        <row r="90">
          <cell r="D90">
            <v>1</v>
          </cell>
          <cell r="E90" t="str">
            <v>405h*215d</v>
          </cell>
        </row>
        <row r="90">
          <cell r="G90" t="str">
            <v>0.055 * 800mm</v>
          </cell>
        </row>
        <row r="90">
          <cell r="N90">
            <v>421.626984126984</v>
          </cell>
        </row>
        <row r="90">
          <cell r="T90">
            <v>2318.11145300081</v>
          </cell>
        </row>
        <row r="91">
          <cell r="A91" t="str">
            <v>HEAT060</v>
          </cell>
          <cell r="B91" t="str">
            <v>TS1.5hp Titanium barrel 2c</v>
          </cell>
        </row>
        <row r="91">
          <cell r="D91">
            <v>1.5</v>
          </cell>
          <cell r="E91" t="str">
            <v>455h*215d</v>
          </cell>
        </row>
        <row r="91">
          <cell r="G91" t="str">
            <v>0.064 * 800mm</v>
          </cell>
        </row>
        <row r="91">
          <cell r="N91">
            <v>644.84126984127</v>
          </cell>
        </row>
        <row r="91">
          <cell r="T91">
            <v>2740.40510379446</v>
          </cell>
        </row>
        <row r="92">
          <cell r="A92" t="str">
            <v>HEAT061</v>
          </cell>
          <cell r="B92" t="str">
            <v>TS2hp Titanium barrel 2c</v>
          </cell>
        </row>
        <row r="92">
          <cell r="D92">
            <v>2</v>
          </cell>
          <cell r="E92" t="str">
            <v>475h*215d</v>
          </cell>
        </row>
        <row r="92">
          <cell r="G92" t="str">
            <v>0.070 * 650mm</v>
          </cell>
        </row>
        <row r="92">
          <cell r="N92">
            <v>813.492063492063</v>
          </cell>
        </row>
        <row r="92">
          <cell r="T92">
            <v>4264.34188165076</v>
          </cell>
        </row>
        <row r="93">
          <cell r="A93" t="str">
            <v>HEAT062</v>
          </cell>
          <cell r="B93" t="str">
            <v>TS3hp Titanium barrel 2c</v>
          </cell>
        </row>
        <row r="93">
          <cell r="D93">
            <v>3</v>
          </cell>
          <cell r="E93" t="str">
            <v>575h*215d</v>
          </cell>
        </row>
        <row r="93">
          <cell r="G93" t="str">
            <v>0.08 *600mm</v>
          </cell>
        </row>
        <row r="93">
          <cell r="N93">
            <v>1091.26984126984</v>
          </cell>
        </row>
        <row r="93">
          <cell r="T93">
            <v>4690.17521498409</v>
          </cell>
        </row>
        <row r="94">
          <cell r="A94" t="str">
            <v>HEAT063</v>
          </cell>
          <cell r="B94" t="str">
            <v>TS4hp Titanium barrel 2c</v>
          </cell>
        </row>
        <row r="94">
          <cell r="D94">
            <v>4</v>
          </cell>
          <cell r="E94" t="str">
            <v>675h*215d</v>
          </cell>
        </row>
        <row r="94">
          <cell r="G94" t="str">
            <v>0.075 * 200mm</v>
          </cell>
        </row>
        <row r="94">
          <cell r="N94">
            <v>1550.09920634921</v>
          </cell>
        </row>
        <row r="95">
          <cell r="A95" t="str">
            <v>HEAT064</v>
          </cell>
          <cell r="B95" t="str">
            <v>TS5hp Titanium barrel 2c</v>
          </cell>
        </row>
        <row r="95">
          <cell r="D95">
            <v>5</v>
          </cell>
          <cell r="E95" t="str">
            <v>675h*265d</v>
          </cell>
        </row>
        <row r="95">
          <cell r="G95" t="str">
            <v>0.09*250mm</v>
          </cell>
        </row>
        <row r="95">
          <cell r="N95">
            <v>1847.71825396825</v>
          </cell>
        </row>
        <row r="96">
          <cell r="A96" t="str">
            <v>HEAT065</v>
          </cell>
          <cell r="B96" t="str">
            <v>T5hp-2c Titanium barrel</v>
          </cell>
        </row>
        <row r="96">
          <cell r="D96">
            <v>5</v>
          </cell>
          <cell r="E96" t="str">
            <v>660*250*402</v>
          </cell>
          <cell r="F96" t="str">
            <v>18KW</v>
          </cell>
        </row>
        <row r="96">
          <cell r="N96">
            <v>1860.11904761905</v>
          </cell>
        </row>
        <row r="97">
          <cell r="A97" t="str">
            <v>HEAT067</v>
          </cell>
          <cell r="B97" t="str">
            <v>T8hp-2C Titanium barrel</v>
          </cell>
        </row>
        <row r="97">
          <cell r="D97">
            <v>8</v>
          </cell>
          <cell r="E97" t="str">
            <v>880*250*402</v>
          </cell>
          <cell r="F97" t="str">
            <v>28KW</v>
          </cell>
        </row>
        <row r="97">
          <cell r="N97">
            <v>2962.5496031746</v>
          </cell>
        </row>
        <row r="98">
          <cell r="A98" t="str">
            <v>HEAT068</v>
          </cell>
          <cell r="B98" t="str">
            <v>T10hp-2cC Titanium barrel</v>
          </cell>
        </row>
        <row r="98">
          <cell r="D98">
            <v>10</v>
          </cell>
          <cell r="E98" t="str">
            <v>1020*250*402</v>
          </cell>
          <cell r="F98" t="str">
            <v>35KW</v>
          </cell>
        </row>
        <row r="98">
          <cell r="N98">
            <v>3348.21428571429</v>
          </cell>
        </row>
        <row r="99">
          <cell r="A99" t="str">
            <v>HEAT069</v>
          </cell>
          <cell r="B99" t="str">
            <v>T12hp-2cC Titanium barrel</v>
          </cell>
        </row>
        <row r="99">
          <cell r="D99">
            <v>12</v>
          </cell>
          <cell r="E99" t="str">
            <v>1200*250*402</v>
          </cell>
          <cell r="F99" t="str">
            <v>36KW</v>
          </cell>
        </row>
        <row r="99">
          <cell r="N99">
            <v>3472.22222222222</v>
          </cell>
        </row>
        <row r="100">
          <cell r="A100" t="str">
            <v>HEAT070</v>
          </cell>
          <cell r="B100" t="str">
            <v>T15hp-2cC Titanium barrel</v>
          </cell>
        </row>
        <row r="100">
          <cell r="D100">
            <v>15</v>
          </cell>
          <cell r="E100" t="str">
            <v>1500*250*402</v>
          </cell>
          <cell r="F100" t="str">
            <v>47KW</v>
          </cell>
        </row>
        <row r="100">
          <cell r="N100" t="str">
            <v>~</v>
          </cell>
        </row>
        <row r="101">
          <cell r="A101" t="str">
            <v>HEAT071</v>
          </cell>
          <cell r="B101" t="str">
            <v>T20hp-2cC Titanium barrel</v>
          </cell>
        </row>
        <row r="101">
          <cell r="D101">
            <v>20</v>
          </cell>
          <cell r="E101" t="str">
            <v>1150*355*513</v>
          </cell>
          <cell r="F101" t="str">
            <v>56KW</v>
          </cell>
        </row>
        <row r="101">
          <cell r="N101" t="str">
            <v>~</v>
          </cell>
        </row>
        <row r="102">
          <cell r="A102" t="str">
            <v>HEAT082</v>
          </cell>
          <cell r="B102" t="str">
            <v>T5SSCB Titanium barrel (5HP) +2C</v>
          </cell>
        </row>
        <row r="102">
          <cell r="D102">
            <v>5</v>
          </cell>
        </row>
        <row r="102">
          <cell r="N102">
            <v>1711.30952380952</v>
          </cell>
        </row>
        <row r="103">
          <cell r="A103" t="str">
            <v>HEAT083</v>
          </cell>
          <cell r="B103" t="str">
            <v>T6SSCB Titanium barrel</v>
          </cell>
        </row>
        <row r="103">
          <cell r="D103">
            <v>6</v>
          </cell>
        </row>
        <row r="103">
          <cell r="N103">
            <v>1934.52380952381</v>
          </cell>
        </row>
        <row r="104">
          <cell r="A104" t="str">
            <v>HEAT084</v>
          </cell>
          <cell r="B104" t="str">
            <v>T8SSCB Titanium barrel</v>
          </cell>
        </row>
        <row r="104">
          <cell r="D104">
            <v>8</v>
          </cell>
        </row>
        <row r="104">
          <cell r="N104">
            <v>2380.95238095238</v>
          </cell>
        </row>
        <row r="105">
          <cell r="A105" t="str">
            <v>HEAT085</v>
          </cell>
          <cell r="B105" t="str">
            <v>T10SSCB Titanium barrel</v>
          </cell>
        </row>
        <row r="105">
          <cell r="D105">
            <v>10</v>
          </cell>
        </row>
        <row r="105">
          <cell r="N105">
            <v>3224.20634920635</v>
          </cell>
        </row>
        <row r="106">
          <cell r="A106" t="str">
            <v>HEAT086</v>
          </cell>
          <cell r="B106" t="str">
            <v>T12SSCB Titanium barrel</v>
          </cell>
        </row>
        <row r="106">
          <cell r="D106">
            <v>12</v>
          </cell>
        </row>
        <row r="106">
          <cell r="N106">
            <v>3720.23809523809</v>
          </cell>
        </row>
        <row r="107">
          <cell r="A107" t="str">
            <v>HEAT087</v>
          </cell>
          <cell r="B107" t="str">
            <v>T15SSCB Titanium barrel</v>
          </cell>
        </row>
        <row r="107">
          <cell r="D107">
            <v>15</v>
          </cell>
        </row>
        <row r="107">
          <cell r="N107">
            <v>4687.5</v>
          </cell>
        </row>
        <row r="108">
          <cell r="A108" t="str">
            <v>HEAT088</v>
          </cell>
          <cell r="B108" t="str">
            <v>T20SSCB Titanium barrel</v>
          </cell>
        </row>
        <row r="108">
          <cell r="D108">
            <v>20</v>
          </cell>
        </row>
        <row r="108">
          <cell r="N108">
            <v>6423.61111111111</v>
          </cell>
        </row>
        <row r="109">
          <cell r="A109" t="str">
            <v>HEAT089</v>
          </cell>
          <cell r="B109" t="str">
            <v>T25SSCB Titanium barrel 2in1</v>
          </cell>
        </row>
        <row r="109">
          <cell r="D109">
            <v>25</v>
          </cell>
        </row>
        <row r="109">
          <cell r="N109">
            <v>7229.6626984127</v>
          </cell>
        </row>
        <row r="110">
          <cell r="A110" t="str">
            <v>HEAT090</v>
          </cell>
          <cell r="B110" t="str">
            <v>T30SSCB 2in1 Titanium barrel</v>
          </cell>
        </row>
        <row r="110">
          <cell r="D110">
            <v>30</v>
          </cell>
        </row>
        <row r="110">
          <cell r="N110">
            <v>8370.53571428571</v>
          </cell>
        </row>
        <row r="111">
          <cell r="A111" t="str">
            <v>HEAT091</v>
          </cell>
          <cell r="B111" t="str">
            <v>T40SSCB 2in1 Titanium barrel cw flange</v>
          </cell>
        </row>
        <row r="111">
          <cell r="D111">
            <v>40</v>
          </cell>
        </row>
        <row r="111">
          <cell r="N111">
            <v>12152.7777777778</v>
          </cell>
        </row>
        <row r="112">
          <cell r="A112" t="str">
            <v>HEAT092</v>
          </cell>
          <cell r="B112" t="str">
            <v>T50SSCB Titanium barrel</v>
          </cell>
        </row>
        <row r="112">
          <cell r="D112">
            <v>50</v>
          </cell>
        </row>
        <row r="112">
          <cell r="N112" t="str">
            <v>~</v>
          </cell>
        </row>
        <row r="113">
          <cell r="A113" t="str">
            <v>HEAT093</v>
          </cell>
          <cell r="B113" t="str">
            <v>TIT-1hp</v>
          </cell>
        </row>
        <row r="113">
          <cell r="D113" t="str">
            <v>1hp</v>
          </cell>
        </row>
        <row r="113">
          <cell r="N113">
            <v>520.833333333333</v>
          </cell>
        </row>
        <row r="114">
          <cell r="A114" t="str">
            <v>HEAT094</v>
          </cell>
          <cell r="B114" t="str">
            <v>TIT-1.5hp</v>
          </cell>
        </row>
        <row r="114">
          <cell r="D114" t="str">
            <v>1.5hp</v>
          </cell>
        </row>
        <row r="114">
          <cell r="N114">
            <v>657.242063492063</v>
          </cell>
        </row>
        <row r="115">
          <cell r="A115" t="str">
            <v>HEAT095</v>
          </cell>
          <cell r="B115" t="str">
            <v>TIT-2hp</v>
          </cell>
        </row>
        <row r="115">
          <cell r="D115" t="str">
            <v>2hp</v>
          </cell>
        </row>
        <row r="115">
          <cell r="N115">
            <v>760.168650793651</v>
          </cell>
        </row>
        <row r="116">
          <cell r="A116" t="str">
            <v>HEAT096</v>
          </cell>
          <cell r="B116" t="str">
            <v>TIT-3hp</v>
          </cell>
        </row>
        <row r="116">
          <cell r="D116" t="str">
            <v>3hp</v>
          </cell>
        </row>
        <row r="116">
          <cell r="N116">
            <v>886.656746031746</v>
          </cell>
        </row>
        <row r="117">
          <cell r="A117" t="str">
            <v>HEAT097</v>
          </cell>
          <cell r="B117" t="str">
            <v>TIT-4hp</v>
          </cell>
        </row>
        <row r="117">
          <cell r="D117" t="str">
            <v>4hp</v>
          </cell>
        </row>
        <row r="117">
          <cell r="N117">
            <v>1029.26587301587</v>
          </cell>
        </row>
        <row r="118">
          <cell r="A118" t="str">
            <v>HEAT098</v>
          </cell>
          <cell r="B118" t="str">
            <v>TIT-5hp</v>
          </cell>
        </row>
        <row r="118">
          <cell r="D118" t="str">
            <v>5hp</v>
          </cell>
        </row>
        <row r="118">
          <cell r="N118">
            <v>1190.47619047619</v>
          </cell>
        </row>
        <row r="119">
          <cell r="A119" t="str">
            <v>HEAT099</v>
          </cell>
          <cell r="B119" t="str">
            <v>TIT-8hp</v>
          </cell>
        </row>
        <row r="119">
          <cell r="D119" t="str">
            <v>7hp</v>
          </cell>
        </row>
        <row r="119">
          <cell r="N119" t="str">
            <v>~</v>
          </cell>
        </row>
        <row r="120">
          <cell r="A120" t="str">
            <v>HEAT100</v>
          </cell>
          <cell r="B120" t="str">
            <v>TIT-10hp</v>
          </cell>
        </row>
        <row r="120">
          <cell r="D120" t="str">
            <v>10hp</v>
          </cell>
        </row>
        <row r="120">
          <cell r="N120" t="str">
            <v>~</v>
          </cell>
        </row>
        <row r="121">
          <cell r="A121" t="str">
            <v>HEAT101</v>
          </cell>
          <cell r="B121" t="str">
            <v>TIT-12hp</v>
          </cell>
        </row>
        <row r="121">
          <cell r="D121" t="str">
            <v>12hp</v>
          </cell>
        </row>
        <row r="121">
          <cell r="N121" t="str">
            <v>~</v>
          </cell>
        </row>
        <row r="122">
          <cell r="A122" t="str">
            <v>HEAT102</v>
          </cell>
          <cell r="B122" t="str">
            <v>TIT-15hp</v>
          </cell>
        </row>
        <row r="122">
          <cell r="D122" t="str">
            <v>15hp</v>
          </cell>
        </row>
        <row r="122">
          <cell r="N122" t="str">
            <v>~</v>
          </cell>
        </row>
        <row r="123">
          <cell r="A123" t="str">
            <v>HEAT102.01</v>
          </cell>
          <cell r="B123" t="str">
            <v>1hp Tube in tube water cooled condenser</v>
          </cell>
        </row>
        <row r="123">
          <cell r="D123">
            <v>1</v>
          </cell>
        </row>
        <row r="123">
          <cell r="N123">
            <v>184.52380952381</v>
          </cell>
        </row>
        <row r="124">
          <cell r="A124" t="str">
            <v>HEAT102.02</v>
          </cell>
          <cell r="B124" t="str">
            <v>1.5hp Tube in tube water cooled condenser</v>
          </cell>
        </row>
        <row r="124">
          <cell r="D124">
            <v>1.5</v>
          </cell>
        </row>
        <row r="124">
          <cell r="N124">
            <v>267.857142857143</v>
          </cell>
        </row>
        <row r="125">
          <cell r="A125" t="str">
            <v>HEAT102.03</v>
          </cell>
          <cell r="B125" t="str">
            <v>2hp Tube in tube water cooled condenser</v>
          </cell>
        </row>
        <row r="125">
          <cell r="D125">
            <v>2</v>
          </cell>
          <cell r="E125" t="str">
            <v>0.52*7rolls</v>
          </cell>
        </row>
        <row r="125">
          <cell r="N125">
            <v>401.785714285714</v>
          </cell>
        </row>
        <row r="126">
          <cell r="A126" t="str">
            <v>HEAT102.04</v>
          </cell>
          <cell r="B126" t="str">
            <v>2.5hp Tube in tube water cooled condenser</v>
          </cell>
        </row>
        <row r="126">
          <cell r="D126">
            <v>2.5</v>
          </cell>
        </row>
        <row r="126">
          <cell r="N126">
            <v>476.190476190476</v>
          </cell>
        </row>
        <row r="127">
          <cell r="A127" t="str">
            <v>HEAT102.05</v>
          </cell>
          <cell r="B127" t="str">
            <v>3hp Tube in tube water cooled condenser</v>
          </cell>
        </row>
        <row r="127">
          <cell r="D127">
            <v>3</v>
          </cell>
        </row>
        <row r="127">
          <cell r="N127">
            <v>505.952380952381</v>
          </cell>
        </row>
        <row r="128">
          <cell r="A128" t="str">
            <v>HEAT102.07</v>
          </cell>
          <cell r="B128" t="str">
            <v>5hp Tube in tube water cooled condenser</v>
          </cell>
        </row>
        <row r="128">
          <cell r="D128">
            <v>5</v>
          </cell>
        </row>
        <row r="128">
          <cell r="N128">
            <v>809.523809523809</v>
          </cell>
        </row>
        <row r="130">
          <cell r="A130" t="str">
            <v>ITEM CODE</v>
          </cell>
          <cell r="B130" t="str">
            <v>Model No.</v>
          </cell>
        </row>
        <row r="130">
          <cell r="N130" t="str">
            <v>RM</v>
          </cell>
        </row>
        <row r="131">
          <cell r="A131" t="str">
            <v>HEAT103</v>
          </cell>
          <cell r="B131" t="str">
            <v>HCPF-60</v>
          </cell>
        </row>
        <row r="131">
          <cell r="N131">
            <v>496.833333333333</v>
          </cell>
        </row>
        <row r="132">
          <cell r="A132" t="str">
            <v>HEAT104</v>
          </cell>
          <cell r="B132" t="str">
            <v>HCPF-70</v>
          </cell>
        </row>
        <row r="132">
          <cell r="N132">
            <v>517.083333333333</v>
          </cell>
        </row>
        <row r="133">
          <cell r="A133" t="str">
            <v>HEAT105</v>
          </cell>
          <cell r="B133" t="str">
            <v>HCPF-80</v>
          </cell>
        </row>
        <row r="133">
          <cell r="N133">
            <v>627.083333333333</v>
          </cell>
        </row>
        <row r="134">
          <cell r="A134" t="str">
            <v>HEAT106</v>
          </cell>
          <cell r="B134" t="str">
            <v>HGAM-70</v>
          </cell>
        </row>
        <row r="134">
          <cell r="N134">
            <v>316.833333333333</v>
          </cell>
        </row>
        <row r="135">
          <cell r="A135" t="str">
            <v>HEAT107</v>
          </cell>
          <cell r="B135" t="str">
            <v>HGAM-75</v>
          </cell>
        </row>
        <row r="135">
          <cell r="N135">
            <v>325.166666666667</v>
          </cell>
        </row>
        <row r="136">
          <cell r="A136" t="str">
            <v>HEAT108</v>
          </cell>
          <cell r="B136" t="str">
            <v>HGAM-80</v>
          </cell>
        </row>
        <row r="136">
          <cell r="N136">
            <v>468.75</v>
          </cell>
        </row>
        <row r="137">
          <cell r="A137" t="str">
            <v>HEAT109</v>
          </cell>
          <cell r="B137" t="str">
            <v>HCT-26S</v>
          </cell>
        </row>
        <row r="137">
          <cell r="N137">
            <v>436.833333333333</v>
          </cell>
        </row>
        <row r="138">
          <cell r="A138" t="str">
            <v>HEAT110</v>
          </cell>
          <cell r="B138" t="str">
            <v>HCT-30S</v>
          </cell>
        </row>
        <row r="138">
          <cell r="N138">
            <v>582.25</v>
          </cell>
        </row>
        <row r="139">
          <cell r="A139" t="str">
            <v>HEAT111</v>
          </cell>
          <cell r="B139" t="str">
            <v>HCT-33S</v>
          </cell>
        </row>
        <row r="139">
          <cell r="N139">
            <v>599.333333333333</v>
          </cell>
        </row>
        <row r="140">
          <cell r="A140" t="str">
            <v>HEAT112</v>
          </cell>
          <cell r="B140" t="str">
            <v>PC-10</v>
          </cell>
        </row>
        <row r="140">
          <cell r="N140">
            <v>115.583333333333</v>
          </cell>
        </row>
        <row r="141">
          <cell r="A141" t="str">
            <v>HEAT113</v>
          </cell>
          <cell r="B141" t="str">
            <v>HCPF-60</v>
          </cell>
        </row>
        <row r="141">
          <cell r="N141">
            <v>501.333333333333</v>
          </cell>
        </row>
        <row r="142">
          <cell r="A142" t="str">
            <v>HEAT114</v>
          </cell>
          <cell r="B142" t="str">
            <v>HCPF-70</v>
          </cell>
        </row>
        <row r="142">
          <cell r="N142">
            <v>521</v>
          </cell>
        </row>
        <row r="143">
          <cell r="A143" t="str">
            <v>HEAT115</v>
          </cell>
          <cell r="B143" t="str">
            <v>HCPF-80</v>
          </cell>
        </row>
        <row r="143">
          <cell r="N143">
            <v>632.5</v>
          </cell>
        </row>
        <row r="144">
          <cell r="A144" t="str">
            <v>HEAT116</v>
          </cell>
          <cell r="B144" t="str">
            <v>HGAM-70</v>
          </cell>
        </row>
        <row r="144">
          <cell r="N144">
            <v>333.083333333333</v>
          </cell>
        </row>
        <row r="145">
          <cell r="A145" t="str">
            <v>HEAT117</v>
          </cell>
          <cell r="B145" t="str">
            <v>HGAM-75</v>
          </cell>
        </row>
        <row r="145">
          <cell r="N145">
            <v>339.083333333333</v>
          </cell>
        </row>
        <row r="146">
          <cell r="A146" t="str">
            <v>HEAT118</v>
          </cell>
          <cell r="B146" t="str">
            <v>HGAM-80</v>
          </cell>
        </row>
        <row r="146">
          <cell r="N146">
            <v>476.25</v>
          </cell>
        </row>
        <row r="147">
          <cell r="A147" t="str">
            <v>HEAT119</v>
          </cell>
          <cell r="B147" t="str">
            <v>HCT-26S</v>
          </cell>
        </row>
        <row r="147">
          <cell r="N147">
            <v>446.083333333333</v>
          </cell>
        </row>
        <row r="148">
          <cell r="A148" t="str">
            <v>HEAT120</v>
          </cell>
          <cell r="B148" t="str">
            <v>HCT-30S</v>
          </cell>
        </row>
        <row r="148">
          <cell r="N148">
            <v>592.583333333333</v>
          </cell>
        </row>
        <row r="149">
          <cell r="A149" t="str">
            <v>HEAT121</v>
          </cell>
          <cell r="B149" t="str">
            <v>HCT-33S</v>
          </cell>
        </row>
        <row r="149">
          <cell r="N149">
            <v>609.25</v>
          </cell>
        </row>
        <row r="150">
          <cell r="A150" t="str">
            <v>HEAT122</v>
          </cell>
          <cell r="B150" t="str">
            <v>HQSm-80AX</v>
          </cell>
        </row>
        <row r="150">
          <cell r="N150">
            <v>583.333333333333</v>
          </cell>
        </row>
        <row r="152">
          <cell r="A152" t="str">
            <v>ITEM CODE</v>
          </cell>
          <cell r="B152" t="str">
            <v>Model No.</v>
          </cell>
        </row>
        <row r="153">
          <cell r="A153" t="str">
            <v>HEAT123</v>
          </cell>
          <cell r="B153" t="str">
            <v>DN15-S</v>
          </cell>
        </row>
        <row r="153">
          <cell r="E153">
            <v>43.9285714285714</v>
          </cell>
        </row>
        <row r="154">
          <cell r="A154" t="str">
            <v>HEAT124</v>
          </cell>
          <cell r="B154" t="str">
            <v>DN20-S</v>
          </cell>
        </row>
        <row r="154">
          <cell r="E154">
            <v>58.0833333333333</v>
          </cell>
        </row>
        <row r="155">
          <cell r="A155" t="str">
            <v>HEAT125</v>
          </cell>
          <cell r="B155" t="str">
            <v>DN25-S</v>
          </cell>
        </row>
        <row r="155">
          <cell r="E155">
            <v>90.7857142857143</v>
          </cell>
        </row>
        <row r="156">
          <cell r="A156" t="str">
            <v>HEAT126</v>
          </cell>
          <cell r="B156" t="str">
            <v>DN15-B</v>
          </cell>
        </row>
        <row r="156">
          <cell r="E156">
            <v>55.1547619047619</v>
          </cell>
        </row>
        <row r="157">
          <cell r="A157" t="str">
            <v>HEAT127</v>
          </cell>
          <cell r="B157" t="str">
            <v>DN20-B</v>
          </cell>
        </row>
        <row r="157">
          <cell r="E157">
            <v>65.8928571428571</v>
          </cell>
        </row>
        <row r="158">
          <cell r="A158" t="str">
            <v>HEAT128</v>
          </cell>
          <cell r="B158" t="str">
            <v>DN25-B</v>
          </cell>
        </row>
        <row r="158">
          <cell r="E158">
            <v>107.380952380952</v>
          </cell>
        </row>
        <row r="159">
          <cell r="A159" t="str">
            <v>HEAT129</v>
          </cell>
          <cell r="B159" t="str">
            <v>DN32-B</v>
          </cell>
        </row>
        <row r="159">
          <cell r="E159">
            <v>155.702380952381</v>
          </cell>
        </row>
        <row r="160">
          <cell r="A160" t="str">
            <v>HEAT130</v>
          </cell>
          <cell r="B160" t="str">
            <v>DN40-B</v>
          </cell>
        </row>
        <row r="160">
          <cell r="E160">
            <v>215.738095238095</v>
          </cell>
        </row>
      </sheetData>
      <sheetData sheetId="13">
        <row r="8">
          <cell r="L8" t="str">
            <v>(RM) </v>
          </cell>
        </row>
        <row r="8">
          <cell r="U8" t="str">
            <v> Cond QC (RM) </v>
          </cell>
          <cell r="V8" t="str">
            <v>HTC MODEL</v>
          </cell>
        </row>
        <row r="8">
          <cell r="Y8" t="str">
            <v>HTC cond (RM) </v>
          </cell>
        </row>
        <row r="9">
          <cell r="A9" t="str">
            <v>REF001</v>
          </cell>
          <cell r="B9" t="str">
            <v>SPC-19L（3匹）</v>
          </cell>
          <cell r="C9" t="str">
            <v>4FES3Y</v>
          </cell>
        </row>
        <row r="9">
          <cell r="E9" t="str">
            <v>CH</v>
          </cell>
          <cell r="F9" t="str">
            <v>3 LT</v>
          </cell>
          <cell r="G9" t="str">
            <v>11399btu</v>
          </cell>
        </row>
        <row r="9">
          <cell r="L9">
            <v>4682.4164448388</v>
          </cell>
        </row>
        <row r="9">
          <cell r="R9" t="str">
            <v>CU - 50  QC</v>
          </cell>
        </row>
        <row r="9">
          <cell r="U9">
            <v>8641.78033987317</v>
          </cell>
          <cell r="V9" t="str">
            <v>HTC-4</v>
          </cell>
        </row>
        <row r="9">
          <cell r="Y9">
            <v>9028.66387477418</v>
          </cell>
        </row>
        <row r="10">
          <cell r="A10" t="str">
            <v>REF002</v>
          </cell>
          <cell r="B10" t="str">
            <v>SPC4-23L（4匹）</v>
          </cell>
          <cell r="C10" t="str">
            <v>4EES4Y</v>
          </cell>
        </row>
        <row r="10">
          <cell r="E10" t="str">
            <v>CH</v>
          </cell>
          <cell r="F10" t="str">
            <v>4 LT</v>
          </cell>
          <cell r="G10" t="str">
            <v>16006btu</v>
          </cell>
        </row>
        <row r="10">
          <cell r="L10">
            <v>4825.68027210884</v>
          </cell>
        </row>
        <row r="10">
          <cell r="R10" t="str">
            <v>CU - 72 QC</v>
          </cell>
        </row>
        <row r="10">
          <cell r="U10">
            <v>9655.56691425832</v>
          </cell>
          <cell r="V10" t="str">
            <v>HTC-8</v>
          </cell>
        </row>
        <row r="10">
          <cell r="Y10">
            <v>9894.15842271</v>
          </cell>
        </row>
        <row r="11">
          <cell r="A11" t="str">
            <v>REF003</v>
          </cell>
          <cell r="B11" t="str">
            <v>SPC4-27L（5匹）</v>
          </cell>
          <cell r="C11" t="str">
            <v>4DES-5(Y)</v>
          </cell>
        </row>
        <row r="11">
          <cell r="E11" t="str">
            <v>CH</v>
          </cell>
          <cell r="F11" t="str">
            <v>5 LT</v>
          </cell>
          <cell r="G11" t="str">
            <v>21024btu</v>
          </cell>
        </row>
        <row r="11">
          <cell r="L11">
            <v>5118.67790594499</v>
          </cell>
        </row>
        <row r="11">
          <cell r="R11" t="str">
            <v>CU - 64 QC</v>
          </cell>
        </row>
        <row r="11">
          <cell r="U11">
            <v>10103.9964862717</v>
          </cell>
          <cell r="V11" t="str">
            <v>HTC-8</v>
          </cell>
        </row>
        <row r="11">
          <cell r="Y11">
            <v>10490.9628266425</v>
          </cell>
        </row>
        <row r="12">
          <cell r="A12" t="str">
            <v>REF004</v>
          </cell>
          <cell r="B12" t="str">
            <v>SPC4-33L（6匹）</v>
          </cell>
          <cell r="C12" t="str">
            <v>4CES-6(Y)</v>
          </cell>
        </row>
        <row r="12">
          <cell r="E12" t="str">
            <v>CH</v>
          </cell>
          <cell r="F12" t="str">
            <v>6 LT</v>
          </cell>
          <cell r="G12" t="str">
            <v>262118btu</v>
          </cell>
        </row>
        <row r="12">
          <cell r="L12">
            <v>5518.89233954451</v>
          </cell>
        </row>
        <row r="12">
          <cell r="R12" t="str">
            <v>CU - 90 QC</v>
          </cell>
        </row>
        <row r="12">
          <cell r="U12">
            <v>11013.3102113833</v>
          </cell>
          <cell r="V12" t="str">
            <v>HTC-8</v>
          </cell>
        </row>
        <row r="12">
          <cell r="Y12">
            <v>10921.9629859035</v>
          </cell>
        </row>
        <row r="13">
          <cell r="A13" t="str">
            <v>REF005</v>
          </cell>
          <cell r="B13" t="str">
            <v>SP4LF 060E</v>
          </cell>
          <cell r="C13" t="str">
            <v>4VES-7(Y)</v>
          </cell>
        </row>
        <row r="13">
          <cell r="E13" t="str">
            <v>CH</v>
          </cell>
          <cell r="F13" t="str">
            <v>6 LT</v>
          </cell>
          <cell r="G13" t="str">
            <v>29000btu</v>
          </cell>
        </row>
        <row r="13">
          <cell r="L13">
            <v>6683.81211180124</v>
          </cell>
        </row>
        <row r="13">
          <cell r="R13" t="str">
            <v>CU - 72 QC</v>
          </cell>
        </row>
        <row r="13">
          <cell r="U13">
            <v>12172.6630154474</v>
          </cell>
          <cell r="V13" t="str">
            <v>HTC-8</v>
          </cell>
        </row>
        <row r="13">
          <cell r="Y13">
            <v>12411.2545238991</v>
          </cell>
        </row>
        <row r="14">
          <cell r="A14" t="str">
            <v>REF006</v>
          </cell>
          <cell r="B14" t="str">
            <v>SP4LF 080E</v>
          </cell>
          <cell r="C14" t="str">
            <v>4TES-9(Y)</v>
          </cell>
        </row>
        <row r="14">
          <cell r="E14" t="str">
            <v>CH</v>
          </cell>
          <cell r="F14" t="str">
            <v>8 LT</v>
          </cell>
          <cell r="G14" t="str">
            <v>30887btu</v>
          </cell>
        </row>
        <row r="14">
          <cell r="L14">
            <v>6729.91071428571</v>
          </cell>
        </row>
        <row r="14">
          <cell r="R14" t="str">
            <v>CU - 100 QC</v>
          </cell>
        </row>
        <row r="14">
          <cell r="U14">
            <v>12822.334959436</v>
          </cell>
          <cell r="V14" t="str">
            <v>HTC-10</v>
          </cell>
        </row>
        <row r="14">
          <cell r="Y14">
            <v>13047.4434301588</v>
          </cell>
        </row>
        <row r="15">
          <cell r="A15" t="str">
            <v>REF007</v>
          </cell>
          <cell r="B15" t="str">
            <v>SP4LF 100E</v>
          </cell>
          <cell r="C15" t="str">
            <v>4PES-10(Y)</v>
          </cell>
        </row>
        <row r="15">
          <cell r="E15" t="str">
            <v>CH</v>
          </cell>
          <cell r="F15" t="str">
            <v>10 LT</v>
          </cell>
          <cell r="G15" t="str">
            <v>35870btu</v>
          </cell>
        </row>
        <row r="15">
          <cell r="L15">
            <v>7149.65062111801</v>
          </cell>
        </row>
        <row r="15">
          <cell r="R15" t="str">
            <v>CU - 90 QC</v>
          </cell>
        </row>
        <row r="15">
          <cell r="U15">
            <v>13035.0432209507</v>
          </cell>
          <cell r="V15" t="str">
            <v>HTC-8</v>
          </cell>
        </row>
        <row r="15">
          <cell r="Y15">
            <v>12943.695995471</v>
          </cell>
        </row>
        <row r="16">
          <cell r="A16" t="str">
            <v>REF008</v>
          </cell>
          <cell r="B16" t="str">
            <v>SP4LF 120E</v>
          </cell>
          <cell r="C16" t="str">
            <v>4NES-14(Y)</v>
          </cell>
        </row>
        <row r="16">
          <cell r="E16" t="str">
            <v>CH</v>
          </cell>
          <cell r="F16" t="str">
            <v>12 LT</v>
          </cell>
          <cell r="G16" t="str">
            <v>41911btu</v>
          </cell>
        </row>
        <row r="16">
          <cell r="L16">
            <v>7539.79037267081</v>
          </cell>
        </row>
        <row r="16">
          <cell r="R16" t="str">
            <v>CU - 144 QC</v>
          </cell>
        </row>
        <row r="16">
          <cell r="U16">
            <v>15339.4332172547</v>
          </cell>
          <cell r="V16" t="str">
            <v>HTC-10</v>
          </cell>
        </row>
        <row r="16">
          <cell r="Y16">
            <v>13950.3907545735</v>
          </cell>
        </row>
        <row r="17">
          <cell r="A17" t="str">
            <v>REF009</v>
          </cell>
          <cell r="B17" t="str">
            <v>SP4L 150E</v>
          </cell>
          <cell r="C17" t="str">
            <v>4JE15(Y)</v>
          </cell>
        </row>
        <row r="17">
          <cell r="E17" t="str">
            <v>OPSS/CH</v>
          </cell>
          <cell r="F17" t="str">
            <v>15 LT</v>
          </cell>
          <cell r="G17" t="str">
            <v>45000btu</v>
          </cell>
        </row>
        <row r="17">
          <cell r="L17">
            <v>9459.43322981367</v>
          </cell>
        </row>
        <row r="17">
          <cell r="R17" t="str">
            <v>CU - 100 QC</v>
          </cell>
        </row>
        <row r="17">
          <cell r="U17">
            <v>16383.2927558167</v>
          </cell>
          <cell r="V17" t="str">
            <v>HTC-8</v>
          </cell>
        </row>
        <row r="17">
          <cell r="Y17">
            <v>16021.8569691092</v>
          </cell>
        </row>
        <row r="18">
          <cell r="A18" t="str">
            <v>REF010</v>
          </cell>
          <cell r="B18" t="str">
            <v>SP4L 180E</v>
          </cell>
          <cell r="C18" t="str">
            <v>4HE-18(Y)</v>
          </cell>
        </row>
        <row r="18">
          <cell r="E18" t="str">
            <v>OPSS/CH</v>
          </cell>
          <cell r="F18" t="str">
            <v>18 LT</v>
          </cell>
          <cell r="G18" t="str">
            <v>53925btu</v>
          </cell>
        </row>
        <row r="18">
          <cell r="L18">
            <v>10051.9215838509</v>
          </cell>
        </row>
        <row r="18">
          <cell r="R18" t="str">
            <v>CU - 144 QC</v>
          </cell>
        </row>
        <row r="18">
          <cell r="U18">
            <v>18635.5080704916</v>
          </cell>
          <cell r="V18" t="str">
            <v>HTC-12</v>
          </cell>
        </row>
        <row r="18">
          <cell r="Y18">
            <v>17702.6296913396</v>
          </cell>
        </row>
        <row r="19">
          <cell r="A19" t="str">
            <v>REF011</v>
          </cell>
          <cell r="B19" t="str">
            <v>SP4L 220E</v>
          </cell>
          <cell r="C19" t="str">
            <v>4GE-23(Y)</v>
          </cell>
        </row>
        <row r="19">
          <cell r="E19" t="str">
            <v>OPSS/CH</v>
          </cell>
          <cell r="F19" t="str">
            <v>22 LT</v>
          </cell>
          <cell r="G19" t="str">
            <v>62628btu</v>
          </cell>
        </row>
        <row r="19">
          <cell r="L19">
            <v>10343.5559006211</v>
          </cell>
        </row>
        <row r="19">
          <cell r="R19" t="str">
            <v>CU - 125 QC</v>
          </cell>
        </row>
        <row r="19">
          <cell r="U19">
            <v>18249.0949690544</v>
          </cell>
          <cell r="V19" t="str">
            <v>HTC-10</v>
          </cell>
        </row>
        <row r="19">
          <cell r="Y19">
            <v>17560.5333335629</v>
          </cell>
        </row>
        <row r="20">
          <cell r="A20" t="str">
            <v>REF012</v>
          </cell>
          <cell r="B20" t="str">
            <v>SP4L 250E</v>
          </cell>
          <cell r="C20" t="str">
            <v>4FE-25(Y)</v>
          </cell>
        </row>
        <row r="20">
          <cell r="E20" t="str">
            <v>OPSS/CH</v>
          </cell>
          <cell r="F20" t="str">
            <v>25 LT</v>
          </cell>
          <cell r="G20" t="str">
            <v>72000btu</v>
          </cell>
        </row>
        <row r="20">
          <cell r="L20">
            <v>12237.4805900621</v>
          </cell>
        </row>
        <row r="20">
          <cell r="R20" t="str">
            <v>CU - 160 QC</v>
          </cell>
        </row>
        <row r="20">
          <cell r="U20">
            <v>22805.5474069699</v>
          </cell>
          <cell r="V20" t="str">
            <v>HTC-15</v>
          </cell>
        </row>
        <row r="20">
          <cell r="Y20">
            <v>20656.728243677</v>
          </cell>
        </row>
        <row r="21">
          <cell r="A21" t="str">
            <v>REF013</v>
          </cell>
          <cell r="B21" t="str">
            <v>SP6L 270E</v>
          </cell>
          <cell r="C21" t="str">
            <v>6HE-28(Y)</v>
          </cell>
        </row>
        <row r="21">
          <cell r="E21" t="str">
            <v>OPSS/CH</v>
          </cell>
          <cell r="F21" t="str">
            <v>28 LT</v>
          </cell>
          <cell r="G21" t="str">
            <v>80888btu</v>
          </cell>
        </row>
        <row r="21">
          <cell r="L21">
            <v>12882.8610248447</v>
          </cell>
        </row>
        <row r="21">
          <cell r="R21" t="str">
            <v>CU - 300 QC</v>
          </cell>
        </row>
        <row r="21">
          <cell r="U21">
            <v>30637.6504918513</v>
          </cell>
          <cell r="V21" t="str">
            <v>HTC-30</v>
          </cell>
        </row>
        <row r="21">
          <cell r="Y21">
            <v>26499.1417838892</v>
          </cell>
        </row>
        <row r="22">
          <cell r="A22" t="str">
            <v>REF014</v>
          </cell>
          <cell r="B22" t="str">
            <v>SP6L 300E</v>
          </cell>
          <cell r="C22" t="str">
            <v>6GE-34(Y)</v>
          </cell>
        </row>
        <row r="22">
          <cell r="E22" t="str">
            <v>OPSS/CH</v>
          </cell>
          <cell r="F22" t="str">
            <v>30 LT</v>
          </cell>
          <cell r="G22" t="str">
            <v>93857btu</v>
          </cell>
        </row>
        <row r="22">
          <cell r="L22">
            <v>14127.0380434783</v>
          </cell>
        </row>
        <row r="22">
          <cell r="R22" t="str">
            <v>CU - 200 QC</v>
          </cell>
        </row>
        <row r="22">
          <cell r="U22">
            <v>25274.5503108443</v>
          </cell>
          <cell r="V22" t="str">
            <v>HTC-20</v>
          </cell>
        </row>
        <row r="22">
          <cell r="Y22">
            <v>23375.4569419297</v>
          </cell>
        </row>
        <row r="23">
          <cell r="A23" t="str">
            <v>REF015</v>
          </cell>
          <cell r="B23" t="str">
            <v>SP6L 400E</v>
          </cell>
          <cell r="C23" t="str">
            <v>6FE-44(Y)</v>
          </cell>
        </row>
        <row r="23">
          <cell r="E23" t="str">
            <v>OPSS/CH</v>
          </cell>
          <cell r="F23" t="str">
            <v>40 LT</v>
          </cell>
          <cell r="G23" t="str">
            <v>113482btu</v>
          </cell>
        </row>
        <row r="23">
          <cell r="L23">
            <v>16440.2173913043</v>
          </cell>
        </row>
        <row r="23">
          <cell r="R23" t="str">
            <v>CU - 160 QC</v>
          </cell>
        </row>
        <row r="23">
          <cell r="U23">
            <v>26344.7064536833</v>
          </cell>
          <cell r="V23" t="str">
            <v>HTC-15</v>
          </cell>
        </row>
        <row r="23">
          <cell r="Y23">
            <v>25345.2860427234</v>
          </cell>
        </row>
        <row r="24">
          <cell r="A24" t="str">
            <v>REF016</v>
          </cell>
          <cell r="B24" t="str">
            <v>SPC4-19H（5匹）</v>
          </cell>
          <cell r="C24" t="str">
            <v>4FES5Y</v>
          </cell>
        </row>
        <row r="24">
          <cell r="E24" t="str">
            <v>CH</v>
          </cell>
          <cell r="F24" t="str">
            <v>5 MT</v>
          </cell>
        </row>
        <row r="24">
          <cell r="L24">
            <v>4823.83170659568</v>
          </cell>
        </row>
        <row r="24">
          <cell r="R24" t="str">
            <v>CU - 250 QC</v>
          </cell>
        </row>
        <row r="24">
          <cell r="U24">
            <v>19231.4047393384</v>
          </cell>
          <cell r="V24" t="str">
            <v>HTC-25</v>
          </cell>
        </row>
        <row r="24">
          <cell r="Y24">
            <v>15257.4873936044</v>
          </cell>
        </row>
        <row r="25">
          <cell r="A25" t="str">
            <v>REF017</v>
          </cell>
          <cell r="B25" t="str">
            <v>SPC4-23H（6匹）</v>
          </cell>
          <cell r="C25" t="str">
            <v>4EES6Y</v>
          </cell>
        </row>
        <row r="25">
          <cell r="E25" t="str">
            <v>CH</v>
          </cell>
          <cell r="F25" t="str">
            <v>6 MT</v>
          </cell>
        </row>
        <row r="25">
          <cell r="L25">
            <v>5053.05383022774</v>
          </cell>
        </row>
        <row r="25">
          <cell r="R25" t="str">
            <v>CU - 200 QC</v>
          </cell>
        </row>
        <row r="25">
          <cell r="U25">
            <v>16523.6189710542</v>
          </cell>
          <cell r="V25" t="str">
            <v>HTC-20</v>
          </cell>
        </row>
        <row r="25">
          <cell r="Y25">
            <v>14624.5256021396</v>
          </cell>
        </row>
        <row r="26">
          <cell r="A26" t="str">
            <v>REF018</v>
          </cell>
          <cell r="B26" t="str">
            <v>SPC4-27H（8匹）</v>
          </cell>
          <cell r="C26" t="str">
            <v>4DES7Y</v>
          </cell>
        </row>
        <row r="26">
          <cell r="E26" t="str">
            <v>CH</v>
          </cell>
          <cell r="F26" t="str">
            <v>7 MT</v>
          </cell>
        </row>
        <row r="26">
          <cell r="L26">
            <v>5541.99940845904</v>
          </cell>
        </row>
        <row r="26">
          <cell r="R26" t="str">
            <v>CU - 300 QC</v>
          </cell>
        </row>
        <row r="26">
          <cell r="U26">
            <v>22732.1072126668</v>
          </cell>
          <cell r="V26" t="str">
            <v>HTC-28</v>
          </cell>
        </row>
        <row r="26">
          <cell r="Y26">
            <v>18080.3722794531</v>
          </cell>
        </row>
        <row r="27">
          <cell r="A27" t="str">
            <v>REF019</v>
          </cell>
          <cell r="B27" t="str">
            <v>SPC4-33H（9匹）</v>
          </cell>
          <cell r="C27" t="str">
            <v>4CES9Y</v>
          </cell>
        </row>
        <row r="27">
          <cell r="E27" t="str">
            <v>CH</v>
          </cell>
          <cell r="F27" t="str">
            <v>9 MT</v>
          </cell>
        </row>
        <row r="27">
          <cell r="L27">
            <v>5746.26589766341</v>
          </cell>
        </row>
        <row r="27">
          <cell r="R27" t="str">
            <v>CU - 250 QC</v>
          </cell>
        </row>
        <row r="27">
          <cell r="U27">
            <v>20949.0351551991</v>
          </cell>
          <cell r="V27" t="str">
            <v>HTC-25</v>
          </cell>
        </row>
        <row r="27">
          <cell r="Y27">
            <v>16975.1178094651</v>
          </cell>
        </row>
        <row r="28">
          <cell r="A28" t="str">
            <v>REF020</v>
          </cell>
          <cell r="B28" t="str">
            <v>SP4HF 1000</v>
          </cell>
          <cell r="C28" t="str">
            <v>4VES10Y</v>
          </cell>
        </row>
        <row r="28">
          <cell r="E28" t="str">
            <v>CH</v>
          </cell>
          <cell r="F28" t="str">
            <v>10 MT</v>
          </cell>
        </row>
        <row r="28">
          <cell r="L28">
            <v>6686.23835403727</v>
          </cell>
        </row>
        <row r="28">
          <cell r="R28" t="str">
            <v>CU - 350 QC</v>
          </cell>
        </row>
        <row r="28">
          <cell r="U28">
            <v>25663.8983706325</v>
          </cell>
          <cell r="V28" t="str">
            <v>HTC-35</v>
          </cell>
        </row>
        <row r="28">
          <cell r="Y28" t="str">
            <v>~</v>
          </cell>
        </row>
        <row r="29">
          <cell r="A29" t="str">
            <v>REF021</v>
          </cell>
          <cell r="B29" t="str">
            <v>SP4HF 1200</v>
          </cell>
          <cell r="C29" t="str">
            <v>4TES12Y</v>
          </cell>
        </row>
        <row r="29">
          <cell r="E29" t="str">
            <v>CH</v>
          </cell>
          <cell r="F29" t="str">
            <v>12 MT</v>
          </cell>
        </row>
        <row r="29">
          <cell r="L29">
            <v>7149.65062111801</v>
          </cell>
        </row>
        <row r="29">
          <cell r="R29" t="str">
            <v>CU - 300 QC</v>
          </cell>
        </row>
        <row r="29">
          <cell r="U29">
            <v>24463.4239032226</v>
          </cell>
          <cell r="V29" t="str">
            <v>HTC-30</v>
          </cell>
        </row>
        <row r="29">
          <cell r="Y29" t="str">
            <v>~</v>
          </cell>
        </row>
        <row r="30">
          <cell r="A30" t="str">
            <v>REF022</v>
          </cell>
          <cell r="B30" t="str">
            <v>SP4HF 1500</v>
          </cell>
          <cell r="C30" t="str">
            <v>4PES15Y</v>
          </cell>
        </row>
        <row r="30">
          <cell r="E30" t="str">
            <v>CH</v>
          </cell>
          <cell r="F30" t="str">
            <v>15 MT</v>
          </cell>
        </row>
        <row r="30">
          <cell r="L30">
            <v>7539.79037267081</v>
          </cell>
        </row>
        <row r="30">
          <cell r="R30" t="str">
            <v>CU - 350 QC</v>
          </cell>
        </row>
        <row r="30">
          <cell r="U30">
            <v>27194.6890343745</v>
          </cell>
          <cell r="V30" t="str">
            <v>HTC-35</v>
          </cell>
        </row>
        <row r="30">
          <cell r="Y30" t="str">
            <v>~</v>
          </cell>
        </row>
        <row r="31">
          <cell r="A31" t="str">
            <v>REF023</v>
          </cell>
          <cell r="B31" t="str">
            <v>SP4HF 2000</v>
          </cell>
          <cell r="C31" t="str">
            <v>4NES20Y</v>
          </cell>
        </row>
        <row r="31">
          <cell r="E31" t="str">
            <v>CH</v>
          </cell>
          <cell r="F31" t="str">
            <v>20 MT</v>
          </cell>
        </row>
        <row r="31">
          <cell r="L31">
            <v>7960.98602484472</v>
          </cell>
        </row>
        <row r="31">
          <cell r="R31" t="str">
            <v>CU - 350 QC</v>
          </cell>
        </row>
        <row r="31">
          <cell r="U31">
            <v>27648.2843521003</v>
          </cell>
          <cell r="V31" t="str">
            <v>HTC-35</v>
          </cell>
        </row>
        <row r="31">
          <cell r="Y31" t="str">
            <v>~</v>
          </cell>
        </row>
        <row r="32">
          <cell r="A32" t="str">
            <v>REF024</v>
          </cell>
          <cell r="B32" t="str">
            <v>SP4H 2200</v>
          </cell>
          <cell r="C32" t="str">
            <v>4JE22Y</v>
          </cell>
        </row>
        <row r="32">
          <cell r="E32" t="str">
            <v>OPSS/CH</v>
          </cell>
          <cell r="F32" t="str">
            <v>22 MT</v>
          </cell>
        </row>
        <row r="32">
          <cell r="L32">
            <v>10588.1211180124</v>
          </cell>
        </row>
        <row r="32">
          <cell r="R32" t="str">
            <v>CU - 500 QC</v>
          </cell>
        </row>
        <row r="32">
          <cell r="U32">
            <v>36610.883233474</v>
          </cell>
          <cell r="V32" t="str">
            <v>HTC-40</v>
          </cell>
        </row>
        <row r="32">
          <cell r="Y32" t="str">
            <v>~</v>
          </cell>
        </row>
        <row r="33">
          <cell r="A33" t="str">
            <v>REF025</v>
          </cell>
          <cell r="B33" t="str">
            <v>SP4H 2500</v>
          </cell>
          <cell r="C33" t="str">
            <v>4HE25Y</v>
          </cell>
        </row>
        <row r="33">
          <cell r="E33" t="str">
            <v>OPSS/CH</v>
          </cell>
          <cell r="F33" t="str">
            <v>25 MT</v>
          </cell>
        </row>
        <row r="33">
          <cell r="L33">
            <v>11050.0776397516</v>
          </cell>
        </row>
        <row r="33">
          <cell r="R33" t="str">
            <v>CU - 400 QC</v>
          </cell>
        </row>
        <row r="33">
          <cell r="U33">
            <v>33879.2351151013</v>
          </cell>
          <cell r="V33" t="str">
            <v>HTC-50</v>
          </cell>
        </row>
        <row r="33">
          <cell r="Y33">
            <v>28874.4479308212</v>
          </cell>
        </row>
        <row r="34">
          <cell r="A34" t="str">
            <v>REF026</v>
          </cell>
          <cell r="B34" t="str">
            <v>SP4H 3000</v>
          </cell>
          <cell r="C34" t="str">
            <v>4GE30Y</v>
          </cell>
        </row>
        <row r="34">
          <cell r="E34" t="str">
            <v>OPSS/CH</v>
          </cell>
          <cell r="F34" t="str">
            <v>30 MT</v>
          </cell>
        </row>
        <row r="34">
          <cell r="L34">
            <v>11368.400621118</v>
          </cell>
        </row>
        <row r="34">
          <cell r="R34" t="str">
            <v>CU - 500 QC</v>
          </cell>
        </row>
        <row r="34">
          <cell r="U34">
            <v>37912.722698357</v>
          </cell>
          <cell r="V34" t="str">
            <v>HTC-50</v>
          </cell>
        </row>
        <row r="34">
          <cell r="Y34" t="str">
            <v>~</v>
          </cell>
        </row>
        <row r="35">
          <cell r="A35" t="str">
            <v>REF027</v>
          </cell>
          <cell r="B35" t="str">
            <v>SP4H 3500</v>
          </cell>
          <cell r="C35" t="str">
            <v>4FE35Y</v>
          </cell>
        </row>
        <row r="35">
          <cell r="E35" t="str">
            <v>OPSS/CH</v>
          </cell>
          <cell r="F35" t="str">
            <v>35 MT</v>
          </cell>
        </row>
        <row r="35">
          <cell r="L35">
            <v>13447.2049689441</v>
          </cell>
        </row>
        <row r="35">
          <cell r="R35" t="str">
            <v>CU - 350 QC</v>
          </cell>
        </row>
        <row r="35">
          <cell r="U35">
            <v>34027.2367693024</v>
          </cell>
          <cell r="V35" t="str">
            <v>HTC-35</v>
          </cell>
        </row>
        <row r="35">
          <cell r="Y35" t="str">
            <v>~</v>
          </cell>
        </row>
        <row r="36">
          <cell r="A36" t="str">
            <v>REF028</v>
          </cell>
          <cell r="B36" t="str">
            <v>SP6H 3700</v>
          </cell>
          <cell r="C36" t="str">
            <v>6HE35Y</v>
          </cell>
        </row>
        <row r="36">
          <cell r="E36" t="str">
            <v>OPSS/CH</v>
          </cell>
          <cell r="F36" t="str">
            <v>37 MT</v>
          </cell>
        </row>
        <row r="36">
          <cell r="L36">
            <v>14127.5232919255</v>
          </cell>
        </row>
        <row r="37">
          <cell r="A37" t="str">
            <v>REF029</v>
          </cell>
          <cell r="B37" t="str">
            <v>SP6H 4000</v>
          </cell>
          <cell r="C37" t="str">
            <v>6GE40Y</v>
          </cell>
        </row>
        <row r="37">
          <cell r="E37" t="str">
            <v>OPSS/CH</v>
          </cell>
          <cell r="F37" t="str">
            <v>40 MT</v>
          </cell>
        </row>
        <row r="37">
          <cell r="L37">
            <v>14808.8121118012</v>
          </cell>
        </row>
        <row r="38">
          <cell r="A38" t="str">
            <v>REF030</v>
          </cell>
          <cell r="B38" t="str">
            <v>SP6H 5000</v>
          </cell>
          <cell r="C38" t="str">
            <v>6FE50Y</v>
          </cell>
        </row>
        <row r="38">
          <cell r="E38" t="str">
            <v>OPSS/CH</v>
          </cell>
          <cell r="F38" t="str">
            <v>50 MT</v>
          </cell>
        </row>
        <row r="38">
          <cell r="L38">
            <v>15674.4953416149</v>
          </cell>
        </row>
        <row r="39">
          <cell r="A39" t="str">
            <v>REF031</v>
          </cell>
          <cell r="B39" t="str">
            <v>SBC4-120E</v>
          </cell>
          <cell r="C39" t="str">
            <v>S4G-12.2Y</v>
          </cell>
        </row>
        <row r="39">
          <cell r="E39" t="str">
            <v>OPSS/CH</v>
          </cell>
        </row>
        <row r="39">
          <cell r="L39">
            <v>13237.5776397516</v>
          </cell>
        </row>
        <row r="40">
          <cell r="A40" t="str">
            <v>REF032</v>
          </cell>
          <cell r="B40" t="str">
            <v>SBC4-140E</v>
          </cell>
          <cell r="C40" t="str">
            <v>S4F-14.2Y</v>
          </cell>
        </row>
        <row r="40">
          <cell r="E40" t="str">
            <v>OPSS/CH</v>
          </cell>
        </row>
        <row r="40">
          <cell r="L40">
            <v>16013.198757764</v>
          </cell>
        </row>
        <row r="41">
          <cell r="A41" t="str">
            <v>REF033</v>
          </cell>
          <cell r="B41" t="str">
            <v>SBC6-160E</v>
          </cell>
          <cell r="C41" t="str">
            <v>S6J-16.2Y</v>
          </cell>
        </row>
        <row r="41">
          <cell r="E41" t="str">
            <v>OPSS/CH</v>
          </cell>
        </row>
        <row r="41">
          <cell r="L41">
            <v>17351.5601892931</v>
          </cell>
        </row>
        <row r="42">
          <cell r="A42" t="str">
            <v>REF034</v>
          </cell>
          <cell r="B42" t="str">
            <v>SBC6-200E</v>
          </cell>
          <cell r="C42" t="str">
            <v>S6H-20.2Y</v>
          </cell>
        </row>
        <row r="42">
          <cell r="E42" t="str">
            <v>OPSS/CH</v>
          </cell>
        </row>
        <row r="42">
          <cell r="L42">
            <v>17626.9964507542</v>
          </cell>
        </row>
        <row r="43">
          <cell r="A43" t="str">
            <v>REF035</v>
          </cell>
          <cell r="B43" t="str">
            <v>SBC6-250E</v>
          </cell>
          <cell r="C43" t="str">
            <v>S6G-25.2Y</v>
          </cell>
        </row>
        <row r="43">
          <cell r="E43" t="str">
            <v>OPSS/CH</v>
          </cell>
        </row>
        <row r="43">
          <cell r="L43">
            <v>19748.2253771074</v>
          </cell>
        </row>
        <row r="43">
          <cell r="R43" t="str">
            <v>CU - 300 QC</v>
          </cell>
        </row>
        <row r="43">
          <cell r="U43">
            <v>47962.2708619244</v>
          </cell>
        </row>
        <row r="44">
          <cell r="A44" t="str">
            <v>REF036</v>
          </cell>
          <cell r="B44" t="str">
            <v>SBC6-300E</v>
          </cell>
          <cell r="C44" t="str">
            <v>S6F-30.2Y </v>
          </cell>
        </row>
        <row r="44">
          <cell r="E44" t="str">
            <v>OPSS/CH</v>
          </cell>
        </row>
        <row r="44">
          <cell r="L44">
            <v>23291.9254658385</v>
          </cell>
        </row>
        <row r="45">
          <cell r="B45" t="str">
            <v>SW3L 3000</v>
          </cell>
        </row>
        <row r="45">
          <cell r="F45" t="str">
            <v>30LT</v>
          </cell>
        </row>
        <row r="45">
          <cell r="L45" t="str">
            <v>~</v>
          </cell>
        </row>
        <row r="45">
          <cell r="R45" t="str">
            <v>CU - 400 QC</v>
          </cell>
        </row>
        <row r="45">
          <cell r="U45">
            <v>47239.5137220227</v>
          </cell>
        </row>
        <row r="46">
          <cell r="A46" t="str">
            <v>REF041</v>
          </cell>
          <cell r="B46" t="str">
            <v>SW3L 4000</v>
          </cell>
        </row>
        <row r="46">
          <cell r="F46" t="str">
            <v>40LT</v>
          </cell>
        </row>
        <row r="46">
          <cell r="L46">
            <v>20826.7669172932</v>
          </cell>
        </row>
        <row r="46">
          <cell r="R46" t="str">
            <v>CU - 500 QC</v>
          </cell>
        </row>
        <row r="46">
          <cell r="U46">
            <v>59937.009525551</v>
          </cell>
        </row>
        <row r="47">
          <cell r="A47" t="str">
            <v>REF042</v>
          </cell>
          <cell r="B47" t="str">
            <v>SW3L 5000</v>
          </cell>
        </row>
        <row r="47">
          <cell r="F47" t="str">
            <v>50LT</v>
          </cell>
        </row>
        <row r="47">
          <cell r="L47">
            <v>22812.030075188</v>
          </cell>
        </row>
        <row r="47">
          <cell r="R47" t="str">
            <v>CU400QC *2</v>
          </cell>
        </row>
        <row r="47">
          <cell r="U47">
            <v>75016.0610060848</v>
          </cell>
        </row>
        <row r="48">
          <cell r="B48" t="str">
            <v>SW3L 6000</v>
          </cell>
        </row>
        <row r="48">
          <cell r="F48" t="str">
            <v>60LT</v>
          </cell>
        </row>
        <row r="48">
          <cell r="L48" t="str">
            <v>~</v>
          </cell>
        </row>
        <row r="48">
          <cell r="R48" t="str">
            <v>CU350QC *3</v>
          </cell>
        </row>
        <row r="48">
          <cell r="U48" t="str">
            <v>~</v>
          </cell>
        </row>
        <row r="49">
          <cell r="B49" t="str">
            <v>SW3L 7000</v>
          </cell>
        </row>
        <row r="49">
          <cell r="F49" t="str">
            <v>70LT</v>
          </cell>
        </row>
        <row r="49">
          <cell r="L49" t="str">
            <v>~</v>
          </cell>
        </row>
        <row r="49">
          <cell r="R49" t="str">
            <v>CU400QC *3</v>
          </cell>
        </row>
        <row r="49">
          <cell r="U49" t="str">
            <v>~</v>
          </cell>
        </row>
        <row r="50">
          <cell r="A50" t="str">
            <v>REF045</v>
          </cell>
          <cell r="B50" t="str">
            <v>SW3L 8000</v>
          </cell>
        </row>
        <row r="50">
          <cell r="F50" t="str">
            <v>80LT</v>
          </cell>
        </row>
        <row r="50">
          <cell r="L50">
            <v>27744.3609022556</v>
          </cell>
        </row>
        <row r="50">
          <cell r="R50" t="str">
            <v>CU500QC *3</v>
          </cell>
        </row>
        <row r="50">
          <cell r="U50">
            <v>108542.130942383</v>
          </cell>
        </row>
        <row r="51">
          <cell r="B51" t="str">
            <v>SW3L 9500</v>
          </cell>
        </row>
        <row r="51">
          <cell r="F51" t="str">
            <v>95LT</v>
          </cell>
        </row>
        <row r="51">
          <cell r="L51">
            <v>0</v>
          </cell>
        </row>
        <row r="51">
          <cell r="U51">
            <v>0</v>
          </cell>
        </row>
        <row r="52">
          <cell r="B52" t="str">
            <v>SW3L 10500</v>
          </cell>
        </row>
        <row r="52">
          <cell r="F52" t="str">
            <v>105LT</v>
          </cell>
        </row>
        <row r="52">
          <cell r="L52">
            <v>0</v>
          </cell>
        </row>
        <row r="52">
          <cell r="U52">
            <v>0</v>
          </cell>
        </row>
        <row r="53">
          <cell r="B53" t="str">
            <v>SW3L 11500</v>
          </cell>
        </row>
        <row r="53">
          <cell r="F53" t="str">
            <v>115LT</v>
          </cell>
        </row>
        <row r="53">
          <cell r="L53">
            <v>0</v>
          </cell>
        </row>
        <row r="53">
          <cell r="U53">
            <v>0</v>
          </cell>
        </row>
        <row r="54">
          <cell r="B54" t="str">
            <v>SW3L 13000</v>
          </cell>
        </row>
        <row r="54">
          <cell r="F54" t="str">
            <v>130LT</v>
          </cell>
        </row>
        <row r="54">
          <cell r="L54">
            <v>0</v>
          </cell>
        </row>
        <row r="54">
          <cell r="U54">
            <v>0</v>
          </cell>
        </row>
        <row r="55">
          <cell r="B55" t="str">
            <v>SW3L 16000</v>
          </cell>
        </row>
        <row r="55">
          <cell r="F55" t="str">
            <v>150LT</v>
          </cell>
        </row>
        <row r="55">
          <cell r="L55">
            <v>0</v>
          </cell>
        </row>
        <row r="55">
          <cell r="U55">
            <v>0</v>
          </cell>
        </row>
        <row r="56">
          <cell r="B56" t="str">
            <v>SW3L 18000</v>
          </cell>
        </row>
        <row r="56">
          <cell r="F56" t="str">
            <v>170LT</v>
          </cell>
        </row>
        <row r="56">
          <cell r="L56">
            <v>0</v>
          </cell>
        </row>
        <row r="56">
          <cell r="U56">
            <v>0</v>
          </cell>
        </row>
        <row r="57">
          <cell r="B57" t="str">
            <v>SW3L 20000</v>
          </cell>
        </row>
        <row r="57">
          <cell r="F57" t="str">
            <v>200LT</v>
          </cell>
        </row>
        <row r="57">
          <cell r="L57">
            <v>0</v>
          </cell>
        </row>
        <row r="57">
          <cell r="U57">
            <v>0</v>
          </cell>
        </row>
        <row r="58">
          <cell r="B58" t="str">
            <v>SW3L 22000</v>
          </cell>
        </row>
        <row r="58">
          <cell r="F58" t="str">
            <v>220LT</v>
          </cell>
        </row>
        <row r="58">
          <cell r="L58">
            <v>0</v>
          </cell>
        </row>
        <row r="58">
          <cell r="U58">
            <v>0</v>
          </cell>
        </row>
        <row r="59">
          <cell r="B59" t="str">
            <v>SW3L 23000</v>
          </cell>
        </row>
        <row r="59">
          <cell r="F59" t="str">
            <v>230LT</v>
          </cell>
        </row>
        <row r="59">
          <cell r="L59">
            <v>0</v>
          </cell>
        </row>
        <row r="59">
          <cell r="U59">
            <v>0</v>
          </cell>
        </row>
        <row r="60">
          <cell r="B60" t="str">
            <v>SW3H 4000</v>
          </cell>
        </row>
        <row r="60">
          <cell r="F60" t="str">
            <v>40MT</v>
          </cell>
        </row>
        <row r="60">
          <cell r="L60">
            <v>0</v>
          </cell>
        </row>
        <row r="60">
          <cell r="U60">
            <v>0</v>
          </cell>
        </row>
        <row r="61">
          <cell r="B61" t="str">
            <v>SW3H 5000</v>
          </cell>
        </row>
        <row r="61">
          <cell r="F61" t="str">
            <v>50MT</v>
          </cell>
        </row>
        <row r="61">
          <cell r="L61">
            <v>26714.2857142857</v>
          </cell>
        </row>
        <row r="61">
          <cell r="U61">
            <v>66169.2307692308</v>
          </cell>
        </row>
        <row r="62">
          <cell r="B62" t="str">
            <v>SW3H 6000</v>
          </cell>
        </row>
        <row r="62">
          <cell r="F62" t="str">
            <v>60MT</v>
          </cell>
        </row>
        <row r="62">
          <cell r="L62">
            <v>0</v>
          </cell>
        </row>
        <row r="62">
          <cell r="U62">
            <v>0</v>
          </cell>
        </row>
        <row r="63">
          <cell r="B63" t="str">
            <v>SW3H 7500</v>
          </cell>
        </row>
        <row r="63">
          <cell r="F63" t="str">
            <v>75MT</v>
          </cell>
        </row>
        <row r="63">
          <cell r="L63">
            <v>0</v>
          </cell>
        </row>
        <row r="63">
          <cell r="U63">
            <v>0</v>
          </cell>
        </row>
        <row r="64">
          <cell r="B64" t="str">
            <v>SW3H 9000</v>
          </cell>
        </row>
        <row r="64">
          <cell r="F64" t="str">
            <v>90MT</v>
          </cell>
        </row>
        <row r="64">
          <cell r="L64">
            <v>0</v>
          </cell>
        </row>
        <row r="64">
          <cell r="U64">
            <v>0</v>
          </cell>
        </row>
        <row r="65">
          <cell r="B65" t="str">
            <v>SW3H 10500</v>
          </cell>
        </row>
        <row r="65">
          <cell r="F65" t="str">
            <v>105MT</v>
          </cell>
        </row>
        <row r="65">
          <cell r="L65">
            <v>0</v>
          </cell>
        </row>
        <row r="65">
          <cell r="U65">
            <v>0</v>
          </cell>
        </row>
        <row r="66">
          <cell r="B66" t="str">
            <v>SW3H 11500</v>
          </cell>
        </row>
        <row r="66">
          <cell r="L66">
            <v>0</v>
          </cell>
        </row>
        <row r="66">
          <cell r="U66">
            <v>0</v>
          </cell>
        </row>
        <row r="67">
          <cell r="B67" t="str">
            <v>SW3H 12500</v>
          </cell>
        </row>
        <row r="67">
          <cell r="L67">
            <v>0</v>
          </cell>
        </row>
        <row r="67">
          <cell r="U67">
            <v>0</v>
          </cell>
        </row>
        <row r="68">
          <cell r="B68" t="str">
            <v>SW3H 14000</v>
          </cell>
        </row>
        <row r="68">
          <cell r="L68">
            <v>0</v>
          </cell>
        </row>
        <row r="68">
          <cell r="U68">
            <v>0</v>
          </cell>
        </row>
        <row r="69">
          <cell r="B69" t="str">
            <v>SW3H 16000</v>
          </cell>
        </row>
        <row r="69">
          <cell r="L69">
            <v>0</v>
          </cell>
        </row>
        <row r="69">
          <cell r="U69">
            <v>0</v>
          </cell>
        </row>
        <row r="70">
          <cell r="B70" t="str">
            <v>SW3H 19000</v>
          </cell>
        </row>
        <row r="70">
          <cell r="L70">
            <v>0</v>
          </cell>
        </row>
        <row r="70">
          <cell r="U70">
            <v>0</v>
          </cell>
        </row>
        <row r="71">
          <cell r="B71" t="str">
            <v>SW3H 21000</v>
          </cell>
        </row>
        <row r="71">
          <cell r="L71">
            <v>0</v>
          </cell>
        </row>
        <row r="71">
          <cell r="U71">
            <v>0</v>
          </cell>
        </row>
        <row r="72">
          <cell r="B72" t="str">
            <v>SW3H 24000</v>
          </cell>
        </row>
        <row r="72">
          <cell r="L72">
            <v>0</v>
          </cell>
        </row>
        <row r="72">
          <cell r="U72">
            <v>0</v>
          </cell>
        </row>
        <row r="73">
          <cell r="B73" t="str">
            <v>SW3H 25000</v>
          </cell>
        </row>
        <row r="73">
          <cell r="L73">
            <v>0</v>
          </cell>
        </row>
        <row r="73">
          <cell r="U73">
            <v>0</v>
          </cell>
        </row>
        <row r="74">
          <cell r="B74" t="str">
            <v>SRC-XS-040</v>
          </cell>
        </row>
        <row r="74">
          <cell r="L74">
            <v>0</v>
          </cell>
        </row>
        <row r="74">
          <cell r="U74">
            <v>0</v>
          </cell>
        </row>
        <row r="75">
          <cell r="B75" t="str">
            <v>SRC-XS-050</v>
          </cell>
        </row>
        <row r="75">
          <cell r="L75">
            <v>0</v>
          </cell>
        </row>
        <row r="75">
          <cell r="U75">
            <v>0</v>
          </cell>
        </row>
        <row r="76">
          <cell r="B76" t="str">
            <v>SRC-XS-060</v>
          </cell>
        </row>
        <row r="76">
          <cell r="L76">
            <v>0</v>
          </cell>
        </row>
        <row r="76">
          <cell r="U76">
            <v>0</v>
          </cell>
        </row>
        <row r="77">
          <cell r="B77" t="str">
            <v>SRC-S-113</v>
          </cell>
        </row>
        <row r="77">
          <cell r="L77">
            <v>0</v>
          </cell>
        </row>
        <row r="77">
          <cell r="U77">
            <v>0</v>
          </cell>
        </row>
        <row r="78">
          <cell r="B78" t="str">
            <v>SRC-S-133</v>
          </cell>
        </row>
        <row r="78">
          <cell r="L78">
            <v>0</v>
          </cell>
        </row>
        <row r="78">
          <cell r="U78">
            <v>0</v>
          </cell>
        </row>
        <row r="79">
          <cell r="B79" t="str">
            <v>SRC-S-163</v>
          </cell>
        </row>
        <row r="79">
          <cell r="L79">
            <v>0</v>
          </cell>
        </row>
        <row r="79">
          <cell r="U79">
            <v>0</v>
          </cell>
        </row>
        <row r="80">
          <cell r="B80" t="str">
            <v>SRC-S-183</v>
          </cell>
        </row>
        <row r="80">
          <cell r="L80">
            <v>0</v>
          </cell>
        </row>
        <row r="80">
          <cell r="U80">
            <v>0</v>
          </cell>
        </row>
        <row r="81">
          <cell r="B81" t="str">
            <v>SRC-S-213</v>
          </cell>
        </row>
        <row r="81">
          <cell r="L81">
            <v>0</v>
          </cell>
        </row>
        <row r="81">
          <cell r="U81">
            <v>0</v>
          </cell>
        </row>
        <row r="82">
          <cell r="B82" t="str">
            <v>SRC-S-255</v>
          </cell>
        </row>
        <row r="82">
          <cell r="L82">
            <v>0</v>
          </cell>
        </row>
        <row r="82">
          <cell r="U82">
            <v>0</v>
          </cell>
        </row>
        <row r="83">
          <cell r="B83" t="str">
            <v>SRC-S-285</v>
          </cell>
        </row>
        <row r="83">
          <cell r="L83">
            <v>0</v>
          </cell>
        </row>
        <row r="83">
          <cell r="U83">
            <v>0</v>
          </cell>
        </row>
        <row r="84">
          <cell r="B84" t="str">
            <v>SRC-S-305</v>
          </cell>
        </row>
        <row r="84">
          <cell r="L84">
            <v>0</v>
          </cell>
        </row>
        <row r="84">
          <cell r="U84">
            <v>0</v>
          </cell>
        </row>
        <row r="85">
          <cell r="B85" t="str">
            <v>SRC-S-353</v>
          </cell>
        </row>
        <row r="85">
          <cell r="L85">
            <v>0</v>
          </cell>
        </row>
        <row r="85">
          <cell r="U85">
            <v>0</v>
          </cell>
        </row>
        <row r="86">
          <cell r="B86" t="str">
            <v>SRC-S-413</v>
          </cell>
        </row>
        <row r="86">
          <cell r="L86">
            <v>0</v>
          </cell>
        </row>
        <row r="86">
          <cell r="U86">
            <v>0</v>
          </cell>
        </row>
        <row r="87">
          <cell r="B87" t="str">
            <v>SRC-S-463</v>
          </cell>
        </row>
        <row r="87">
          <cell r="L87">
            <v>0</v>
          </cell>
        </row>
        <row r="87">
          <cell r="U87">
            <v>0</v>
          </cell>
        </row>
        <row r="88">
          <cell r="B88" t="str">
            <v>SRC-S-503</v>
          </cell>
        </row>
        <row r="88">
          <cell r="L88">
            <v>0</v>
          </cell>
        </row>
        <row r="88">
          <cell r="U88">
            <v>0</v>
          </cell>
        </row>
        <row r="89">
          <cell r="B89" t="str">
            <v>SRC-S-553</v>
          </cell>
        </row>
        <row r="89">
          <cell r="L89">
            <v>0</v>
          </cell>
        </row>
        <row r="89">
          <cell r="U89">
            <v>0</v>
          </cell>
        </row>
        <row r="90">
          <cell r="B90" t="str">
            <v>SRC-S-603</v>
          </cell>
        </row>
        <row r="90">
          <cell r="L90">
            <v>0</v>
          </cell>
        </row>
        <row r="90">
          <cell r="U90">
            <v>0</v>
          </cell>
        </row>
        <row r="91">
          <cell r="B91" t="str">
            <v>SRC-S-755</v>
          </cell>
        </row>
        <row r="91">
          <cell r="L91">
            <v>0</v>
          </cell>
        </row>
        <row r="91">
          <cell r="U91">
            <v>0</v>
          </cell>
        </row>
        <row r="92">
          <cell r="B92" t="str">
            <v>SRC-S-785</v>
          </cell>
        </row>
        <row r="92">
          <cell r="L92">
            <v>0</v>
          </cell>
        </row>
        <row r="92">
          <cell r="U92">
            <v>0</v>
          </cell>
        </row>
        <row r="93">
          <cell r="B93" t="str">
            <v>SRC-S-885</v>
          </cell>
        </row>
        <row r="93">
          <cell r="L93">
            <v>0</v>
          </cell>
        </row>
        <row r="93">
          <cell r="U93">
            <v>0</v>
          </cell>
        </row>
        <row r="94">
          <cell r="B94" t="str">
            <v>SRC-S-985</v>
          </cell>
        </row>
        <row r="94">
          <cell r="L94">
            <v>0</v>
          </cell>
        </row>
        <row r="94">
          <cell r="U94">
            <v>0</v>
          </cell>
        </row>
        <row r="95">
          <cell r="B95" t="str">
            <v>134-XS-040</v>
          </cell>
        </row>
        <row r="95">
          <cell r="L95">
            <v>0</v>
          </cell>
        </row>
        <row r="95">
          <cell r="U95">
            <v>0</v>
          </cell>
        </row>
        <row r="96">
          <cell r="B96" t="str">
            <v>134-XS-050</v>
          </cell>
        </row>
        <row r="96">
          <cell r="L96">
            <v>0</v>
          </cell>
        </row>
        <row r="96">
          <cell r="U96">
            <v>0</v>
          </cell>
        </row>
        <row r="97">
          <cell r="B97" t="str">
            <v>134-XS-060</v>
          </cell>
        </row>
        <row r="97">
          <cell r="L97">
            <v>0</v>
          </cell>
        </row>
        <row r="97">
          <cell r="U97">
            <v>0</v>
          </cell>
        </row>
        <row r="98">
          <cell r="B98" t="str">
            <v>134-S-071</v>
          </cell>
        </row>
        <row r="98">
          <cell r="L98">
            <v>0</v>
          </cell>
        </row>
        <row r="98">
          <cell r="U98">
            <v>0</v>
          </cell>
        </row>
        <row r="99">
          <cell r="B99" t="str">
            <v>134-S-081</v>
          </cell>
        </row>
        <row r="99">
          <cell r="L99">
            <v>0</v>
          </cell>
        </row>
        <row r="99">
          <cell r="U99">
            <v>0</v>
          </cell>
        </row>
        <row r="100">
          <cell r="B100" t="str">
            <v>134-S-091</v>
          </cell>
        </row>
        <row r="100">
          <cell r="L100">
            <v>0</v>
          </cell>
        </row>
        <row r="100">
          <cell r="U100">
            <v>0</v>
          </cell>
        </row>
        <row r="101">
          <cell r="B101" t="str">
            <v>134-S-101</v>
          </cell>
        </row>
        <row r="101">
          <cell r="L101">
            <v>0</v>
          </cell>
        </row>
        <row r="101">
          <cell r="U101">
            <v>0</v>
          </cell>
        </row>
        <row r="102">
          <cell r="B102" t="str">
            <v>134-S-110</v>
          </cell>
        </row>
        <row r="102">
          <cell r="L102">
            <v>0</v>
          </cell>
        </row>
        <row r="102">
          <cell r="U102">
            <v>0</v>
          </cell>
        </row>
        <row r="103">
          <cell r="B103" t="str">
            <v>134-S-120</v>
          </cell>
        </row>
        <row r="103">
          <cell r="L103">
            <v>0</v>
          </cell>
        </row>
        <row r="103">
          <cell r="U103">
            <v>0</v>
          </cell>
        </row>
      </sheetData>
      <sheetData sheetId="14">
        <row r="8">
          <cell r="A8" t="str">
            <v>ITEM CODE</v>
          </cell>
          <cell r="B8" t="str">
            <v>MODEL</v>
          </cell>
          <cell r="C8" t="str">
            <v>BRAND</v>
          </cell>
          <cell r="D8" t="str">
            <v>HP</v>
          </cell>
        </row>
        <row r="8">
          <cell r="J8" t="str">
            <v>(RM) </v>
          </cell>
        </row>
        <row r="8">
          <cell r="M8" t="str">
            <v>Evaporating Btu at ~25c</v>
          </cell>
        </row>
        <row r="8">
          <cell r="P8" t="str">
            <v>CU QC MODEL</v>
          </cell>
        </row>
        <row r="8">
          <cell r="S8" t="str">
            <v>Cond QC (RM)</v>
          </cell>
        </row>
        <row r="9">
          <cell r="A9" t="str">
            <v>REC001</v>
          </cell>
          <cell r="B9" t="str">
            <v>LCU-32PJ</v>
          </cell>
        </row>
        <row r="9">
          <cell r="D9">
            <v>3</v>
          </cell>
        </row>
        <row r="9">
          <cell r="J9">
            <v>1739.83026046239</v>
          </cell>
        </row>
        <row r="9">
          <cell r="M9" t="str">
            <v>8052 btu</v>
          </cell>
        </row>
        <row r="9">
          <cell r="P9" t="str">
            <v>CU - 40  QC</v>
          </cell>
        </row>
        <row r="9">
          <cell r="S9">
            <v>4879.13195474966</v>
          </cell>
        </row>
        <row r="10">
          <cell r="A10" t="str">
            <v>REC002</v>
          </cell>
          <cell r="B10" t="str">
            <v>LCU-42PJ</v>
          </cell>
        </row>
        <row r="10">
          <cell r="J10">
            <v>2279.77758267486</v>
          </cell>
        </row>
        <row r="10">
          <cell r="M10" t="str">
            <v>9830 btu</v>
          </cell>
        </row>
        <row r="10">
          <cell r="P10" t="str">
            <v>CU - 50  QC</v>
          </cell>
        </row>
        <row r="10">
          <cell r="S10">
            <v>5884.12398081531</v>
          </cell>
        </row>
        <row r="11">
          <cell r="A11" t="str">
            <v>REC003</v>
          </cell>
          <cell r="B11" t="str">
            <v>LCU-52PJ</v>
          </cell>
        </row>
        <row r="11">
          <cell r="J11">
            <v>2399.76587649985</v>
          </cell>
        </row>
        <row r="11">
          <cell r="M11" t="str">
            <v>15990 btu</v>
          </cell>
        </row>
        <row r="11">
          <cell r="P11" t="str">
            <v>CU - 72 QC</v>
          </cell>
        </row>
        <row r="11">
          <cell r="S11">
            <v>7089.14741108253</v>
          </cell>
        </row>
        <row r="12">
          <cell r="A12" t="str">
            <v>REC004</v>
          </cell>
          <cell r="B12" t="str">
            <v>LCU-62PJ</v>
          </cell>
        </row>
        <row r="12">
          <cell r="J12">
            <v>2639.74246414984</v>
          </cell>
        </row>
        <row r="12">
          <cell r="M12" t="str">
            <v>22150 btu</v>
          </cell>
        </row>
        <row r="12">
          <cell r="P12" t="str">
            <v>CU - 90 QC</v>
          </cell>
        </row>
        <row r="12">
          <cell r="S12">
            <v>7640.60299515239</v>
          </cell>
        </row>
        <row r="13">
          <cell r="A13" t="str">
            <v>REC005</v>
          </cell>
          <cell r="B13" t="str">
            <v>LCU-72PJ</v>
          </cell>
        </row>
        <row r="13">
          <cell r="J13">
            <v>2771.72958735733</v>
          </cell>
        </row>
        <row r="13">
          <cell r="M13" t="str">
            <v>25600 btu</v>
          </cell>
        </row>
        <row r="13">
          <cell r="P13" t="str">
            <v>CU - 100 QC</v>
          </cell>
        </row>
        <row r="13">
          <cell r="S13">
            <v>8032.52582395635</v>
          </cell>
        </row>
        <row r="14">
          <cell r="A14" t="str">
            <v>REC006</v>
          </cell>
          <cell r="B14" t="str">
            <v>LCU-100PJ</v>
          </cell>
        </row>
        <row r="14">
          <cell r="J14">
            <v>3599.64881474978</v>
          </cell>
        </row>
        <row r="14">
          <cell r="M14" t="str">
            <v>38500 btu</v>
          </cell>
        </row>
        <row r="14">
          <cell r="P14" t="str">
            <v>CU - 144 QC</v>
          </cell>
        </row>
        <row r="14">
          <cell r="S14">
            <v>11016.9166584742</v>
          </cell>
        </row>
        <row r="15">
          <cell r="A15" t="str">
            <v>REC007</v>
          </cell>
          <cell r="B15" t="str">
            <v>LCU-150PJ</v>
          </cell>
        </row>
        <row r="15">
          <cell r="J15">
            <v>4799.53175299971</v>
          </cell>
        </row>
        <row r="15">
          <cell r="M15" t="str">
            <v>45700 btu</v>
          </cell>
        </row>
        <row r="15">
          <cell r="P15" t="str">
            <v>CU - 200 QC</v>
          </cell>
        </row>
        <row r="15">
          <cell r="S15">
            <v>15454.7686908511</v>
          </cell>
        </row>
        <row r="16">
          <cell r="A16" t="str">
            <v>REC008</v>
          </cell>
          <cell r="B16" t="str">
            <v>06DA818</v>
          </cell>
        </row>
        <row r="16">
          <cell r="J16">
            <v>2039.80099502488</v>
          </cell>
        </row>
        <row r="16">
          <cell r="M16" t="str">
            <v>14450 btu</v>
          </cell>
        </row>
        <row r="16">
          <cell r="P16" t="str">
            <v>CU - 100 QC</v>
          </cell>
        </row>
        <row r="16">
          <cell r="S16">
            <v>7582.88097432953</v>
          </cell>
        </row>
        <row r="17">
          <cell r="A17" t="str">
            <v>REC009</v>
          </cell>
          <cell r="B17" t="str">
            <v>06DA824</v>
          </cell>
        </row>
        <row r="17">
          <cell r="J17">
            <v>2159.78928884987</v>
          </cell>
        </row>
        <row r="17">
          <cell r="M17" t="str">
            <v>18310 btu</v>
          </cell>
        </row>
        <row r="17">
          <cell r="P17" t="str">
            <v>CU - 125 QC</v>
          </cell>
        </row>
        <row r="17">
          <cell r="S17">
            <v>8910.41165353076</v>
          </cell>
        </row>
        <row r="18">
          <cell r="A18" t="str">
            <v>REC010</v>
          </cell>
          <cell r="B18" t="str">
            <v>06DM337</v>
          </cell>
        </row>
        <row r="18">
          <cell r="J18">
            <v>2999.70734562482</v>
          </cell>
        </row>
        <row r="18">
          <cell r="M18" t="str">
            <v>32970 btu</v>
          </cell>
        </row>
        <row r="18">
          <cell r="P18" t="str">
            <v>CU - 144 QC</v>
          </cell>
        </row>
        <row r="18">
          <cell r="S18">
            <v>10463.1245331281</v>
          </cell>
        </row>
        <row r="19">
          <cell r="A19" t="str">
            <v>REC011</v>
          </cell>
          <cell r="B19" t="str">
            <v>06DA537</v>
          </cell>
        </row>
        <row r="19">
          <cell r="J19">
            <v>3083.33333333333</v>
          </cell>
        </row>
        <row r="19">
          <cell r="M19" t="str">
            <v>34765 btu</v>
          </cell>
        </row>
        <row r="19">
          <cell r="P19" t="str">
            <v>CU - 200 QC</v>
          </cell>
        </row>
        <row r="19">
          <cell r="S19">
            <v>13273.3631570159</v>
          </cell>
        </row>
        <row r="20">
          <cell r="A20" t="str">
            <v>REC012</v>
          </cell>
          <cell r="B20" t="str">
            <v>06EA250</v>
          </cell>
        </row>
        <row r="20">
          <cell r="J20">
            <v>4559.55516534972</v>
          </cell>
        </row>
        <row r="20">
          <cell r="M20" t="str">
            <v>37670 btu</v>
          </cell>
        </row>
        <row r="20">
          <cell r="P20" t="str">
            <v>CU - 250 QC</v>
          </cell>
        </row>
        <row r="20">
          <cell r="S20">
            <v>18237.9864980913</v>
          </cell>
        </row>
        <row r="21">
          <cell r="A21" t="str">
            <v>REC013</v>
          </cell>
          <cell r="B21" t="str">
            <v>06EA265</v>
          </cell>
        </row>
        <row r="21">
          <cell r="J21">
            <v>4884.44654555278</v>
          </cell>
        </row>
        <row r="21">
          <cell r="M21" t="str">
            <v>56854 btu</v>
          </cell>
        </row>
        <row r="21">
          <cell r="P21" t="str">
            <v>CU - 300 QC</v>
          </cell>
        </row>
        <row r="21">
          <cell r="S21">
            <v>20833.5265513909</v>
          </cell>
        </row>
        <row r="22">
          <cell r="A22" t="str">
            <v>REC014</v>
          </cell>
          <cell r="B22" t="str">
            <v>06EA275</v>
          </cell>
        </row>
        <row r="22">
          <cell r="J22">
            <v>5759.43810359965</v>
          </cell>
        </row>
        <row r="22">
          <cell r="M22" t="str">
            <v>63086 btu</v>
          </cell>
        </row>
        <row r="22">
          <cell r="P22" t="str">
            <v>CU - 350 QC</v>
          </cell>
        </row>
        <row r="22">
          <cell r="S22">
            <v>23337.2126541714</v>
          </cell>
        </row>
        <row r="23">
          <cell r="A23" t="str">
            <v>REC015</v>
          </cell>
          <cell r="B23" t="str">
            <v>06EA199</v>
          </cell>
        </row>
        <row r="23">
          <cell r="J23">
            <v>5482.54204092659</v>
          </cell>
        </row>
        <row r="23">
          <cell r="M23" t="str">
            <v>82000 btu</v>
          </cell>
        </row>
        <row r="23">
          <cell r="P23" t="str">
            <v>CU - 350 QC</v>
          </cell>
        </row>
        <row r="23">
          <cell r="S23">
            <v>24024.0968044673</v>
          </cell>
        </row>
        <row r="24">
          <cell r="A24" t="str">
            <v>REC016</v>
          </cell>
          <cell r="B24" t="str">
            <v>06EA299</v>
          </cell>
        </row>
        <row r="24">
          <cell r="J24">
            <v>5482.54204092659</v>
          </cell>
        </row>
        <row r="24">
          <cell r="M24" t="str">
            <v>91130 btu</v>
          </cell>
        </row>
        <row r="24">
          <cell r="P24" t="str">
            <v>CU - 400 QC</v>
          </cell>
        </row>
        <row r="24">
          <cell r="S24">
            <v>25421.444636269</v>
          </cell>
        </row>
        <row r="25">
          <cell r="A25" t="str">
            <v>REC017</v>
          </cell>
          <cell r="B25" t="str">
            <v>2DC-3.2</v>
          </cell>
        </row>
        <row r="25">
          <cell r="J25">
            <v>2759.73075797483</v>
          </cell>
        </row>
        <row r="25">
          <cell r="M25" t="str">
            <v>28600 btu 0c</v>
          </cell>
        </row>
        <row r="25">
          <cell r="P25" t="str">
            <v>CU - 40  QC</v>
          </cell>
        </row>
        <row r="25">
          <cell r="S25">
            <v>5820.57856783806</v>
          </cell>
        </row>
        <row r="26">
          <cell r="A26" t="str">
            <v>REC017.1</v>
          </cell>
          <cell r="B26" t="str">
            <v>4FC-5.2</v>
          </cell>
        </row>
        <row r="26">
          <cell r="J26">
            <v>2750</v>
          </cell>
        </row>
        <row r="26">
          <cell r="M26" t="str">
            <v>40682 btu 0c</v>
          </cell>
        </row>
        <row r="26">
          <cell r="P26" t="str">
            <v>CU - 72 QC</v>
          </cell>
        </row>
        <row r="26">
          <cell r="S26">
            <v>7177.6778956713</v>
          </cell>
        </row>
        <row r="27">
          <cell r="A27" t="str">
            <v>REC018</v>
          </cell>
          <cell r="B27" t="str">
            <v>4DC-7.2</v>
          </cell>
        </row>
        <row r="27">
          <cell r="J27">
            <v>3299.6780801873</v>
          </cell>
        </row>
        <row r="27">
          <cell r="M27" t="str">
            <v>60850 btu 0c</v>
          </cell>
        </row>
        <row r="27">
          <cell r="P27" t="str">
            <v>CU - 100 QC</v>
          </cell>
        </row>
        <row r="27">
          <cell r="S27">
            <v>8519.86289426093</v>
          </cell>
        </row>
        <row r="28">
          <cell r="A28" t="str">
            <v>REC019</v>
          </cell>
          <cell r="B28" t="str">
            <v>4V-10.2</v>
          </cell>
        </row>
        <row r="28">
          <cell r="J28">
            <v>4079.60199004975</v>
          </cell>
        </row>
        <row r="28">
          <cell r="M28" t="str">
            <v>79900 btu 0c</v>
          </cell>
        </row>
        <row r="28">
          <cell r="P28" t="str">
            <v>CU - 125 QC</v>
          </cell>
        </row>
        <row r="28">
          <cell r="S28">
            <v>10682.5464546383</v>
          </cell>
        </row>
        <row r="29">
          <cell r="A29" t="str">
            <v>REC020</v>
          </cell>
          <cell r="B29" t="str">
            <v>4T-12.2</v>
          </cell>
        </row>
        <row r="29">
          <cell r="J29">
            <v>4079.60199004975</v>
          </cell>
        </row>
        <row r="29">
          <cell r="M29" t="str">
            <v>96250 btu 0c</v>
          </cell>
        </row>
        <row r="29">
          <cell r="P29" t="str">
            <v>CU - 144 QC</v>
          </cell>
        </row>
        <row r="29">
          <cell r="S29">
            <v>11459.9503587511</v>
          </cell>
        </row>
        <row r="30">
          <cell r="A30" t="str">
            <v>REC021</v>
          </cell>
          <cell r="B30" t="str">
            <v>4TC-12.2</v>
          </cell>
        </row>
        <row r="30">
          <cell r="J30">
            <v>5399.47322212467</v>
          </cell>
        </row>
        <row r="30">
          <cell r="M30" t="str">
            <v>96250 btu 0c</v>
          </cell>
        </row>
        <row r="30">
          <cell r="P30" t="str">
            <v>CU - 144 QC</v>
          </cell>
        </row>
        <row r="30">
          <cell r="S30">
            <v>12678.2930345126</v>
          </cell>
        </row>
        <row r="31">
          <cell r="A31" t="str">
            <v>REC022</v>
          </cell>
          <cell r="B31" t="str">
            <v>4P-15.2</v>
          </cell>
        </row>
        <row r="31">
          <cell r="J31">
            <v>4919.5200468247</v>
          </cell>
        </row>
        <row r="31">
          <cell r="M31" t="str">
            <v>115360 btu 0c</v>
          </cell>
        </row>
        <row r="31">
          <cell r="P31" t="str">
            <v>CU - 160 QC</v>
          </cell>
        </row>
        <row r="31">
          <cell r="S31">
            <v>12864.7545401699</v>
          </cell>
        </row>
        <row r="32">
          <cell r="A32" t="str">
            <v>REC023</v>
          </cell>
          <cell r="B32" t="str">
            <v>4PCS-15.2</v>
          </cell>
        </row>
        <row r="32">
          <cell r="J32">
            <v>5759.43810359965</v>
          </cell>
        </row>
        <row r="32">
          <cell r="M32" t="str">
            <v>115360 btu 0c</v>
          </cell>
        </row>
        <row r="32">
          <cell r="P32" t="str">
            <v>CU - 160 QC</v>
          </cell>
        </row>
        <row r="32">
          <cell r="S32">
            <v>13640.0635156545</v>
          </cell>
        </row>
        <row r="33">
          <cell r="A33" t="str">
            <v>REC024</v>
          </cell>
          <cell r="B33" t="str">
            <v>4N-20.2</v>
          </cell>
        </row>
        <row r="33">
          <cell r="J33">
            <v>5039.50834064969</v>
          </cell>
        </row>
        <row r="33">
          <cell r="M33" t="str">
            <v>134480 btu 0c</v>
          </cell>
        </row>
        <row r="33">
          <cell r="P33" t="str">
            <v>CU - 200 QC</v>
          </cell>
        </row>
        <row r="33">
          <cell r="S33">
            <v>15079.0631637695</v>
          </cell>
        </row>
        <row r="34">
          <cell r="A34" t="str">
            <v>REC025</v>
          </cell>
          <cell r="B34" t="str">
            <v>4NCS-20.2</v>
          </cell>
        </row>
        <row r="34">
          <cell r="J34">
            <v>6599.3561603746</v>
          </cell>
        </row>
        <row r="34">
          <cell r="M34" t="str">
            <v>134480 btu 0c</v>
          </cell>
        </row>
        <row r="34">
          <cell r="P34" t="str">
            <v>CU - 200 QC</v>
          </cell>
        </row>
        <row r="34">
          <cell r="S34">
            <v>16518.9226896694</v>
          </cell>
        </row>
        <row r="35">
          <cell r="A35" t="str">
            <v>REC026</v>
          </cell>
          <cell r="B35" t="str">
            <v>4J-22.2</v>
          </cell>
        </row>
        <row r="35">
          <cell r="J35">
            <v>5879.42639742464</v>
          </cell>
        </row>
        <row r="35">
          <cell r="M35" t="str">
            <v>151540 btu 0c</v>
          </cell>
        </row>
        <row r="35">
          <cell r="P35" t="str">
            <v>CU - 250 QC</v>
          </cell>
        </row>
        <row r="35">
          <cell r="S35">
            <v>19456.3291738528</v>
          </cell>
        </row>
        <row r="36">
          <cell r="A36" t="str">
            <v>REC027</v>
          </cell>
          <cell r="B36" t="str">
            <v>4H-25.2</v>
          </cell>
        </row>
        <row r="36">
          <cell r="J36">
            <v>6479.3678665496</v>
          </cell>
        </row>
        <row r="36">
          <cell r="M36" t="str">
            <v>175770 btu 0c</v>
          </cell>
        </row>
        <row r="36">
          <cell r="P36" t="str">
            <v>CU - 250 QC</v>
          </cell>
        </row>
        <row r="36">
          <cell r="S36">
            <v>17107.1566422667</v>
          </cell>
        </row>
        <row r="37">
          <cell r="A37" t="str">
            <v>REC028</v>
          </cell>
          <cell r="B37" t="str">
            <v>4G-30.2</v>
          </cell>
        </row>
        <row r="37">
          <cell r="J37">
            <v>6479.3678665496</v>
          </cell>
        </row>
        <row r="37">
          <cell r="M37" t="str">
            <v>201370 btu 0c</v>
          </cell>
        </row>
        <row r="37">
          <cell r="P37" t="str">
            <v>CU - 300 QC</v>
          </cell>
        </row>
        <row r="37">
          <cell r="S37">
            <v>21930.0349595762</v>
          </cell>
        </row>
        <row r="38">
          <cell r="A38" t="str">
            <v>REC029</v>
          </cell>
          <cell r="B38" t="str">
            <v>6J-33.2</v>
          </cell>
        </row>
        <row r="38">
          <cell r="J38">
            <v>8399.18056774949</v>
          </cell>
        </row>
        <row r="38">
          <cell r="M38" t="str">
            <v>226282 btu 0c</v>
          </cell>
        </row>
        <row r="38">
          <cell r="P38" t="str">
            <v>CU - 350 QC</v>
          </cell>
        </row>
        <row r="38">
          <cell r="S38">
            <v>25773.8980056943</v>
          </cell>
        </row>
        <row r="39">
          <cell r="A39" t="str">
            <v>REC030</v>
          </cell>
          <cell r="B39" t="str">
            <v>6H-35.2</v>
          </cell>
        </row>
        <row r="39">
          <cell r="J39">
            <v>8639.15715539947</v>
          </cell>
        </row>
        <row r="39">
          <cell r="M39" t="str">
            <v>263830 btu 0c</v>
          </cell>
        </row>
        <row r="39">
          <cell r="P39" t="str">
            <v>CU - 400 QC</v>
          </cell>
        </row>
        <row r="39">
          <cell r="S39">
            <v>27392.7626876345</v>
          </cell>
        </row>
        <row r="40">
          <cell r="A40" t="str">
            <v>REC031</v>
          </cell>
          <cell r="B40" t="str">
            <v>6G-40.2</v>
          </cell>
        </row>
        <row r="40">
          <cell r="J40">
            <v>8759.14544922446</v>
          </cell>
        </row>
        <row r="40">
          <cell r="M40" t="str">
            <v>302390 btu 0c</v>
          </cell>
        </row>
        <row r="40">
          <cell r="P40" t="str">
            <v>CU - 400 QC</v>
          </cell>
        </row>
        <row r="40">
          <cell r="S40">
            <v>28024.2676253958</v>
          </cell>
        </row>
        <row r="41">
          <cell r="A41" t="str">
            <v>REC032</v>
          </cell>
          <cell r="B41" t="str">
            <v>6F-50.2</v>
          </cell>
        </row>
        <row r="41">
          <cell r="J41">
            <v>8999.12203687445</v>
          </cell>
        </row>
        <row r="41">
          <cell r="M41" t="str">
            <v>357680 btu 0c</v>
          </cell>
        </row>
        <row r="41">
          <cell r="P41" t="str">
            <v>CU-250QC*2</v>
          </cell>
        </row>
        <row r="41">
          <cell r="S41">
            <v>34011.526986206</v>
          </cell>
        </row>
        <row r="42">
          <cell r="A42" t="str">
            <v>REC033</v>
          </cell>
          <cell r="B42" t="str">
            <v>2DC-2.2</v>
          </cell>
        </row>
        <row r="42">
          <cell r="J42">
            <v>2759.73075797483</v>
          </cell>
        </row>
        <row r="42">
          <cell r="M42" t="str">
            <v> 9080 btu</v>
          </cell>
        </row>
        <row r="42">
          <cell r="P42" t="str">
            <v>CU - 36  QC</v>
          </cell>
        </row>
        <row r="42">
          <cell r="S42">
            <v>5704.89428668786</v>
          </cell>
        </row>
        <row r="43">
          <cell r="A43" t="str">
            <v>REC034</v>
          </cell>
          <cell r="B43" t="str">
            <v>2CC-3.2</v>
          </cell>
        </row>
        <row r="43">
          <cell r="J43">
            <v>2759.73075797483</v>
          </cell>
        </row>
        <row r="43">
          <cell r="M43" t="str">
            <v>11400 btu</v>
          </cell>
        </row>
        <row r="43">
          <cell r="P43" t="str">
            <v>CU - 50  QC</v>
          </cell>
        </row>
        <row r="43">
          <cell r="S43">
            <v>6089.0704460478</v>
          </cell>
        </row>
        <row r="44">
          <cell r="A44" t="str">
            <v>REC035</v>
          </cell>
          <cell r="B44" t="str">
            <v>2U-3.2</v>
          </cell>
        </row>
        <row r="44">
          <cell r="J44">
            <v>2399.76587649985</v>
          </cell>
        </row>
        <row r="44">
          <cell r="M44" t="str">
            <v>12870 btu</v>
          </cell>
        </row>
        <row r="44">
          <cell r="P44" t="str">
            <v>CU - 50  QC</v>
          </cell>
        </row>
        <row r="44">
          <cell r="S44">
            <v>5756.79517084012</v>
          </cell>
        </row>
        <row r="45">
          <cell r="A45" t="str">
            <v>REC036</v>
          </cell>
          <cell r="B45" t="str">
            <v>4FC-3.2</v>
          </cell>
        </row>
        <row r="45">
          <cell r="J45">
            <v>2759.73075797483</v>
          </cell>
        </row>
        <row r="45">
          <cell r="M45" t="str">
            <v>16007 btu</v>
          </cell>
        </row>
        <row r="45">
          <cell r="P45" t="str">
            <v>CU - 64B QC</v>
          </cell>
        </row>
        <row r="45">
          <cell r="S45">
            <v>6721.0457832295</v>
          </cell>
        </row>
        <row r="46">
          <cell r="A46" t="str">
            <v>REC037</v>
          </cell>
          <cell r="B46" t="str">
            <v>4EC-4.2</v>
          </cell>
        </row>
        <row r="46">
          <cell r="J46">
            <v>3119.69563944981</v>
          </cell>
        </row>
        <row r="46">
          <cell r="M46" t="str">
            <v>16007 btu</v>
          </cell>
        </row>
        <row r="46">
          <cell r="P46" t="str">
            <v>CU - 64B QC</v>
          </cell>
        </row>
        <row r="46">
          <cell r="S46">
            <v>7053.32105843718</v>
          </cell>
        </row>
        <row r="47">
          <cell r="A47" t="str">
            <v>REC038</v>
          </cell>
          <cell r="B47" t="str">
            <v>2N-5.2</v>
          </cell>
        </row>
        <row r="47">
          <cell r="J47">
            <v>2639.74246414984</v>
          </cell>
        </row>
        <row r="47">
          <cell r="M47" t="str">
            <v>20010 btu</v>
          </cell>
        </row>
        <row r="47">
          <cell r="P47" t="str">
            <v>CU - 72 QC</v>
          </cell>
        </row>
        <row r="47">
          <cell r="S47">
            <v>7310.66426122098</v>
          </cell>
        </row>
        <row r="48">
          <cell r="A48" t="str">
            <v>REC039</v>
          </cell>
          <cell r="B48" t="str">
            <v>4Z-5.2</v>
          </cell>
        </row>
        <row r="48">
          <cell r="J48">
            <v>3119.69563944981</v>
          </cell>
        </row>
        <row r="48">
          <cell r="M48" t="str">
            <v>21000 btu</v>
          </cell>
        </row>
        <row r="48">
          <cell r="P48" t="str">
            <v>CU - 72 QC</v>
          </cell>
        </row>
        <row r="48">
          <cell r="S48">
            <v>7753.69796149788</v>
          </cell>
        </row>
        <row r="49">
          <cell r="A49" t="str">
            <v>REC040</v>
          </cell>
          <cell r="B49" t="str">
            <v>4DC-5.2</v>
          </cell>
        </row>
        <row r="49">
          <cell r="J49">
            <v>3239.6839332748</v>
          </cell>
        </row>
        <row r="49">
          <cell r="M49" t="str">
            <v>19010 btu</v>
          </cell>
        </row>
        <row r="49">
          <cell r="P49" t="str">
            <v>CU - 72 QC</v>
          </cell>
        </row>
        <row r="49">
          <cell r="S49">
            <v>7864.4563865671</v>
          </cell>
        </row>
        <row r="50">
          <cell r="A50" t="str">
            <v>REC041</v>
          </cell>
          <cell r="B50" t="str">
            <v>4CC-6.2</v>
          </cell>
        </row>
        <row r="50">
          <cell r="J50">
            <v>3359.67222709979</v>
          </cell>
        </row>
        <row r="50">
          <cell r="M50" t="str">
            <v>21024 btu</v>
          </cell>
        </row>
        <row r="50">
          <cell r="P50" t="str">
            <v>CU - 90 QC</v>
          </cell>
        </row>
        <row r="50">
          <cell r="S50">
            <v>8305.15354556774</v>
          </cell>
        </row>
        <row r="51">
          <cell r="A51" t="str">
            <v>REC042</v>
          </cell>
          <cell r="B51" t="str">
            <v>4V-6.2</v>
          </cell>
        </row>
        <row r="51">
          <cell r="J51">
            <v>3959.61369622476</v>
          </cell>
        </row>
        <row r="51">
          <cell r="M51" t="str">
            <v>25000 btu</v>
          </cell>
        </row>
        <row r="51">
          <cell r="P51" t="str">
            <v>CU - 100 QC</v>
          </cell>
        </row>
        <row r="51">
          <cell r="S51">
            <v>9129.03423214165</v>
          </cell>
        </row>
        <row r="52">
          <cell r="A52" t="str">
            <v>REC043</v>
          </cell>
          <cell r="B52" t="str">
            <v>4T-8.2</v>
          </cell>
        </row>
        <row r="52">
          <cell r="J52">
            <v>4199.59028387474</v>
          </cell>
        </row>
        <row r="52">
          <cell r="M52" t="str">
            <v>30888 btu</v>
          </cell>
        </row>
        <row r="52">
          <cell r="P52" t="str">
            <v>CU - 125 QC</v>
          </cell>
        </row>
        <row r="52">
          <cell r="S52">
            <v>10793.3048797076</v>
          </cell>
        </row>
        <row r="53">
          <cell r="A53" t="str">
            <v>REC044</v>
          </cell>
          <cell r="B53" t="str">
            <v>4TCS-8.2</v>
          </cell>
        </row>
        <row r="53">
          <cell r="J53">
            <v>5399.47322212467</v>
          </cell>
        </row>
        <row r="53">
          <cell r="M53" t="str">
            <v>30889 btu</v>
          </cell>
        </row>
        <row r="53">
          <cell r="P53" t="str">
            <v>CU - 125 QC</v>
          </cell>
        </row>
        <row r="53">
          <cell r="S53">
            <v>11900.8891303998</v>
          </cell>
        </row>
        <row r="54">
          <cell r="A54" t="str">
            <v>REC045</v>
          </cell>
          <cell r="B54" t="str">
            <v>4P-10.2</v>
          </cell>
        </row>
        <row r="54">
          <cell r="J54">
            <v>4439.56687152473</v>
          </cell>
        </row>
        <row r="54">
          <cell r="M54" t="str">
            <v>35870 btu</v>
          </cell>
        </row>
        <row r="54">
          <cell r="P54" t="str">
            <v>CU - 144 QC</v>
          </cell>
        </row>
        <row r="54">
          <cell r="S54">
            <v>11792.2256339588</v>
          </cell>
        </row>
        <row r="55">
          <cell r="A55" t="str">
            <v>REC045.1</v>
          </cell>
          <cell r="B55" t="str">
            <v>4PC-10.2</v>
          </cell>
        </row>
        <row r="55">
          <cell r="J55">
            <v>5166.66666666667</v>
          </cell>
        </row>
        <row r="55">
          <cell r="M55" t="str">
            <v>35870 btu</v>
          </cell>
        </row>
        <row r="55">
          <cell r="P55" t="str">
            <v>CU - 144 QC</v>
          </cell>
        </row>
        <row r="55">
          <cell r="S55">
            <v>12924.9331371667</v>
          </cell>
        </row>
        <row r="56">
          <cell r="A56" t="str">
            <v>REC045.2</v>
          </cell>
          <cell r="B56" t="str">
            <v>4PES12Y</v>
          </cell>
        </row>
        <row r="56">
          <cell r="J56">
            <v>5833.33333333333</v>
          </cell>
        </row>
        <row r="56">
          <cell r="M56" t="str">
            <v>35870 btu</v>
          </cell>
        </row>
        <row r="56">
          <cell r="P56" t="str">
            <v>CU - 144 QC</v>
          </cell>
        </row>
        <row r="56">
          <cell r="S56">
            <v>13078.7792910129</v>
          </cell>
        </row>
        <row r="57">
          <cell r="A57" t="str">
            <v>REC046</v>
          </cell>
          <cell r="B57" t="str">
            <v>4N-12.2</v>
          </cell>
        </row>
        <row r="57">
          <cell r="J57">
            <v>5039.50834064969</v>
          </cell>
        </row>
        <row r="57">
          <cell r="M57" t="str">
            <v>41912 btu</v>
          </cell>
        </row>
        <row r="57">
          <cell r="P57" t="str">
            <v>CU - 160 QC</v>
          </cell>
        </row>
        <row r="57">
          <cell r="S57">
            <v>12975.5129652391</v>
          </cell>
        </row>
        <row r="58">
          <cell r="A58" t="str">
            <v>REC047</v>
          </cell>
          <cell r="B58" t="str">
            <v>4NCS-12.2</v>
          </cell>
        </row>
        <row r="58">
          <cell r="J58">
            <v>5639.44980977465</v>
          </cell>
        </row>
        <row r="58">
          <cell r="M58" t="str">
            <v>41913 btu</v>
          </cell>
        </row>
        <row r="58">
          <cell r="P58" t="str">
            <v>CU - 160 QC</v>
          </cell>
        </row>
        <row r="58">
          <cell r="S58">
            <v>13529.3050905852</v>
          </cell>
        </row>
        <row r="59">
          <cell r="A59" t="str">
            <v>REC048</v>
          </cell>
          <cell r="B59" t="str">
            <v>4J-13.2</v>
          </cell>
        </row>
        <row r="59">
          <cell r="J59">
            <v>5999.41469124963</v>
          </cell>
        </row>
        <row r="59">
          <cell r="M59" t="str">
            <v>47030 btu</v>
          </cell>
        </row>
        <row r="59">
          <cell r="P59" t="str">
            <v>CU - 200 QC</v>
          </cell>
        </row>
        <row r="59">
          <cell r="S59">
            <v>15965.1305643232</v>
          </cell>
        </row>
        <row r="60">
          <cell r="A60" t="str">
            <v>REC049</v>
          </cell>
          <cell r="B60" t="str">
            <v>4H-15.2</v>
          </cell>
        </row>
        <row r="60">
          <cell r="J60">
            <v>6359.37957272461</v>
          </cell>
        </row>
        <row r="60">
          <cell r="M60" t="str">
            <v>53925 btu</v>
          </cell>
        </row>
        <row r="60">
          <cell r="P60" t="str">
            <v>CU - 200 QC</v>
          </cell>
        </row>
        <row r="60">
          <cell r="S60">
            <v>16297.4058395309</v>
          </cell>
        </row>
        <row r="61">
          <cell r="A61" t="str">
            <v>REC050</v>
          </cell>
          <cell r="B61" t="str">
            <v>4G-20.2</v>
          </cell>
        </row>
        <row r="61">
          <cell r="J61">
            <v>6359.37957272461</v>
          </cell>
        </row>
        <row r="61">
          <cell r="M61" t="str">
            <v>62630 btu</v>
          </cell>
        </row>
        <row r="61">
          <cell r="P61" t="str">
            <v>CU - 250 QC</v>
          </cell>
        </row>
        <row r="61">
          <cell r="S61">
            <v>19899.3628741297</v>
          </cell>
        </row>
        <row r="62">
          <cell r="A62" t="str">
            <v>REC051</v>
          </cell>
          <cell r="B62" t="str">
            <v>6J-22.2</v>
          </cell>
        </row>
        <row r="62">
          <cell r="J62">
            <v>8399.18056774949</v>
          </cell>
        </row>
        <row r="62">
          <cell r="M62" t="str">
            <v>69800 btu</v>
          </cell>
        </row>
        <row r="62">
          <cell r="P62" t="str">
            <v>CU - 250 QC</v>
          </cell>
        </row>
        <row r="62">
          <cell r="S62">
            <v>22506.8981698102</v>
          </cell>
        </row>
        <row r="63">
          <cell r="A63" t="str">
            <v>REC052</v>
          </cell>
          <cell r="B63" t="str">
            <v>6H-25.2</v>
          </cell>
        </row>
        <row r="63">
          <cell r="J63">
            <v>8639.15715539947</v>
          </cell>
        </row>
        <row r="63">
          <cell r="M63" t="str">
            <v>80888 btu</v>
          </cell>
        </row>
        <row r="63">
          <cell r="P63" t="str">
            <v>CU - 300 QC</v>
          </cell>
        </row>
        <row r="63">
          <cell r="S63">
            <v>23923.6866108222</v>
          </cell>
        </row>
        <row r="64">
          <cell r="A64" t="str">
            <v>REC053</v>
          </cell>
          <cell r="B64" t="str">
            <v>6G-30.2</v>
          </cell>
        </row>
        <row r="64">
          <cell r="J64">
            <v>8759.14544922446</v>
          </cell>
        </row>
        <row r="64">
          <cell r="M64" t="str">
            <v>93858 btu</v>
          </cell>
        </row>
        <row r="64">
          <cell r="P64" t="str">
            <v>CU - 350 QC</v>
          </cell>
        </row>
        <row r="64">
          <cell r="S64">
            <v>26106.173280902</v>
          </cell>
        </row>
        <row r="66">
          <cell r="A66" t="str">
            <v>REC054</v>
          </cell>
          <cell r="B66" t="str">
            <v>6F-40.2</v>
          </cell>
        </row>
        <row r="66">
          <cell r="J66">
            <v>9719.05179982441</v>
          </cell>
        </row>
        <row r="66">
          <cell r="M66" t="str">
            <v>113482btu</v>
          </cell>
        </row>
        <row r="66">
          <cell r="P66" t="str">
            <v>CU - 400 QC</v>
          </cell>
        </row>
        <row r="66">
          <cell r="S66">
            <v>28910.3350259496</v>
          </cell>
        </row>
        <row r="67">
          <cell r="A67" t="str">
            <v>REC055</v>
          </cell>
          <cell r="B67" t="str">
            <v>S4T-5.2</v>
          </cell>
        </row>
        <row r="67">
          <cell r="J67" t="str">
            <v>~</v>
          </cell>
        </row>
        <row r="67">
          <cell r="M67" t="str">
            <v>26200 btu</v>
          </cell>
        </row>
        <row r="67">
          <cell r="P67" t="str">
            <v>CU - 90 QC</v>
          </cell>
        </row>
        <row r="67">
          <cell r="S67">
            <v>9388.02936212706</v>
          </cell>
        </row>
        <row r="68">
          <cell r="A68" t="str">
            <v>REC056</v>
          </cell>
          <cell r="B68" t="str">
            <v>S4N-8.2</v>
          </cell>
        </row>
        <row r="68">
          <cell r="J68" t="str">
            <v>~</v>
          </cell>
        </row>
        <row r="68">
          <cell r="M68" t="str">
            <v>37500 btu</v>
          </cell>
        </row>
        <row r="68">
          <cell r="P68" t="str">
            <v>CU - 125 QC</v>
          </cell>
        </row>
        <row r="68">
          <cell r="S68">
            <v>11761.9166375162</v>
          </cell>
        </row>
        <row r="69">
          <cell r="A69" t="str">
            <v>REC057</v>
          </cell>
          <cell r="B69" t="str">
            <v>S4G-12.2</v>
          </cell>
        </row>
        <row r="69">
          <cell r="J69" t="str">
            <v>~</v>
          </cell>
        </row>
        <row r="69">
          <cell r="M69" t="str">
            <v>56550 btu</v>
          </cell>
        </row>
        <row r="69">
          <cell r="P69" t="str">
            <v>CU - 160 QC</v>
          </cell>
        </row>
        <row r="69">
          <cell r="S69">
            <v>15413.0040081988</v>
          </cell>
        </row>
        <row r="70">
          <cell r="A70" t="str">
            <v>REC058</v>
          </cell>
          <cell r="B70" t="str">
            <v>S6J-16.2</v>
          </cell>
        </row>
        <row r="70">
          <cell r="J70" t="str">
            <v>~</v>
          </cell>
        </row>
        <row r="70">
          <cell r="M70" t="str">
            <v>84000 btu</v>
          </cell>
        </row>
        <row r="70">
          <cell r="P70" t="str">
            <v>CU - 200 QC</v>
          </cell>
        </row>
        <row r="70">
          <cell r="S70">
            <v>19865.3986773051</v>
          </cell>
        </row>
        <row r="71">
          <cell r="A71" t="str">
            <v>REC059</v>
          </cell>
          <cell r="B71" t="str">
            <v>S6H-20.2</v>
          </cell>
        </row>
        <row r="71">
          <cell r="J71">
            <v>8491.47925530717</v>
          </cell>
        </row>
        <row r="71">
          <cell r="M71" t="str">
            <v>94000 btu</v>
          </cell>
        </row>
        <row r="71">
          <cell r="P71" t="str">
            <v>CU - 250 QC</v>
          </cell>
        </row>
        <row r="71">
          <cell r="S71">
            <v>23647.5011916153</v>
          </cell>
        </row>
        <row r="72">
          <cell r="A72" t="str">
            <v>REC060</v>
          </cell>
          <cell r="B72" t="str">
            <v>S6G-25.2</v>
          </cell>
        </row>
        <row r="72">
          <cell r="J72">
            <v>9199.10252658277</v>
          </cell>
        </row>
        <row r="72">
          <cell r="M72" t="str">
            <v>111780 btu</v>
          </cell>
        </row>
        <row r="72">
          <cell r="P72" t="str">
            <v>CU - 300 QC</v>
          </cell>
        </row>
        <row r="72">
          <cell r="S72">
            <v>25369.0105360694</v>
          </cell>
        </row>
        <row r="73">
          <cell r="A73" t="str">
            <v>REC061</v>
          </cell>
          <cell r="B73" t="str">
            <v>S6F-30.2</v>
          </cell>
        </row>
        <row r="73">
          <cell r="J73">
            <v>12225.2223897162</v>
          </cell>
        </row>
        <row r="73">
          <cell r="M73" t="str">
            <v>133800btu</v>
          </cell>
        </row>
        <row r="73">
          <cell r="P73" t="str">
            <v>CU - 350 QC</v>
          </cell>
        </row>
        <row r="73">
          <cell r="S73">
            <v>28382.8600614047</v>
          </cell>
        </row>
        <row r="74">
          <cell r="A74" t="str">
            <v>REC062</v>
          </cell>
          <cell r="B74" t="str">
            <v>HSKC6461-60</v>
          </cell>
        </row>
        <row r="74">
          <cell r="J74">
            <v>8999.12203687445</v>
          </cell>
        </row>
        <row r="74">
          <cell r="M74" t="str">
            <v>174750 btu -20c</v>
          </cell>
        </row>
        <row r="74">
          <cell r="P74" t="str">
            <v>HTC 75</v>
          </cell>
        </row>
        <row r="74">
          <cell r="S74">
            <v>32907.5438875231</v>
          </cell>
        </row>
        <row r="75">
          <cell r="A75" t="str">
            <v>REC063</v>
          </cell>
          <cell r="B75" t="str">
            <v>HSKC7461-80</v>
          </cell>
        </row>
        <row r="75">
          <cell r="J75">
            <v>9599.06350599941</v>
          </cell>
        </row>
        <row r="75">
          <cell r="M75" t="str">
            <v>239250 btu -20c</v>
          </cell>
        </row>
        <row r="75">
          <cell r="P75" t="str">
            <v>HTC 75</v>
          </cell>
        </row>
        <row r="75">
          <cell r="S75">
            <v>35979.9355930731</v>
          </cell>
        </row>
        <row r="76">
          <cell r="A76" t="str">
            <v>REC064</v>
          </cell>
          <cell r="B76" t="str">
            <v>C-SB303</v>
          </cell>
        </row>
        <row r="76">
          <cell r="J76" t="str">
            <v>~</v>
          </cell>
        </row>
        <row r="77">
          <cell r="A77" t="str">
            <v>REC065</v>
          </cell>
          <cell r="B77" t="str">
            <v>C-SB453</v>
          </cell>
        </row>
        <row r="77">
          <cell r="J77" t="str">
            <v>~</v>
          </cell>
        </row>
        <row r="77">
          <cell r="P77" t="str">
            <v>CU - 72 QC</v>
          </cell>
        </row>
        <row r="77">
          <cell r="S77">
            <v>4121.80042859239</v>
          </cell>
        </row>
        <row r="78">
          <cell r="A78" t="str">
            <v>REC066</v>
          </cell>
          <cell r="B78" t="str">
            <v>300CB</v>
          </cell>
        </row>
        <row r="78">
          <cell r="J78" t="str">
            <v>~</v>
          </cell>
        </row>
        <row r="78">
          <cell r="P78" t="str">
            <v>CU - 40  QC</v>
          </cell>
        </row>
        <row r="78">
          <cell r="S78">
            <v>4273.13479124591</v>
          </cell>
        </row>
        <row r="79">
          <cell r="A79" t="str">
            <v>REC067</v>
          </cell>
          <cell r="B79" t="str">
            <v>400CB</v>
          </cell>
        </row>
        <row r="79">
          <cell r="J79" t="str">
            <v>~</v>
          </cell>
        </row>
        <row r="79">
          <cell r="P79" t="str">
            <v>CU - 50  QC</v>
          </cell>
        </row>
        <row r="79">
          <cell r="S79">
            <v>4933.5600583462</v>
          </cell>
        </row>
        <row r="80">
          <cell r="A80" t="str">
            <v>REC068</v>
          </cell>
          <cell r="B80" t="str">
            <v>JT160</v>
          </cell>
        </row>
        <row r="80">
          <cell r="J80" t="str">
            <v>~</v>
          </cell>
        </row>
        <row r="80">
          <cell r="P80" t="str">
            <v>CU - 64 QC</v>
          </cell>
        </row>
        <row r="80">
          <cell r="S80">
            <v>3973.42559667325</v>
          </cell>
        </row>
        <row r="81">
          <cell r="A81" t="str">
            <v>REC069</v>
          </cell>
          <cell r="B81" t="str">
            <v>CRHH-083</v>
          </cell>
        </row>
        <row r="81">
          <cell r="J81">
            <v>1416.66666666667</v>
          </cell>
        </row>
        <row r="81">
          <cell r="P81" t="str">
            <v>CU - 100 QC</v>
          </cell>
        </row>
        <row r="81">
          <cell r="S81">
            <v>6445.74657715418</v>
          </cell>
        </row>
        <row r="82">
          <cell r="A82" t="str">
            <v>REC070</v>
          </cell>
          <cell r="B82" t="str">
            <v>CRFQ-0250 </v>
          </cell>
        </row>
        <row r="82">
          <cell r="J82">
            <v>428.571428571429</v>
          </cell>
        </row>
        <row r="82">
          <cell r="P82" t="str">
            <v>CU - 36  QC</v>
          </cell>
        </row>
        <row r="82">
          <cell r="S82">
            <v>2704.40985129773</v>
          </cell>
        </row>
        <row r="83">
          <cell r="A83" t="str">
            <v>REC071</v>
          </cell>
          <cell r="B83" t="str">
            <v>CRHD-0275 </v>
          </cell>
        </row>
        <row r="83">
          <cell r="J83">
            <v>428.571428571429</v>
          </cell>
        </row>
        <row r="83">
          <cell r="P83" t="str">
            <v>CU - 40  QC</v>
          </cell>
        </row>
        <row r="83">
          <cell r="S83">
            <v>2820.09413244793</v>
          </cell>
        </row>
        <row r="84">
          <cell r="A84" t="str">
            <v>REC072</v>
          </cell>
          <cell r="B84" t="str">
            <v>JT95</v>
          </cell>
        </row>
        <row r="84">
          <cell r="J84" t="str">
            <v>~</v>
          </cell>
        </row>
        <row r="85">
          <cell r="A85" t="str">
            <v>REC073</v>
          </cell>
          <cell r="B85" t="str">
            <v>JT160</v>
          </cell>
        </row>
        <row r="85">
          <cell r="J85" t="str">
            <v>~</v>
          </cell>
        </row>
        <row r="85">
          <cell r="P85" t="str">
            <v>CU - 72 QC</v>
          </cell>
        </row>
        <row r="85">
          <cell r="S85">
            <v>4121.80042859239</v>
          </cell>
        </row>
        <row r="86">
          <cell r="A86" t="str">
            <v>REC074</v>
          </cell>
          <cell r="B86" t="str">
            <v>QR-90</v>
          </cell>
        </row>
        <row r="86">
          <cell r="J86" t="str">
            <v>~</v>
          </cell>
        </row>
        <row r="86">
          <cell r="P86" t="str">
            <v>CU - 100 QC</v>
          </cell>
        </row>
        <row r="86">
          <cell r="S86">
            <v>6291.90042330803</v>
          </cell>
        </row>
        <row r="87">
          <cell r="A87" t="str">
            <v>REC075</v>
          </cell>
          <cell r="B87" t="str">
            <v>QR-070</v>
          </cell>
        </row>
        <row r="87">
          <cell r="J87">
            <v>1071.42857142857</v>
          </cell>
        </row>
        <row r="87">
          <cell r="P87" t="str">
            <v>CU - 125 QC</v>
          </cell>
        </row>
        <row r="87">
          <cell r="S87">
            <v>7390.59383462016</v>
          </cell>
        </row>
        <row r="88">
          <cell r="A88" t="str">
            <v>REC076</v>
          </cell>
          <cell r="B88" t="str">
            <v>QR-11</v>
          </cell>
        </row>
        <row r="88">
          <cell r="J88">
            <v>1214.28571428571</v>
          </cell>
        </row>
        <row r="89">
          <cell r="A89" t="str">
            <v>REC077</v>
          </cell>
          <cell r="B89" t="str">
            <v>QR-125</v>
          </cell>
        </row>
        <row r="89">
          <cell r="J89" t="str">
            <v>~</v>
          </cell>
        </row>
        <row r="89">
          <cell r="P89" t="str">
            <v>CU - 125 QC</v>
          </cell>
        </row>
        <row r="89">
          <cell r="S89">
            <v>7621.36306538939</v>
          </cell>
        </row>
        <row r="90">
          <cell r="A90" t="str">
            <v>REC078</v>
          </cell>
          <cell r="B90" t="str">
            <v>QR-15</v>
          </cell>
        </row>
        <row r="90">
          <cell r="J90">
            <v>1642.85714285714</v>
          </cell>
        </row>
        <row r="90">
          <cell r="P90" t="str">
            <v>CU - 144 QC</v>
          </cell>
        </row>
        <row r="90">
          <cell r="S90">
            <v>8706.45927719447</v>
          </cell>
        </row>
        <row r="91">
          <cell r="A91" t="str">
            <v>REC079</v>
          </cell>
          <cell r="B91" t="str">
            <v>ZR34K/380V</v>
          </cell>
        </row>
        <row r="91">
          <cell r="J91" t="str">
            <v>~</v>
          </cell>
        </row>
        <row r="91">
          <cell r="P91" t="str">
            <v>CU - 40  QC</v>
          </cell>
        </row>
        <row r="91">
          <cell r="S91">
            <v>2712.40182475562</v>
          </cell>
        </row>
        <row r="92">
          <cell r="A92" t="str">
            <v>REC080</v>
          </cell>
          <cell r="B92" t="str">
            <v>ZR61</v>
          </cell>
        </row>
        <row r="92">
          <cell r="J92" t="str">
            <v>~</v>
          </cell>
        </row>
        <row r="93">
          <cell r="A93" t="str">
            <v>REC081</v>
          </cell>
          <cell r="B93" t="str">
            <v>ZR68K</v>
          </cell>
        </row>
        <row r="93">
          <cell r="J93" t="str">
            <v>~</v>
          </cell>
        </row>
        <row r="94">
          <cell r="A94" t="str">
            <v>REC082</v>
          </cell>
          <cell r="B94" t="str">
            <v>ZR72K</v>
          </cell>
        </row>
        <row r="94">
          <cell r="J94" t="str">
            <v>~</v>
          </cell>
        </row>
        <row r="94">
          <cell r="P94" t="str">
            <v>CU - 90 QC</v>
          </cell>
        </row>
        <row r="94">
          <cell r="S94">
            <v>4528.66223944688</v>
          </cell>
        </row>
        <row r="95">
          <cell r="A95" t="str">
            <v>REC083</v>
          </cell>
          <cell r="B95" t="str">
            <v>ZR94K</v>
          </cell>
        </row>
        <row r="95">
          <cell r="J95">
            <v>1333.33333333333</v>
          </cell>
        </row>
        <row r="95">
          <cell r="P95" t="str">
            <v>CU - 125 QC</v>
          </cell>
        </row>
        <row r="95">
          <cell r="S95">
            <v>7282.49360644535</v>
          </cell>
        </row>
        <row r="96">
          <cell r="A96" t="str">
            <v>REC084</v>
          </cell>
          <cell r="B96" t="str">
            <v>ZB66KQE</v>
          </cell>
        </row>
        <row r="96">
          <cell r="J96">
            <v>2500</v>
          </cell>
        </row>
        <row r="96">
          <cell r="P96" t="str">
            <v>CU - 125 QC</v>
          </cell>
        </row>
        <row r="96">
          <cell r="S96">
            <v>8544.43998846631</v>
          </cell>
        </row>
        <row r="97">
          <cell r="A97" t="str">
            <v>REC085</v>
          </cell>
          <cell r="B97" t="str">
            <v>ZR125K</v>
          </cell>
        </row>
        <row r="97">
          <cell r="J97">
            <v>1583.33333333333</v>
          </cell>
        </row>
        <row r="97">
          <cell r="P97" t="str">
            <v>CU - 125 QC</v>
          </cell>
        </row>
        <row r="97">
          <cell r="S97">
            <v>7698.28614231247</v>
          </cell>
        </row>
        <row r="98">
          <cell r="A98" t="str">
            <v>REC086</v>
          </cell>
          <cell r="B98" t="str">
            <v>ZR144K</v>
          </cell>
        </row>
        <row r="98">
          <cell r="J98" t="str">
            <v>~</v>
          </cell>
        </row>
        <row r="98">
          <cell r="P98" t="str">
            <v>CU - 144 QC</v>
          </cell>
        </row>
        <row r="98">
          <cell r="S98">
            <v>8552.61312334832</v>
          </cell>
        </row>
        <row r="99">
          <cell r="A99" t="str">
            <v>REC087</v>
          </cell>
          <cell r="B99" t="str">
            <v>ZR160K</v>
          </cell>
        </row>
        <row r="99">
          <cell r="J99" t="str">
            <v>~</v>
          </cell>
        </row>
        <row r="100">
          <cell r="A100" t="str">
            <v>REC088</v>
          </cell>
          <cell r="B100" t="str">
            <v>MTZ22 RECOND</v>
          </cell>
        </row>
        <row r="100">
          <cell r="J100" t="str">
            <v>~</v>
          </cell>
        </row>
        <row r="101">
          <cell r="A101" t="str">
            <v>REC089</v>
          </cell>
          <cell r="B101" t="str">
            <v>MTZ28 RECOND</v>
          </cell>
        </row>
        <row r="101">
          <cell r="J101" t="str">
            <v>~</v>
          </cell>
        </row>
        <row r="101">
          <cell r="P101" t="str">
            <v>CU - 32  QC</v>
          </cell>
        </row>
        <row r="101">
          <cell r="S101">
            <v>3009.67900916442</v>
          </cell>
        </row>
        <row r="102">
          <cell r="A102" t="str">
            <v>REC090</v>
          </cell>
          <cell r="B102" t="str">
            <v>MTZ50 RECOND</v>
          </cell>
        </row>
        <row r="102">
          <cell r="J102" t="str">
            <v>~</v>
          </cell>
        </row>
        <row r="102">
          <cell r="P102" t="str">
            <v>CU - 50  QC</v>
          </cell>
        </row>
        <row r="102">
          <cell r="S102">
            <v>3856.7065085265</v>
          </cell>
        </row>
        <row r="103">
          <cell r="A103" t="str">
            <v>REC091</v>
          </cell>
          <cell r="B103" t="str">
            <v>MT64 RECOND</v>
          </cell>
        </row>
        <row r="103">
          <cell r="J103" t="str">
            <v>~</v>
          </cell>
        </row>
        <row r="103">
          <cell r="P103" t="str">
            <v>CU - 64 QC</v>
          </cell>
        </row>
        <row r="103">
          <cell r="S103">
            <v>4819.5794428271</v>
          </cell>
        </row>
        <row r="104">
          <cell r="A104" t="str">
            <v>REC092</v>
          </cell>
          <cell r="B104" t="str">
            <v>MTZ64 RECOND</v>
          </cell>
        </row>
        <row r="104">
          <cell r="J104" t="str">
            <v>~</v>
          </cell>
        </row>
        <row r="104">
          <cell r="P104" t="str">
            <v>CU - 64 QC</v>
          </cell>
        </row>
        <row r="104">
          <cell r="S104">
            <v>4819.5794428271</v>
          </cell>
        </row>
        <row r="105">
          <cell r="A105" t="str">
            <v>REC093</v>
          </cell>
          <cell r="B105" t="str">
            <v>MT72 RECOND</v>
          </cell>
        </row>
        <row r="105">
          <cell r="J105" t="str">
            <v>~</v>
          </cell>
        </row>
        <row r="106">
          <cell r="A106" t="str">
            <v>REC094</v>
          </cell>
          <cell r="B106" t="str">
            <v>MT81 RECOND</v>
          </cell>
        </row>
        <row r="106">
          <cell r="J106" t="str">
            <v>~</v>
          </cell>
        </row>
        <row r="107">
          <cell r="A107" t="str">
            <v>REC095</v>
          </cell>
          <cell r="B107" t="str">
            <v>MT100 RECOND</v>
          </cell>
        </row>
        <row r="107">
          <cell r="J107" t="str">
            <v>~</v>
          </cell>
        </row>
        <row r="107">
          <cell r="P107" t="str">
            <v>CU - 100 QC</v>
          </cell>
        </row>
        <row r="107">
          <cell r="S107">
            <v>6830.36196176957</v>
          </cell>
        </row>
        <row r="108">
          <cell r="A108" t="str">
            <v>REC096</v>
          </cell>
          <cell r="B108" t="str">
            <v>MTZ100 RECOND</v>
          </cell>
        </row>
        <row r="108">
          <cell r="J108" t="str">
            <v>~</v>
          </cell>
        </row>
        <row r="108">
          <cell r="P108" t="str">
            <v>CU - 100 QC</v>
          </cell>
        </row>
        <row r="108">
          <cell r="S108">
            <v>7368.8235002311</v>
          </cell>
        </row>
        <row r="109">
          <cell r="A109" t="str">
            <v>REC097</v>
          </cell>
          <cell r="B109" t="str">
            <v>MTZ125 RECOND</v>
          </cell>
        </row>
        <row r="109">
          <cell r="J109" t="str">
            <v>~</v>
          </cell>
        </row>
        <row r="109">
          <cell r="P109" t="str">
            <v>CU - 125 QC</v>
          </cell>
        </row>
        <row r="109">
          <cell r="S109">
            <v>8467.51691154324</v>
          </cell>
        </row>
        <row r="110">
          <cell r="A110" t="str">
            <v>REC098</v>
          </cell>
          <cell r="B110" t="str">
            <v>MT160 RECOND</v>
          </cell>
        </row>
        <row r="110">
          <cell r="J110">
            <v>2833.33333333333</v>
          </cell>
        </row>
        <row r="110">
          <cell r="P110" t="str">
            <v>CU - 160 QC</v>
          </cell>
        </row>
        <row r="110">
          <cell r="S110">
            <v>10105.6072563602</v>
          </cell>
        </row>
        <row r="111">
          <cell r="A111" t="str">
            <v>REC099</v>
          </cell>
          <cell r="B111" t="str">
            <v>AW5532/ 1ph (NEW)</v>
          </cell>
        </row>
        <row r="111">
          <cell r="J111" t="str">
            <v>~</v>
          </cell>
        </row>
        <row r="111">
          <cell r="P111" t="str">
            <v>CU - 36  QC</v>
          </cell>
        </row>
        <row r="111">
          <cell r="S111">
            <v>2858.25600514388</v>
          </cell>
        </row>
        <row r="112">
          <cell r="A112" t="str">
            <v>REC100</v>
          </cell>
          <cell r="B112" t="str">
            <v>AV5538/1PH (NEW)</v>
          </cell>
        </row>
        <row r="112">
          <cell r="J112" t="str">
            <v>~</v>
          </cell>
        </row>
        <row r="112">
          <cell r="P112" t="str">
            <v>CU - 50  QC</v>
          </cell>
        </row>
        <row r="112">
          <cell r="S112">
            <v>3502.86035468035</v>
          </cell>
        </row>
        <row r="113">
          <cell r="A113" t="str">
            <v>REC101</v>
          </cell>
          <cell r="B113" t="str">
            <v>AV5542</v>
          </cell>
        </row>
        <row r="113">
          <cell r="J113" t="str">
            <v>~</v>
          </cell>
        </row>
        <row r="114">
          <cell r="A114" t="str">
            <v>REC102</v>
          </cell>
          <cell r="B114" t="str">
            <v>AV5555 </v>
          </cell>
        </row>
        <row r="114">
          <cell r="J114" t="str">
            <v>~</v>
          </cell>
        </row>
        <row r="114">
          <cell r="P114" t="str">
            <v>CU - 72 QC</v>
          </cell>
        </row>
        <row r="114">
          <cell r="S114">
            <v>4429.4927362847</v>
          </cell>
        </row>
        <row r="115">
          <cell r="A115" t="str">
            <v>REC103</v>
          </cell>
          <cell r="B115" t="str">
            <v>AV5568</v>
          </cell>
        </row>
        <row r="115">
          <cell r="J115" t="str">
            <v>~</v>
          </cell>
        </row>
        <row r="115">
          <cell r="P115" t="str">
            <v>CU - 90 QC</v>
          </cell>
        </row>
        <row r="115">
          <cell r="S115">
            <v>4759.43147021612</v>
          </cell>
        </row>
        <row r="116">
          <cell r="A116" t="str">
            <v>REC104</v>
          </cell>
          <cell r="B116" t="str">
            <v>AG5573</v>
          </cell>
        </row>
        <row r="116">
          <cell r="J116" t="str">
            <v>~</v>
          </cell>
        </row>
        <row r="116">
          <cell r="P116" t="str">
            <v>CU - 90 QC</v>
          </cell>
        </row>
        <row r="116">
          <cell r="S116">
            <v>4836.35454713919</v>
          </cell>
        </row>
        <row r="117">
          <cell r="A117" t="str">
            <v>REC105</v>
          </cell>
          <cell r="B117" t="str">
            <v>FH4522z</v>
          </cell>
        </row>
        <row r="117">
          <cell r="J117" t="str">
            <v>~</v>
          </cell>
        </row>
        <row r="117">
          <cell r="S117">
            <v>2423.07692307692</v>
          </cell>
        </row>
        <row r="118">
          <cell r="A118" t="str">
            <v>REC106</v>
          </cell>
          <cell r="B118" t="str">
            <v>TFH4531</v>
          </cell>
        </row>
        <row r="118">
          <cell r="J118" t="str">
            <v>~</v>
          </cell>
        </row>
        <row r="118">
          <cell r="P118" t="str">
            <v>CU - 36  QC</v>
          </cell>
        </row>
        <row r="118">
          <cell r="S118">
            <v>3114.69687770416</v>
          </cell>
        </row>
        <row r="119">
          <cell r="A119" t="str">
            <v>REC107</v>
          </cell>
          <cell r="B119" t="str">
            <v>25Q/220V</v>
          </cell>
        </row>
        <row r="119">
          <cell r="J119" t="str">
            <v>~</v>
          </cell>
        </row>
        <row r="119">
          <cell r="P119" t="str">
            <v>CU - 36  QC</v>
          </cell>
        </row>
        <row r="119">
          <cell r="S119">
            <v>2781.33292822081</v>
          </cell>
        </row>
        <row r="120">
          <cell r="A120" t="str">
            <v>REC108</v>
          </cell>
          <cell r="B120" t="str">
            <v>28Q/220V</v>
          </cell>
        </row>
        <row r="120">
          <cell r="J120" t="str">
            <v>~</v>
          </cell>
        </row>
        <row r="120">
          <cell r="P120" t="str">
            <v>CU - 36  QC</v>
          </cell>
        </row>
        <row r="120">
          <cell r="S120">
            <v>2781.33292822081</v>
          </cell>
        </row>
        <row r="121">
          <cell r="A121" t="str">
            <v>REC109</v>
          </cell>
          <cell r="B121" t="str">
            <v>H23A46Q NEW</v>
          </cell>
        </row>
        <row r="121">
          <cell r="J121" t="str">
            <v>~</v>
          </cell>
        </row>
        <row r="122">
          <cell r="A122" t="str">
            <v>REC110</v>
          </cell>
          <cell r="B122" t="str">
            <v>H23A623D NEW</v>
          </cell>
        </row>
        <row r="122">
          <cell r="J122" t="str">
            <v>~</v>
          </cell>
        </row>
        <row r="122">
          <cell r="P122" t="str">
            <v>CU - 72 QC</v>
          </cell>
        </row>
        <row r="122">
          <cell r="S122">
            <v>4891.03119782316</v>
          </cell>
        </row>
        <row r="123">
          <cell r="A123" t="str">
            <v>REC111</v>
          </cell>
          <cell r="B123" t="str">
            <v>H2BG124</v>
          </cell>
        </row>
        <row r="123">
          <cell r="J123" t="str">
            <v>~</v>
          </cell>
        </row>
        <row r="123">
          <cell r="P123" t="str">
            <v>CU - 125 QC</v>
          </cell>
        </row>
        <row r="123">
          <cell r="S123">
            <v>7852.13229615862</v>
          </cell>
        </row>
        <row r="124">
          <cell r="A124" t="str">
            <v>REC112</v>
          </cell>
          <cell r="B124" t="str">
            <v>H25G144</v>
          </cell>
        </row>
        <row r="124">
          <cell r="J124">
            <v>1916.66666666667</v>
          </cell>
        </row>
        <row r="125">
          <cell r="A125" t="str">
            <v>REC113</v>
          </cell>
          <cell r="B125" t="str">
            <v>294Q</v>
          </cell>
        </row>
        <row r="125">
          <cell r="J125" t="str">
            <v>~</v>
          </cell>
        </row>
        <row r="125">
          <cell r="P125" t="str">
            <v>CU - 250 QC</v>
          </cell>
        </row>
        <row r="125">
          <cell r="S125">
            <v>17208.6376460905</v>
          </cell>
        </row>
        <row r="126">
          <cell r="A126" t="str">
            <v>REC114</v>
          </cell>
          <cell r="B126" t="str">
            <v>JH527YAB</v>
          </cell>
        </row>
        <row r="126">
          <cell r="J126" t="str">
            <v>~</v>
          </cell>
        </row>
        <row r="127">
          <cell r="A127" t="str">
            <v>REC115</v>
          </cell>
          <cell r="B127" t="str">
            <v>10hp water cooled condenser</v>
          </cell>
        </row>
        <row r="127">
          <cell r="J127" t="str">
            <v>~</v>
          </cell>
        </row>
        <row r="128">
          <cell r="A128" t="str">
            <v>REC116</v>
          </cell>
          <cell r="B128" t="str">
            <v>SM148</v>
          </cell>
        </row>
        <row r="128">
          <cell r="J128" t="str">
            <v>~</v>
          </cell>
        </row>
        <row r="129">
          <cell r="A129" t="str">
            <v>REC117</v>
          </cell>
          <cell r="B129" t="str">
            <v>SM185 </v>
          </cell>
        </row>
        <row r="129">
          <cell r="J129" t="str">
            <v>~</v>
          </cell>
        </row>
        <row r="130">
          <cell r="A130" t="str">
            <v>REC118</v>
          </cell>
          <cell r="B130" t="str">
            <v>SM160 </v>
          </cell>
        </row>
        <row r="130">
          <cell r="J130" t="str">
            <v>~</v>
          </cell>
        </row>
      </sheetData>
      <sheetData sheetId="15">
        <row r="8">
          <cell r="A8" t="str">
            <v>ITEM CODE</v>
          </cell>
          <cell r="B8" t="str">
            <v>GENUINE SPARE PARTS</v>
          </cell>
        </row>
        <row r="9">
          <cell r="A9" t="str">
            <v>DAN001</v>
          </cell>
          <cell r="B9" t="str">
            <v>TX2  Danfoss exp-valve (R22) </v>
          </cell>
        </row>
        <row r="9">
          <cell r="J9">
            <v>125.885185185185</v>
          </cell>
        </row>
        <row r="10">
          <cell r="A10" t="str">
            <v>DAN002</v>
          </cell>
          <cell r="B10" t="str">
            <v>TEX2 Danfoss exp-valve (R22)</v>
          </cell>
        </row>
        <row r="10">
          <cell r="J10">
            <v>140.007407407407</v>
          </cell>
        </row>
        <row r="11">
          <cell r="A11" t="str">
            <v>DAN003</v>
          </cell>
          <cell r="B11" t="str">
            <v>TS2 Danfoss exp-valve (R404,R507) </v>
          </cell>
        </row>
        <row r="11">
          <cell r="J11">
            <v>154.888888888889</v>
          </cell>
        </row>
        <row r="12">
          <cell r="A12" t="str">
            <v>DAN004</v>
          </cell>
          <cell r="B12" t="str">
            <v>TES2 Danfoss exp-valve (R404,R507)</v>
          </cell>
        </row>
        <row r="12">
          <cell r="J12">
            <v>173.414814814815</v>
          </cell>
        </row>
        <row r="13">
          <cell r="A13" t="str">
            <v>DAN005</v>
          </cell>
          <cell r="B13" t="str">
            <v>TES2 Danfoss exp-valve (R404,R507)-60c 068z3411</v>
          </cell>
        </row>
        <row r="13">
          <cell r="J13">
            <v>206.898148148148</v>
          </cell>
        </row>
        <row r="14">
          <cell r="A14" t="str">
            <v>DAN005.1</v>
          </cell>
          <cell r="B14" t="str">
            <v>TEB2 Danfoss exp-valve (R23)-90C~-70C 068Z3518</v>
          </cell>
        </row>
        <row r="14">
          <cell r="J14">
            <v>551.298148148148</v>
          </cell>
        </row>
        <row r="15">
          <cell r="B15" t="str">
            <v>TN2 Danfoss exp-valve (R134A) </v>
          </cell>
        </row>
        <row r="15">
          <cell r="J15" t="str">
            <v>~</v>
          </cell>
        </row>
        <row r="16">
          <cell r="A16" t="str">
            <v>DAN006</v>
          </cell>
          <cell r="B16" t="str">
            <v>ORIFICE NO 0</v>
          </cell>
        </row>
        <row r="16">
          <cell r="J16">
            <v>37.2727272727273</v>
          </cell>
        </row>
        <row r="17">
          <cell r="A17" t="str">
            <v>DAN007</v>
          </cell>
          <cell r="B17" t="str">
            <v>ORIFICE NO 1</v>
          </cell>
        </row>
        <row r="17">
          <cell r="J17">
            <v>37.2727272727273</v>
          </cell>
        </row>
        <row r="18">
          <cell r="A18" t="str">
            <v>DAN008</v>
          </cell>
          <cell r="B18" t="str">
            <v>ORIFICE NO 2</v>
          </cell>
        </row>
        <row r="18">
          <cell r="J18">
            <v>37.2727272727273</v>
          </cell>
        </row>
        <row r="19">
          <cell r="A19" t="str">
            <v>DAN009</v>
          </cell>
          <cell r="B19" t="str">
            <v>ORIFICE NO 3</v>
          </cell>
        </row>
        <row r="19">
          <cell r="J19">
            <v>37.2727272727273</v>
          </cell>
        </row>
        <row r="20">
          <cell r="A20" t="str">
            <v>DAN010</v>
          </cell>
          <cell r="B20" t="str">
            <v>ORIFICE NO 4</v>
          </cell>
        </row>
        <row r="20">
          <cell r="J20">
            <v>37.2727272727273</v>
          </cell>
        </row>
        <row r="21">
          <cell r="A21" t="str">
            <v>DAN011</v>
          </cell>
          <cell r="B21" t="str">
            <v>ORIFICE NO 5</v>
          </cell>
        </row>
        <row r="21">
          <cell r="J21">
            <v>37.2727272727273</v>
          </cell>
        </row>
        <row r="22">
          <cell r="A22" t="str">
            <v>DAN012</v>
          </cell>
          <cell r="B22" t="str">
            <v>ORIFICE NO 6</v>
          </cell>
        </row>
        <row r="22">
          <cell r="J22">
            <v>37.2727272727273</v>
          </cell>
        </row>
        <row r="23">
          <cell r="A23" t="str">
            <v>DAN012.1</v>
          </cell>
          <cell r="B23" t="str">
            <v>TGES5 R507 5/8 X 7/8 EXP VALVE</v>
          </cell>
        </row>
        <row r="23">
          <cell r="J23">
            <v>301.957407407407</v>
          </cell>
        </row>
        <row r="24">
          <cell r="A24" t="str">
            <v>DAN012.2</v>
          </cell>
          <cell r="B24" t="str">
            <v>TGES7.5 R507 5/8 X 7/8 EXP VALVE</v>
          </cell>
        </row>
        <row r="24">
          <cell r="J24">
            <v>392.688888888889</v>
          </cell>
        </row>
        <row r="25">
          <cell r="A25" t="str">
            <v>DAN012.3</v>
          </cell>
          <cell r="B25" t="str">
            <v>TGES9 R507 5/8 X 7/8 EXP VALVE</v>
          </cell>
        </row>
        <row r="25">
          <cell r="J25">
            <v>392.688888888889</v>
          </cell>
        </row>
        <row r="26">
          <cell r="A26" t="str">
            <v>DAN012.4</v>
          </cell>
          <cell r="B26" t="str">
            <v>TGES11 R507 5/8 X 1 1/8 EXP VALVE</v>
          </cell>
        </row>
        <row r="26">
          <cell r="J26">
            <v>392.688888888889</v>
          </cell>
        </row>
        <row r="27">
          <cell r="A27" t="str">
            <v>DAN012.5</v>
          </cell>
          <cell r="B27" t="str">
            <v>TGES13 R507 7/8 X 1 1/8 EXP VALVE</v>
          </cell>
        </row>
        <row r="27">
          <cell r="J27">
            <v>468.614814814815</v>
          </cell>
        </row>
        <row r="28">
          <cell r="A28" t="str">
            <v>DAN012.6</v>
          </cell>
          <cell r="B28" t="str">
            <v>TGES18 R507 7/8 X 1 3/8 EXP VALVE</v>
          </cell>
        </row>
        <row r="28">
          <cell r="J28">
            <v>563.37037037037</v>
          </cell>
        </row>
        <row r="29">
          <cell r="A29" t="str">
            <v>DAN012.7</v>
          </cell>
          <cell r="B29" t="str">
            <v>TGES21 R507 7/8 X 1 3/8 EXP VALVE</v>
          </cell>
        </row>
        <row r="29">
          <cell r="J29">
            <v>563.37037037037</v>
          </cell>
        </row>
        <row r="30">
          <cell r="A30" t="str">
            <v>DAN013</v>
          </cell>
          <cell r="B30" t="str">
            <v>Danfoss DML032Filter Drier 1/4"F</v>
          </cell>
        </row>
        <row r="30">
          <cell r="J30">
            <v>29.5253682487725</v>
          </cell>
        </row>
        <row r="31">
          <cell r="A31" t="str">
            <v>DAN013.1</v>
          </cell>
          <cell r="B31" t="str">
            <v>Danfoss DML032SFilter Drier 1/4"(solder)</v>
          </cell>
        </row>
        <row r="31">
          <cell r="J31">
            <v>29.5253682487725</v>
          </cell>
        </row>
        <row r="32">
          <cell r="A32" t="str">
            <v>DAN014</v>
          </cell>
          <cell r="B32" t="str">
            <v>Danfoss DML052Filter Drier 1/4"F </v>
          </cell>
        </row>
        <row r="32">
          <cell r="J32">
            <v>24.4255319148936</v>
          </cell>
        </row>
        <row r="33">
          <cell r="A33" t="str">
            <v>DAN015</v>
          </cell>
          <cell r="B33" t="str">
            <v>Danfoss DML083 Filter Drier 3/8"F  </v>
          </cell>
        </row>
        <row r="33">
          <cell r="J33">
            <v>33.0818330605565</v>
          </cell>
        </row>
        <row r="34">
          <cell r="A34" t="str">
            <v>DAN016</v>
          </cell>
          <cell r="B34" t="str">
            <v>Danfoss DML163 Filter Drier  </v>
          </cell>
        </row>
        <row r="34">
          <cell r="J34">
            <v>38.8918439716312</v>
          </cell>
        </row>
        <row r="35">
          <cell r="A35" t="str">
            <v>DAN017</v>
          </cell>
          <cell r="B35" t="str">
            <v>Danfoss DML164 Filter Drier  </v>
          </cell>
        </row>
        <row r="35">
          <cell r="J35">
            <v>38.8918439716312</v>
          </cell>
        </row>
        <row r="36">
          <cell r="A36" t="str">
            <v>DAN018</v>
          </cell>
          <cell r="B36" t="str">
            <v>Danfoss DML165 Filter Drier  </v>
          </cell>
        </row>
        <row r="36">
          <cell r="J36">
            <v>38.8918439716312</v>
          </cell>
        </row>
        <row r="37">
          <cell r="A37" t="str">
            <v>DAN019</v>
          </cell>
          <cell r="B37" t="str">
            <v>Danfoss DML304 Filter Drier</v>
          </cell>
        </row>
        <row r="37">
          <cell r="J37">
            <v>78.0744680851064</v>
          </cell>
        </row>
        <row r="38">
          <cell r="A38" t="str">
            <v>DAN020</v>
          </cell>
          <cell r="B38" t="str">
            <v>Danfoss DML305 Filter Drier </v>
          </cell>
        </row>
        <row r="38">
          <cell r="J38">
            <v>81.636524822695</v>
          </cell>
        </row>
        <row r="39">
          <cell r="A39" t="str">
            <v>DAN021</v>
          </cell>
          <cell r="B39" t="str">
            <v>Danfoss DML306 Filter Drier  </v>
          </cell>
        </row>
        <row r="39">
          <cell r="J39">
            <v>81.636524822695</v>
          </cell>
        </row>
        <row r="40">
          <cell r="A40" t="str">
            <v>DAN022</v>
          </cell>
          <cell r="B40" t="str">
            <v>Danfoss DML307 Filter Drier  </v>
          </cell>
        </row>
        <row r="40">
          <cell r="J40">
            <v>88.8884812912693</v>
          </cell>
        </row>
        <row r="41">
          <cell r="A41" t="str">
            <v>DAN023</v>
          </cell>
          <cell r="B41" t="str">
            <v>Danfoss BF240A5 Coil 240VAC 50Hz 11W</v>
          </cell>
        </row>
        <row r="41">
          <cell r="J41">
            <v>75.3846153846154</v>
          </cell>
        </row>
        <row r="42">
          <cell r="A42" t="str">
            <v>DAN024</v>
          </cell>
          <cell r="B42" t="str">
            <v>Danfoss EVR2 Sol.valve Body 1/4" </v>
          </cell>
        </row>
        <row r="42">
          <cell r="J42">
            <v>139.230769230769</v>
          </cell>
        </row>
        <row r="43">
          <cell r="A43" t="str">
            <v>DAN025</v>
          </cell>
          <cell r="B43" t="str">
            <v>Danfoss EVR3 Sol.valve Body 3/8"(1HP - 2HP)</v>
          </cell>
        </row>
        <row r="43">
          <cell r="J43">
            <v>138.461538461538</v>
          </cell>
        </row>
        <row r="44">
          <cell r="A44" t="str">
            <v>DAN026</v>
          </cell>
          <cell r="B44" t="str">
            <v>Danfoss EVR6 Sol.Valve Body 3/8"F (3HP - 4HP)</v>
          </cell>
        </row>
        <row r="44">
          <cell r="J44">
            <v>184.615384615385</v>
          </cell>
        </row>
        <row r="45">
          <cell r="A45" t="str">
            <v>DAN027</v>
          </cell>
          <cell r="B45" t="str">
            <v>Danfoss EVR6 Sol.Valve Body 1/2"F (4.5HP - 5HP)</v>
          </cell>
        </row>
        <row r="45">
          <cell r="J45">
            <v>184.615384615385</v>
          </cell>
        </row>
        <row r="46">
          <cell r="A46" t="str">
            <v>DAN028</v>
          </cell>
          <cell r="B46" t="str">
            <v>Danfoss EVR10 Sol Valve Body 1/2"F (6HP -7HP)</v>
          </cell>
        </row>
        <row r="46">
          <cell r="J46">
            <v>230.769230769231</v>
          </cell>
        </row>
        <row r="47">
          <cell r="A47" t="str">
            <v>DAN029</v>
          </cell>
          <cell r="B47" t="str">
            <v>Danfoss EVR10 Sol Valve Body 5/8"F (7.5HP -20HP)</v>
          </cell>
        </row>
        <row r="47">
          <cell r="J47">
            <v>230.769230769231</v>
          </cell>
        </row>
        <row r="48">
          <cell r="A48" t="str">
            <v>DAN030</v>
          </cell>
          <cell r="B48" t="str">
            <v>Danfoss EVRI5 Sol Valve Body 7/8"S (25HP-30hp)</v>
          </cell>
        </row>
        <row r="48">
          <cell r="J48">
            <v>323.076923076923</v>
          </cell>
        </row>
        <row r="49">
          <cell r="A49" t="str">
            <v>DAN031</v>
          </cell>
          <cell r="B49" t="str">
            <v>Danfoss EVR20 Sol Valve Body 7/8"S </v>
          </cell>
        </row>
        <row r="49">
          <cell r="J49">
            <v>584.291497975708</v>
          </cell>
        </row>
        <row r="50">
          <cell r="A50" t="str">
            <v>DAN032</v>
          </cell>
          <cell r="B50" t="str">
            <v>Danfoss EVR20 Sol Valve Body 1 1/8"S </v>
          </cell>
        </row>
        <row r="50">
          <cell r="J50">
            <v>657.302675585284</v>
          </cell>
        </row>
        <row r="51">
          <cell r="A51" t="str">
            <v>DAN032.1</v>
          </cell>
          <cell r="B51" t="str">
            <v>Danfoss EVR25 Sol Valve Body 1 1/8"S</v>
          </cell>
        </row>
        <row r="51">
          <cell r="J51">
            <v>860.040133779264</v>
          </cell>
        </row>
        <row r="52">
          <cell r="A52" t="str">
            <v>DAN032.2</v>
          </cell>
          <cell r="B52" t="str">
            <v>Danfoss EVR25 Sol Valve Body 1 3/8"S</v>
          </cell>
        </row>
        <row r="52">
          <cell r="J52">
            <v>1061.54347826087</v>
          </cell>
        </row>
        <row r="53">
          <cell r="A53" t="str">
            <v>DAN032.3</v>
          </cell>
          <cell r="B53" t="str">
            <v>Danfoss EVR32 Sol Valve Body 1 3/8"S</v>
          </cell>
        </row>
        <row r="53">
          <cell r="J53">
            <v>1468.64673913043</v>
          </cell>
        </row>
        <row r="54">
          <cell r="A54" t="str">
            <v>DAN032.4</v>
          </cell>
          <cell r="B54" t="str">
            <v>Danfoss EVR40 Sol Valve Body 1 5/8"S W/M</v>
          </cell>
        </row>
        <row r="54">
          <cell r="J54">
            <v>1716.72644927536</v>
          </cell>
        </row>
        <row r="55">
          <cell r="A55" t="str">
            <v>DAN033</v>
          </cell>
          <cell r="B55" t="str">
            <v>Danfoss Hand Valve 3/8"F</v>
          </cell>
        </row>
        <row r="55">
          <cell r="J55">
            <v>108.333333333333</v>
          </cell>
        </row>
        <row r="56">
          <cell r="A56" t="str">
            <v>DAN034</v>
          </cell>
          <cell r="B56" t="str">
            <v>Danfoss Hand Valve 1/2"F</v>
          </cell>
        </row>
        <row r="56">
          <cell r="J56" t="str">
            <v>~</v>
          </cell>
        </row>
        <row r="57">
          <cell r="A57" t="str">
            <v>DAN035</v>
          </cell>
          <cell r="B57" t="str">
            <v>Danfoss Hand Valve 5/8"F</v>
          </cell>
        </row>
        <row r="57">
          <cell r="J57" t="str">
            <v>~</v>
          </cell>
        </row>
        <row r="58">
          <cell r="A58" t="str">
            <v>DAN036</v>
          </cell>
          <cell r="B58" t="str">
            <v>TES5 Danfoss Element valve 067B3342 (R507)</v>
          </cell>
        </row>
        <row r="58">
          <cell r="J58">
            <v>276.923076923077</v>
          </cell>
        </row>
        <row r="59">
          <cell r="A59" t="str">
            <v>DAN036.1</v>
          </cell>
          <cell r="B59" t="str">
            <v>TEX5 Danfoss Element valve 067B3250 (R22)</v>
          </cell>
        </row>
        <row r="59">
          <cell r="J59">
            <v>276.923076923077</v>
          </cell>
        </row>
        <row r="60">
          <cell r="A60" t="str">
            <v>DAN036.2</v>
          </cell>
          <cell r="B60" t="str">
            <v>TE5 Valve body 067B4013</v>
          </cell>
        </row>
        <row r="60">
          <cell r="J60">
            <v>65.9796296296296</v>
          </cell>
        </row>
        <row r="61">
          <cell r="A61" t="str">
            <v>DAN036.3</v>
          </cell>
          <cell r="B61" t="str">
            <v>TES5 Danfoss Element valve 067B3358 Flare -40c~ -15c(R507)cw mop</v>
          </cell>
        </row>
        <row r="61">
          <cell r="J61">
            <v>366.56891025641</v>
          </cell>
        </row>
        <row r="62">
          <cell r="A62" t="str">
            <v>DAN036.4</v>
          </cell>
          <cell r="B62" t="str">
            <v>TES5 Danfoss Element valve 067B3343 Flare -60c~ -15c(R507)</v>
          </cell>
        </row>
        <row r="62">
          <cell r="J62">
            <v>489.85408406027</v>
          </cell>
        </row>
        <row r="63">
          <cell r="A63" t="str">
            <v>DAN037</v>
          </cell>
          <cell r="B63" t="str">
            <v>TE5 ORIFICE NO 1 (R22-5.46TON , R507-4.26TON)</v>
          </cell>
        </row>
        <row r="63">
          <cell r="J63">
            <v>139.117753623188</v>
          </cell>
        </row>
        <row r="64">
          <cell r="A64" t="str">
            <v>DAN038</v>
          </cell>
          <cell r="B64" t="str">
            <v>TE5 ORIFICE NO 2 (R22-7.51TON , R507-5.86TON)</v>
          </cell>
        </row>
        <row r="64">
          <cell r="J64">
            <v>139.117753623188</v>
          </cell>
        </row>
        <row r="65">
          <cell r="A65" t="str">
            <v>DAN039</v>
          </cell>
          <cell r="B65" t="str">
            <v>TE5 ORIFICE NO 3 (R22-9.66TON , R507-7.51TON)</v>
          </cell>
        </row>
        <row r="65">
          <cell r="J65">
            <v>139.117753623188</v>
          </cell>
        </row>
        <row r="66">
          <cell r="A66" t="str">
            <v>DAN040</v>
          </cell>
          <cell r="B66" t="str">
            <v>TE5 ORIFICE NO 4 (R22-13.1TON , R507-10.2TON)</v>
          </cell>
        </row>
        <row r="66">
          <cell r="J66">
            <v>139.117753623188</v>
          </cell>
        </row>
        <row r="67">
          <cell r="B67" t="str">
            <v>TES5 Danfoss Exp-Valve c/w orifice</v>
          </cell>
        </row>
        <row r="67">
          <cell r="J67">
            <v>505.097383252818</v>
          </cell>
        </row>
        <row r="68">
          <cell r="A68" t="str">
            <v>DAN040.1</v>
          </cell>
          <cell r="B68" t="str">
            <v>TES12 Danfoss Element valve 067B3349 (R507) ~60c cw mop</v>
          </cell>
        </row>
        <row r="68">
          <cell r="J68">
            <v>564.344202898551</v>
          </cell>
        </row>
        <row r="70">
          <cell r="A70" t="str">
            <v>DAN041.1</v>
          </cell>
          <cell r="B70" t="str">
            <v>TEX12 Danfoss Element valve 067B3210 Solder 7/8 x 1 1/8 (R22)</v>
          </cell>
        </row>
        <row r="70">
          <cell r="J70">
            <v>456.942028985507</v>
          </cell>
        </row>
        <row r="71">
          <cell r="A71" t="str">
            <v>DAN041.2</v>
          </cell>
          <cell r="B71" t="str">
            <v>TE12 Valve body 067B4023</v>
          </cell>
        </row>
        <row r="71">
          <cell r="J71">
            <v>89.6685185185185</v>
          </cell>
        </row>
        <row r="72">
          <cell r="A72" t="str">
            <v>DAN042</v>
          </cell>
          <cell r="B72" t="str">
            <v>TE12 ORIFICE NO 5 (R22-16.3TON , R507-14.5TON)</v>
          </cell>
        </row>
        <row r="72">
          <cell r="J72">
            <v>191.666666666667</v>
          </cell>
        </row>
        <row r="73">
          <cell r="A73" t="str">
            <v>DAN043</v>
          </cell>
          <cell r="B73" t="str">
            <v>TE12 ORIFICE NO 6 (R22-21.8TON , R507-18.3TON)</v>
          </cell>
        </row>
        <row r="73">
          <cell r="J73">
            <v>191.666666666667</v>
          </cell>
        </row>
        <row r="74">
          <cell r="A74" t="str">
            <v>DAN043.1</v>
          </cell>
          <cell r="B74" t="str">
            <v>TE12 ORIFICE NO 7 (R22-27.9TON , R507-23.2TON)</v>
          </cell>
        </row>
        <row r="74">
          <cell r="J74">
            <v>191.666666666667</v>
          </cell>
        </row>
        <row r="75">
          <cell r="B75" t="str">
            <v>TES12 Danfoss Exp-Valve c/w orifice</v>
          </cell>
        </row>
        <row r="75">
          <cell r="J75">
            <v>724.98192431562</v>
          </cell>
        </row>
        <row r="76">
          <cell r="A76" t="str">
            <v>DAN044</v>
          </cell>
          <cell r="B76" t="str">
            <v>Danfoss Ball Valve 1 1/8"S</v>
          </cell>
        </row>
        <row r="76">
          <cell r="J76">
            <v>243.697925925926</v>
          </cell>
        </row>
        <row r="77">
          <cell r="A77" t="str">
            <v>DAN045</v>
          </cell>
          <cell r="B77" t="str">
            <v>Danfoss Ball Valve 1 3/8"S</v>
          </cell>
        </row>
        <row r="77">
          <cell r="J77">
            <v>371.341555555555</v>
          </cell>
        </row>
        <row r="78">
          <cell r="A78" t="str">
            <v>DAN047</v>
          </cell>
          <cell r="B78" t="str">
            <v>Danfoss 014-016S1 GN6 Sight Glass 1/4"FX F</v>
          </cell>
        </row>
        <row r="78">
          <cell r="J78" t="str">
            <v>~</v>
          </cell>
        </row>
        <row r="79">
          <cell r="A79" t="str">
            <v>DAN048</v>
          </cell>
          <cell r="B79" t="str">
            <v>Danfoss 014-0162S GN10 Sight Glass 3/8"FX F</v>
          </cell>
        </row>
        <row r="79">
          <cell r="J79" t="str">
            <v>~</v>
          </cell>
        </row>
        <row r="80">
          <cell r="A80" t="str">
            <v>DAN049</v>
          </cell>
          <cell r="B80" t="str">
            <v>Danfoss 014-016S3 GN12 Sight Glass 1/2"FX F</v>
          </cell>
        </row>
        <row r="80">
          <cell r="J80" t="str">
            <v>~</v>
          </cell>
        </row>
        <row r="81">
          <cell r="A81" t="str">
            <v>DAN050</v>
          </cell>
          <cell r="B81" t="str">
            <v>Danfoss 014-016S5 GN16 Sight Glass 5/8"FX F</v>
          </cell>
        </row>
        <row r="81">
          <cell r="J81" t="str">
            <v>~</v>
          </cell>
        </row>
        <row r="82">
          <cell r="B82" t="str">
            <v>Danfoss 014-016S5 GN19 Sight Glass 3/4"FX F</v>
          </cell>
        </row>
        <row r="82">
          <cell r="J82" t="str">
            <v>~</v>
          </cell>
        </row>
        <row r="83">
          <cell r="B83" t="str">
            <v>Danfoss 014-0186S GN22S Sight Glass 7/8"SX S</v>
          </cell>
        </row>
        <row r="83">
          <cell r="J83" t="str">
            <v>~</v>
          </cell>
        </row>
        <row r="84">
          <cell r="B84" t="str">
            <v>Danfoss 014-018S7 GN22S Sight Glass 1 1/8"S X S</v>
          </cell>
        </row>
        <row r="84">
          <cell r="J84" t="str">
            <v>~</v>
          </cell>
        </row>
        <row r="85">
          <cell r="A85" t="str">
            <v>DAN051</v>
          </cell>
          <cell r="B85" t="str">
            <v>Danfoss 060-110391 KP1 Low Pressure Contro Manual -0.2-7Bar</v>
          </cell>
        </row>
        <row r="85">
          <cell r="J85">
            <v>100.836038961039</v>
          </cell>
        </row>
        <row r="86">
          <cell r="A86" t="str">
            <v>DAN052</v>
          </cell>
          <cell r="B86" t="str">
            <v>Danfoss 060-110191 KP1 Low Pressure Control Auto -0.2-7Bar</v>
          </cell>
        </row>
        <row r="86">
          <cell r="J86">
            <v>100.836038961039</v>
          </cell>
        </row>
        <row r="87">
          <cell r="A87" t="str">
            <v>DAN053</v>
          </cell>
          <cell r="B87" t="str">
            <v>Danfoss 060-117191 KP5 High Pressure Control Auto</v>
          </cell>
        </row>
        <row r="87">
          <cell r="J87">
            <v>98.8392857142857</v>
          </cell>
        </row>
        <row r="88">
          <cell r="A88" t="str">
            <v>DAN054</v>
          </cell>
          <cell r="B88" t="str">
            <v>Danfoss 060-117391 KP5 High Pressure Control Manual</v>
          </cell>
        </row>
        <row r="88">
          <cell r="J88">
            <v>117.200235109718</v>
          </cell>
        </row>
        <row r="89">
          <cell r="B89" t="str">
            <v>Danfoss 060-1265KP15 Dual Auto/Auto Pressure Control</v>
          </cell>
        </row>
        <row r="89">
          <cell r="J89" t="str">
            <v>~</v>
          </cell>
        </row>
        <row r="90">
          <cell r="A90" t="str">
            <v>DAN055</v>
          </cell>
          <cell r="B90" t="str">
            <v>Danfoss 060-1264KP15 Dual Auto/Manual Pressure control</v>
          </cell>
        </row>
        <row r="90">
          <cell r="J90">
            <v>169.435606060606</v>
          </cell>
        </row>
        <row r="91">
          <cell r="B91" t="str">
            <v>Danfoss KP15 Dual Manual/Manual Pressure control</v>
          </cell>
        </row>
        <row r="91">
          <cell r="J91" t="str">
            <v>~</v>
          </cell>
        </row>
        <row r="92">
          <cell r="B92" t="str">
            <v>Danfoss 060-5191K P6B Pressure Control( R410a) manual</v>
          </cell>
        </row>
        <row r="92">
          <cell r="J92" t="str">
            <v>~</v>
          </cell>
        </row>
        <row r="93">
          <cell r="B93" t="str">
            <v>Danfoss 017D002166 RT260A Diff pressure control 0.5~4bar(amonia gas)</v>
          </cell>
        </row>
        <row r="93">
          <cell r="J93" t="str">
            <v>~</v>
          </cell>
        </row>
        <row r="94">
          <cell r="B94" t="str">
            <v>Danfoss 017-500266 RT1A Pressure switch M/15 (amonia gas)</v>
          </cell>
        </row>
        <row r="94">
          <cell r="J94" t="str">
            <v>~</v>
          </cell>
        </row>
        <row r="95">
          <cell r="B95" t="str">
            <v>Danfoss 017-503566 RT6AB Pressure control 10~28bar (amonia gas)</v>
          </cell>
        </row>
        <row r="95">
          <cell r="J95" t="str">
            <v>~</v>
          </cell>
        </row>
        <row r="96">
          <cell r="B96" t="str">
            <v>Danfoss KP63 060l 1108 Temperature controller  ~10c - ~50c</v>
          </cell>
        </row>
        <row r="96">
          <cell r="J96" t="str">
            <v>~</v>
          </cell>
        </row>
        <row r="97">
          <cell r="B97" t="str">
            <v>Danfoss 060L 1112 KP69 Thermostat  (-5C ~ 35C)</v>
          </cell>
        </row>
        <row r="97">
          <cell r="J97" t="str">
            <v>~</v>
          </cell>
        </row>
        <row r="98">
          <cell r="A98" t="str">
            <v>DAN055.5</v>
          </cell>
          <cell r="B98" t="str">
            <v>KVL 15 Suction pressure regulator valve 5/8" (flare)</v>
          </cell>
        </row>
        <row r="98">
          <cell r="J98">
            <v>531.291666666667</v>
          </cell>
        </row>
        <row r="99">
          <cell r="A99" t="str">
            <v>DAN055.6</v>
          </cell>
          <cell r="B99" t="str">
            <v>KVL 35 Suction pressure regulator valve 1 3/8"</v>
          </cell>
        </row>
        <row r="99">
          <cell r="J99">
            <v>1105.91287878788</v>
          </cell>
        </row>
        <row r="100">
          <cell r="A100" t="str">
            <v>DAN056</v>
          </cell>
          <cell r="B100" t="str">
            <v>Danfoss MP54 oil pressure controller</v>
          </cell>
        </row>
        <row r="100">
          <cell r="J100">
            <v>520.087662337662</v>
          </cell>
        </row>
        <row r="101">
          <cell r="A101" t="str">
            <v>DAN057</v>
          </cell>
          <cell r="B101" t="str">
            <v>Danfoss 023U4381 48-DC FILTER CORE (8pcs)</v>
          </cell>
        </row>
        <row r="101">
          <cell r="J101">
            <v>52.8030303030303</v>
          </cell>
        </row>
        <row r="102">
          <cell r="A102" t="str">
            <v>DAN058</v>
          </cell>
          <cell r="B102" t="str">
            <v>48-F SUCTION FILTER CORE</v>
          </cell>
        </row>
        <row r="102">
          <cell r="J102">
            <v>90.1534090909091</v>
          </cell>
        </row>
        <row r="103">
          <cell r="A103" t="str">
            <v>DAN059</v>
          </cell>
          <cell r="B103" t="str">
            <v>48-DA BURN OUT CORE</v>
          </cell>
        </row>
        <row r="103">
          <cell r="J103">
            <v>114.247121212121</v>
          </cell>
        </row>
        <row r="104">
          <cell r="A104" t="str">
            <v>DAN059.1</v>
          </cell>
          <cell r="B104" t="str">
            <v>EKA183B Programming key ERC21X</v>
          </cell>
        </row>
        <row r="104">
          <cell r="J104">
            <v>205.621212121212</v>
          </cell>
        </row>
        <row r="105">
          <cell r="A105" t="str">
            <v>DAN060</v>
          </cell>
          <cell r="B105" t="str">
            <v>Danfoss 08488500 EKC102A Temp Control With Sensor (chiller)</v>
          </cell>
        </row>
        <row r="105">
          <cell r="J105">
            <v>145.984848484848</v>
          </cell>
        </row>
        <row r="106">
          <cell r="A106" t="str">
            <v>DAN061</v>
          </cell>
          <cell r="B106" t="str">
            <v>Danfoss ERC213 Temp Control (chiller/frezzer)</v>
          </cell>
        </row>
        <row r="106">
          <cell r="J106">
            <v>145.363636363636</v>
          </cell>
        </row>
        <row r="107">
          <cell r="A107" t="str">
            <v>DAN062</v>
          </cell>
          <cell r="B107" t="str">
            <v>Danfoss 08484403 EKS211 NTC 5k Sensor 1.5m</v>
          </cell>
        </row>
        <row r="107">
          <cell r="J107">
            <v>13.8996212121212</v>
          </cell>
        </row>
        <row r="108">
          <cell r="A108" t="str">
            <v>DAN062.1</v>
          </cell>
          <cell r="B108" t="str">
            <v>High Pressure switch 28bar ~ 22bar (1m wire) R404,R507,R22</v>
          </cell>
        </row>
        <row r="108">
          <cell r="J108">
            <v>18.9362591431557</v>
          </cell>
        </row>
        <row r="109">
          <cell r="A109" t="str">
            <v>DAN062.2</v>
          </cell>
          <cell r="B109" t="str">
            <v>Low Pressure switch 0.5bar ~ 1.5bar (1m wire) R404,R507,R22</v>
          </cell>
        </row>
        <row r="109">
          <cell r="J109">
            <v>18.6363636363636</v>
          </cell>
        </row>
        <row r="110">
          <cell r="A110" t="str">
            <v>DAN062.3</v>
          </cell>
          <cell r="B110" t="str">
            <v>HIGH PRESSURE SWITCH 20bar~16bar (1.5M WIRE) R134a</v>
          </cell>
        </row>
        <row r="110">
          <cell r="J110">
            <v>18.9362591431557</v>
          </cell>
        </row>
        <row r="111">
          <cell r="A111" t="str">
            <v>DAN062.4</v>
          </cell>
          <cell r="B111" t="str">
            <v>LOW PRESSURE SWITCH 0.2bar~1.5bar (1.5M WIRE) R134a</v>
          </cell>
        </row>
        <row r="111">
          <cell r="J111">
            <v>18.9362591431557</v>
          </cell>
        </row>
        <row r="112">
          <cell r="A112" t="str">
            <v>DAN062.5</v>
          </cell>
          <cell r="B112" t="str">
            <v>HIGH PRESSURE SWITCH 41.4bar~33bar (1.5M WIRE) R410a</v>
          </cell>
        </row>
        <row r="112">
          <cell r="J112">
            <v>25.705329153605</v>
          </cell>
        </row>
        <row r="113">
          <cell r="A113" t="str">
            <v>DAN062.6</v>
          </cell>
          <cell r="B113" t="str">
            <v>LOW PRESSURE SWITCH 2bar~3bar (1.5M WIRE) R410a</v>
          </cell>
        </row>
        <row r="113">
          <cell r="J113">
            <v>25.705329153605</v>
          </cell>
        </row>
        <row r="114">
          <cell r="A114" t="str">
            <v>DAN062.7</v>
          </cell>
          <cell r="B114" t="str">
            <v>LOW PRESSURE SWITCH 0.1bar~1.5bar (1.5M WIRE) R134a</v>
          </cell>
        </row>
        <row r="114">
          <cell r="J114">
            <v>19.4805194805195</v>
          </cell>
        </row>
        <row r="115">
          <cell r="A115" t="str">
            <v>DAN063</v>
          </cell>
          <cell r="B115" t="str">
            <v>DNS-D306X auto/auto pressure control</v>
          </cell>
        </row>
        <row r="115">
          <cell r="J115">
            <v>192.851851851852</v>
          </cell>
        </row>
        <row r="116">
          <cell r="A116" t="str">
            <v>DAN064</v>
          </cell>
          <cell r="B116" t="str">
            <v>DNS-D306XM auto/manual pressure control</v>
          </cell>
        </row>
        <row r="116">
          <cell r="J116">
            <v>192.851851851852</v>
          </cell>
        </row>
        <row r="117">
          <cell r="A117" t="str">
            <v>DAN064.1</v>
          </cell>
          <cell r="B117" t="str">
            <v>DNS-D606X auto/auto pressure control</v>
          </cell>
        </row>
        <row r="117">
          <cell r="J117">
            <v>192.851851851852</v>
          </cell>
        </row>
        <row r="118">
          <cell r="A118" t="str">
            <v>DAN065</v>
          </cell>
          <cell r="B118" t="str">
            <v>DNS-D606XM auto/manual pressure control</v>
          </cell>
        </row>
        <row r="118">
          <cell r="J118">
            <v>192.851851851852</v>
          </cell>
        </row>
        <row r="119">
          <cell r="A119" t="str">
            <v>DAN066</v>
          </cell>
          <cell r="B119" t="str">
            <v>DNS-D606XMM manual/manual pressure control</v>
          </cell>
        </row>
        <row r="119">
          <cell r="J119">
            <v>192.851851851852</v>
          </cell>
        </row>
        <row r="120">
          <cell r="A120" t="str">
            <v>DAN079</v>
          </cell>
          <cell r="B120" t="str">
            <v>Saginomiya RPV-PV-02091 Coil 220/230V 6W w/ DIN(插頭)</v>
          </cell>
        </row>
        <row r="120">
          <cell r="J120">
            <v>48.6511156186613</v>
          </cell>
        </row>
        <row r="121">
          <cell r="A121" t="str">
            <v>DAN080</v>
          </cell>
          <cell r="B121" t="str">
            <v>Saginomiya RPV-PV-02326 Coil 100V 6W w/ DIN(插頭)</v>
          </cell>
        </row>
        <row r="121">
          <cell r="J121">
            <v>48.6511156186613</v>
          </cell>
        </row>
        <row r="122">
          <cell r="B122" t="str">
            <v>SNS-C110X Low Pressure Control Auto</v>
          </cell>
        </row>
        <row r="122">
          <cell r="J122">
            <v>83.2567049808429</v>
          </cell>
        </row>
        <row r="123">
          <cell r="B123" t="str">
            <v>SYS-C130X2 High Pressure Control Auto</v>
          </cell>
        </row>
        <row r="123">
          <cell r="J123">
            <v>83.2567049808429</v>
          </cell>
        </row>
        <row r="124">
          <cell r="A124" t="str">
            <v>DAN081</v>
          </cell>
          <cell r="B124" t="str">
            <v>SNS-C106X Low pressure control Auto</v>
          </cell>
        </row>
        <row r="124">
          <cell r="J124">
            <v>123</v>
          </cell>
        </row>
        <row r="125">
          <cell r="A125" t="str">
            <v>DAN082</v>
          </cell>
          <cell r="B125" t="str">
            <v>HNS-C130XMI High Pressure Control Manual</v>
          </cell>
        </row>
        <row r="125">
          <cell r="J125">
            <v>144.259259259259</v>
          </cell>
        </row>
        <row r="126">
          <cell r="A126" t="str">
            <v>DAN087</v>
          </cell>
          <cell r="B126" t="str">
            <v>SAGINOMIYA RGE-X3R4-7 CONDENSER FAN SPEED CONTROLS</v>
          </cell>
        </row>
        <row r="126">
          <cell r="J126" t="str">
            <v>~</v>
          </cell>
        </row>
        <row r="127">
          <cell r="A127" t="str">
            <v>DAN089</v>
          </cell>
          <cell r="B127" t="str">
            <v>QCX-1634BHSA Exp.Valve 1.57TON (R22)</v>
          </cell>
        </row>
        <row r="127">
          <cell r="J127">
            <v>174.547101449275</v>
          </cell>
        </row>
        <row r="128">
          <cell r="A128" t="str">
            <v>DAN092</v>
          </cell>
          <cell r="B128" t="str">
            <v>QCX-4734BHSA Exp.Valve 4.69TON (R22)</v>
          </cell>
        </row>
        <row r="128">
          <cell r="J128">
            <v>174.547101449275</v>
          </cell>
        </row>
        <row r="129">
          <cell r="A129" t="str">
            <v>DAN093</v>
          </cell>
          <cell r="B129" t="str">
            <v>QCX-1034BUSA Exp.Valve 0.99TON (R404A/R507)</v>
          </cell>
        </row>
        <row r="129">
          <cell r="J129">
            <v>174.547101449275</v>
          </cell>
        </row>
        <row r="130">
          <cell r="A130" t="str">
            <v>DAN095</v>
          </cell>
          <cell r="B130" t="str">
            <v>QCX-1534BDUSL Exp.Valve 0.98TON (R404A/R507)</v>
          </cell>
        </row>
        <row r="130">
          <cell r="J130">
            <v>174.547101449275</v>
          </cell>
        </row>
        <row r="131">
          <cell r="A131" t="str">
            <v>DAN098</v>
          </cell>
          <cell r="B131" t="str">
            <v>RCX-1234BHSA Exp.Valve 1.25TON (R22)</v>
          </cell>
        </row>
        <row r="131">
          <cell r="J131">
            <v>174.547101449275</v>
          </cell>
        </row>
        <row r="132">
          <cell r="A132" t="str">
            <v>DAN099</v>
          </cell>
          <cell r="B132" t="str">
            <v>RCX-1634BHSA Exp.Valve 1.57TON (R22)</v>
          </cell>
        </row>
        <row r="132">
          <cell r="J132">
            <v>174.547101449275</v>
          </cell>
        </row>
        <row r="133">
          <cell r="A133" t="str">
            <v>DAN100</v>
          </cell>
          <cell r="B133" t="str">
            <v>RCX-2434BHSA Exp.Valve 2.35TON (R22)</v>
          </cell>
        </row>
        <row r="133">
          <cell r="J133">
            <v>174.547101449275</v>
          </cell>
        </row>
        <row r="134">
          <cell r="A134" t="str">
            <v>DAN101</v>
          </cell>
          <cell r="B134" t="str">
            <v>RCX-3134BHSA Exp.Valve 3.13TON (R22)</v>
          </cell>
        </row>
        <row r="134">
          <cell r="J134">
            <v>174.547101449275</v>
          </cell>
        </row>
        <row r="135">
          <cell r="A135" t="str">
            <v>DAN102</v>
          </cell>
          <cell r="B135" t="str">
            <v>RCX-4734BHSA Exp.Valve 4.69TON (R22)</v>
          </cell>
        </row>
        <row r="135">
          <cell r="J135">
            <v>174.547101449275</v>
          </cell>
        </row>
        <row r="136">
          <cell r="A136" t="str">
            <v>DAN103</v>
          </cell>
          <cell r="B136" t="str">
            <v>RCX-0834BUSA Exp.Valve 0.78TON (R404A/R507)</v>
          </cell>
        </row>
        <row r="136">
          <cell r="J136">
            <v>174.547101449275</v>
          </cell>
        </row>
        <row r="137">
          <cell r="A137" t="str">
            <v>DAN104</v>
          </cell>
          <cell r="B137" t="str">
            <v>RCX-1034BUSA Exp.Valve 0.99TON (R404A/R507)</v>
          </cell>
        </row>
        <row r="137">
          <cell r="J137">
            <v>174.547101449275</v>
          </cell>
        </row>
        <row r="138">
          <cell r="A138" t="str">
            <v>DAN105</v>
          </cell>
          <cell r="B138" t="str">
            <v>RCX-1534BUSA Exp.Valve 1.48TON (R404A/R507)</v>
          </cell>
        </row>
        <row r="138">
          <cell r="J138">
            <v>174.547101449275</v>
          </cell>
        </row>
        <row r="139">
          <cell r="A139" t="str">
            <v>DAN106</v>
          </cell>
          <cell r="B139" t="str">
            <v>RCX-2034BUSA Exp.Valve 1.98TON (R404A/R507)</v>
          </cell>
        </row>
        <row r="139">
          <cell r="J139">
            <v>174.547101449275</v>
          </cell>
        </row>
        <row r="140">
          <cell r="A140" t="str">
            <v>DAN108</v>
          </cell>
          <cell r="B140" t="str">
            <v>SCX-0645DBHSA Exp.Valve 5.78TON (R22) 1/2"Fx5/8"F</v>
          </cell>
        </row>
        <row r="140">
          <cell r="J140">
            <v>227.620689655172</v>
          </cell>
        </row>
        <row r="141">
          <cell r="A141" t="str">
            <v>DAN109</v>
          </cell>
          <cell r="B141" t="str">
            <v>SCX-0845DBHSA Exp.Valve 8.05TON (R22) 1/2"Fx5/8"F</v>
          </cell>
        </row>
        <row r="141">
          <cell r="J141">
            <v>227.620689655172</v>
          </cell>
        </row>
        <row r="142">
          <cell r="A142" t="str">
            <v>DAN110</v>
          </cell>
          <cell r="B142" t="str">
            <v>SCX-1057DBHSA Exp.Valve 10.1TON (R22) 5/8"S x 7/8"S</v>
          </cell>
        </row>
        <row r="142">
          <cell r="J142">
            <v>227.620689655172</v>
          </cell>
        </row>
        <row r="143">
          <cell r="A143" t="str">
            <v>DAN111</v>
          </cell>
          <cell r="B143" t="str">
            <v>SCX-1257DBHSA Exp.Valve 12.1TON (R22) 5/8"S x 7/8"S</v>
          </cell>
        </row>
        <row r="143">
          <cell r="J143">
            <v>227.620689655172</v>
          </cell>
        </row>
        <row r="144">
          <cell r="A144" t="str">
            <v>DAN112</v>
          </cell>
          <cell r="B144" t="str">
            <v>SCX-1457DBHSA Exp.Valve 14.4TON (R22) 5/8"S x 7/8"S</v>
          </cell>
        </row>
        <row r="144">
          <cell r="J144">
            <v>227.620689655172</v>
          </cell>
        </row>
        <row r="145">
          <cell r="A145" t="str">
            <v>DAN114</v>
          </cell>
          <cell r="B145" t="str">
            <v>SCX-0545DBUSA Exp.Valve 5.08TON (R404A/R507) 1/2"Fx5/8"F</v>
          </cell>
        </row>
        <row r="145">
          <cell r="J145">
            <v>227.620689655172</v>
          </cell>
        </row>
        <row r="146">
          <cell r="A146" t="str">
            <v>DAN116</v>
          </cell>
          <cell r="B146" t="str">
            <v>SCX-0857DUSA Exp.Valve 7.66TON (R404A/R507) 5/8"S x 7/8"S</v>
          </cell>
        </row>
        <row r="146">
          <cell r="J146">
            <v>227.620689655172</v>
          </cell>
        </row>
        <row r="147">
          <cell r="A147" t="str">
            <v>DAN117</v>
          </cell>
          <cell r="B147" t="str">
            <v>SCX-0957DUSA Exp.Valve 9.06TON (R404A/R507) 5/8"S x 7/8"S</v>
          </cell>
        </row>
        <row r="147">
          <cell r="J147">
            <v>227.620689655172</v>
          </cell>
        </row>
        <row r="148">
          <cell r="A148" t="str">
            <v>DAN117.1</v>
          </cell>
          <cell r="B148" t="str">
            <v>AWR-2510GLW 1" Water Regulating Valve saginomiya</v>
          </cell>
        </row>
        <row r="148">
          <cell r="J148" t="str">
            <v>~</v>
          </cell>
        </row>
        <row r="149">
          <cell r="A149" t="str">
            <v>DAN118</v>
          </cell>
          <cell r="B149" t="str">
            <v>INX-2203DUL-Q61 Valve</v>
          </cell>
        </row>
        <row r="149">
          <cell r="J149" t="str">
            <v>~</v>
          </cell>
        </row>
        <row r="150">
          <cell r="A150" t="str">
            <v>DAN119</v>
          </cell>
          <cell r="B150" t="str">
            <v>INX-2208DUL-Q63 Valve</v>
          </cell>
        </row>
        <row r="150">
          <cell r="J150" t="str">
            <v>~</v>
          </cell>
        </row>
        <row r="151">
          <cell r="B151" t="str">
            <v>CFE-SC10B-001 Saginomiya digital pressure control</v>
          </cell>
        </row>
        <row r="151">
          <cell r="J151" t="str">
            <v>~</v>
          </cell>
        </row>
        <row r="152">
          <cell r="B152" t="str">
            <v>CFE-SC35B-001 Saginomiya digital pressure control</v>
          </cell>
        </row>
        <row r="152">
          <cell r="J152" t="str">
            <v>~</v>
          </cell>
        </row>
        <row r="153">
          <cell r="A153" t="str">
            <v>DAN120</v>
          </cell>
          <cell r="B153" t="str">
            <v>VH-01 Vibration hose 3/8"</v>
          </cell>
        </row>
        <row r="153">
          <cell r="J153">
            <v>42.8636363636363</v>
          </cell>
        </row>
        <row r="154">
          <cell r="A154" t="str">
            <v>DAN121</v>
          </cell>
          <cell r="B154" t="str">
            <v>VH-02 Vibration hose 1/2"</v>
          </cell>
        </row>
        <row r="154">
          <cell r="J154">
            <v>46.6944444444444</v>
          </cell>
        </row>
        <row r="155">
          <cell r="A155" t="str">
            <v>DAN122</v>
          </cell>
          <cell r="B155" t="str">
            <v>VH-03 Vibration hose 5/8"</v>
          </cell>
        </row>
        <row r="155">
          <cell r="J155">
            <v>50.1111111111111</v>
          </cell>
        </row>
        <row r="156">
          <cell r="A156" t="str">
            <v>DAN123</v>
          </cell>
          <cell r="B156" t="str">
            <v>VH-04 Vibration hose 3/4"</v>
          </cell>
        </row>
        <row r="156">
          <cell r="J156">
            <v>84.1638888888889</v>
          </cell>
        </row>
        <row r="157">
          <cell r="A157" t="str">
            <v>DAN124</v>
          </cell>
          <cell r="B157" t="str">
            <v>VH-05 Vibration hose 7/8"</v>
          </cell>
        </row>
        <row r="157">
          <cell r="J157">
            <v>96.1222222222222</v>
          </cell>
        </row>
        <row r="158">
          <cell r="A158" t="str">
            <v>DAN125</v>
          </cell>
          <cell r="B158" t="str">
            <v>VH-06 Vibration hose 1 1/8"</v>
          </cell>
        </row>
        <row r="158">
          <cell r="J158">
            <v>104.126984126984</v>
          </cell>
        </row>
        <row r="159">
          <cell r="A159" t="str">
            <v>DAN126</v>
          </cell>
          <cell r="B159" t="str">
            <v>VH-07 Vibration hose 1 3/8"</v>
          </cell>
        </row>
        <row r="159">
          <cell r="J159">
            <v>149.942857142857</v>
          </cell>
        </row>
        <row r="160">
          <cell r="A160" t="str">
            <v>DAN127</v>
          </cell>
          <cell r="B160" t="str">
            <v>VH-08 Vibration hose 1 5/8"</v>
          </cell>
        </row>
        <row r="160">
          <cell r="J160">
            <v>207.624</v>
          </cell>
        </row>
        <row r="161">
          <cell r="A161" t="str">
            <v>DAN128</v>
          </cell>
          <cell r="B161" t="str">
            <v>VH-09 Vibration hose 2 1/8"</v>
          </cell>
        </row>
        <row r="161">
          <cell r="J161">
            <v>286.453333333333</v>
          </cell>
        </row>
        <row r="162">
          <cell r="A162" t="str">
            <v>DAN129</v>
          </cell>
          <cell r="B162" t="str">
            <v>VH-10 Vibration hose 2 5/8"</v>
          </cell>
        </row>
        <row r="162">
          <cell r="J162">
            <v>601.333333333333</v>
          </cell>
        </row>
        <row r="163">
          <cell r="A163" t="str">
            <v>DAN130</v>
          </cell>
          <cell r="B163" t="str">
            <v>VH-11 Vibration hose 3 1/8"</v>
          </cell>
        </row>
        <row r="163">
          <cell r="J163">
            <v>896.533333333333</v>
          </cell>
        </row>
        <row r="164">
          <cell r="A164" t="str">
            <v>DAN136</v>
          </cell>
          <cell r="B164" t="str">
            <v>Packless VAF-04 Vibration hose 1/2" </v>
          </cell>
        </row>
        <row r="164">
          <cell r="J164">
            <v>58.038961038961</v>
          </cell>
        </row>
        <row r="165">
          <cell r="A165" t="str">
            <v>DAN137</v>
          </cell>
          <cell r="B165" t="str">
            <v>Packless VAF-08 Vibration hose 7/8" </v>
          </cell>
        </row>
        <row r="165">
          <cell r="J165">
            <v>110.753246753247</v>
          </cell>
        </row>
        <row r="166">
          <cell r="A166" t="str">
            <v>DAN143</v>
          </cell>
          <cell r="B166" t="str">
            <v>HARRIS SILVER ROD 0% (55LGTHS/kg)</v>
          </cell>
        </row>
        <row r="166">
          <cell r="J166" t="str">
            <v>~</v>
          </cell>
        </row>
        <row r="167">
          <cell r="A167" t="str">
            <v>DAN144</v>
          </cell>
          <cell r="B167" t="str">
            <v>HARRIS SILVER ROD 0% (1LGTHS)</v>
          </cell>
        </row>
        <row r="167">
          <cell r="J167" t="str">
            <v>~</v>
          </cell>
        </row>
        <row r="168">
          <cell r="A168" t="str">
            <v>DAN145</v>
          </cell>
          <cell r="B168" t="str">
            <v>GALFLO SILVER ROD 0% (55LGTHS/kg)</v>
          </cell>
        </row>
        <row r="168">
          <cell r="J168">
            <v>120</v>
          </cell>
        </row>
        <row r="169">
          <cell r="A169" t="str">
            <v>DAN146</v>
          </cell>
          <cell r="B169" t="str">
            <v>GALFLO SILVER ROD 0% (1LGTH)</v>
          </cell>
        </row>
        <row r="169">
          <cell r="J169">
            <v>2.54545454545455</v>
          </cell>
        </row>
        <row r="170">
          <cell r="A170" t="str">
            <v>DAN147</v>
          </cell>
          <cell r="B170" t="str">
            <v>250g finex powder flux</v>
          </cell>
        </row>
        <row r="170">
          <cell r="J170">
            <v>108</v>
          </cell>
        </row>
        <row r="171">
          <cell r="A171" t="str">
            <v>DAN148</v>
          </cell>
          <cell r="B171" t="str">
            <v>35% harris welding rod (1kg, 48lgth)</v>
          </cell>
        </row>
        <row r="171">
          <cell r="J171">
            <v>6560.964</v>
          </cell>
        </row>
        <row r="172">
          <cell r="A172" t="str">
            <v>DAN148.1</v>
          </cell>
          <cell r="B172" t="str">
            <v>45% harris welding rod (1kg, 48lgth)</v>
          </cell>
        </row>
        <row r="172">
          <cell r="J172">
            <v>8435.52514285714</v>
          </cell>
        </row>
        <row r="173">
          <cell r="A173" t="str">
            <v>DAN149</v>
          </cell>
          <cell r="B173" t="str">
            <v>35% harris welding rod (1lgth)</v>
          </cell>
        </row>
        <row r="173">
          <cell r="J173">
            <v>159.467875</v>
          </cell>
        </row>
        <row r="174">
          <cell r="A174" t="str">
            <v>DAN149.1</v>
          </cell>
          <cell r="B174" t="str">
            <v>45% harris welding rod (1lgth)</v>
          </cell>
        </row>
        <row r="174">
          <cell r="J174">
            <v>205.030125</v>
          </cell>
        </row>
        <row r="175">
          <cell r="A175" t="str">
            <v>DAN150</v>
          </cell>
          <cell r="B175" t="str">
            <v>TRACE 2 (16 OZ)</v>
          </cell>
        </row>
        <row r="175">
          <cell r="J175">
            <v>182.222222222222</v>
          </cell>
        </row>
        <row r="176">
          <cell r="A176" t="str">
            <v>DAN151</v>
          </cell>
          <cell r="B176" t="str">
            <v>GAS LEAK DETECTOR 8oz</v>
          </cell>
        </row>
        <row r="176">
          <cell r="J176">
            <v>34.1666666666667</v>
          </cell>
        </row>
        <row r="177">
          <cell r="B177" t="str">
            <v>ALCU-Q303 aluminium welding rod (per kg)</v>
          </cell>
        </row>
        <row r="177">
          <cell r="J177">
            <v>329.822222222222</v>
          </cell>
        </row>
        <row r="178">
          <cell r="B178" t="str">
            <v>ALCU-Q301 aluminium welding rod (per kg)</v>
          </cell>
        </row>
        <row r="178">
          <cell r="J178">
            <v>244.785185185185</v>
          </cell>
        </row>
        <row r="179">
          <cell r="A179" t="str">
            <v>DAN152</v>
          </cell>
          <cell r="B179" t="str">
            <v>Refco 7230587+ +MR-205-DS-MULTI-16Bar</v>
          </cell>
        </row>
        <row r="179">
          <cell r="J179">
            <v>81.252477209671</v>
          </cell>
        </row>
        <row r="180">
          <cell r="A180" t="str">
            <v>DAN153</v>
          </cell>
          <cell r="B180" t="str">
            <v>Refco 4664430+ +MR-305- DS-MULTI-35 Bar</v>
          </cell>
        </row>
        <row r="180">
          <cell r="J180">
            <v>81.252477209671</v>
          </cell>
        </row>
        <row r="181">
          <cell r="A181" t="str">
            <v>DAN154</v>
          </cell>
          <cell r="B181" t="str">
            <v>Refco 9884898 BM2-6-DS-R22 Manifold Set C/W 60" Hose</v>
          </cell>
        </row>
        <row r="181">
          <cell r="J181">
            <v>479.780392156863</v>
          </cell>
        </row>
        <row r="182">
          <cell r="A182" t="str">
            <v>DAN155</v>
          </cell>
          <cell r="B182" t="str">
            <v>Refco 9881278C CL-36 Charging Hose 36"</v>
          </cell>
        </row>
        <row r="182">
          <cell r="J182" t="str">
            <v>~</v>
          </cell>
        </row>
        <row r="183">
          <cell r="A183" t="str">
            <v>DAN156</v>
          </cell>
          <cell r="B183" t="str">
            <v>Refco 9881276C CL-60 Charging Hose 60"</v>
          </cell>
        </row>
        <row r="183">
          <cell r="J183">
            <v>176.460784313725</v>
          </cell>
        </row>
        <row r="184">
          <cell r="A184" t="str">
            <v>DAN157</v>
          </cell>
          <cell r="B184" t="str">
            <v>Refco RS-16 (1/8" ~ 5/8") Mini Tube Cutter</v>
          </cell>
        </row>
        <row r="184">
          <cell r="J184" t="str">
            <v>~</v>
          </cell>
        </row>
        <row r="185">
          <cell r="A185" t="str">
            <v>DAN158</v>
          </cell>
          <cell r="B185" t="str">
            <v>Refco RS-25 (1/8" ~ 1") Mini Tube Cutter </v>
          </cell>
        </row>
        <row r="185">
          <cell r="J185" t="str">
            <v>~</v>
          </cell>
        </row>
        <row r="186">
          <cell r="A186" t="str">
            <v>DAN159</v>
          </cell>
          <cell r="B186" t="str">
            <v>Refco RD-35 (1/8" ~ 1 3/8") Big Tube Cutter</v>
          </cell>
        </row>
        <row r="186">
          <cell r="J186" t="str">
            <v>~</v>
          </cell>
        </row>
        <row r="187">
          <cell r="A187" t="str">
            <v>DAN160</v>
          </cell>
          <cell r="B187" t="str">
            <v>Refco RD-42 (1/8" ~ 1 3/4") Big Tube Cutter</v>
          </cell>
        </row>
        <row r="187">
          <cell r="J187" t="str">
            <v>~</v>
          </cell>
        </row>
        <row r="188">
          <cell r="A188" t="str">
            <v>DAN161</v>
          </cell>
          <cell r="B188" t="str">
            <v>Refco 9881466R FA-127-C ratchet wrench</v>
          </cell>
        </row>
        <row r="188">
          <cell r="J188" t="str">
            <v>~</v>
          </cell>
        </row>
        <row r="189">
          <cell r="A189" t="str">
            <v>DAN162</v>
          </cell>
          <cell r="B189" t="str">
            <v>Refco 4506201R FA-I27-Offset ratchet Wrench</v>
          </cell>
        </row>
        <row r="189">
          <cell r="J189" t="str">
            <v>~</v>
          </cell>
        </row>
        <row r="190">
          <cell r="A190" t="str">
            <v>DAN164</v>
          </cell>
          <cell r="B190" t="str">
            <v>7V Solenoid Valve Coil (220VAC/50Hz, 240V/60Hz)</v>
          </cell>
        </row>
        <row r="190">
          <cell r="J190">
            <v>29.2</v>
          </cell>
        </row>
        <row r="191">
          <cell r="A191" t="str">
            <v>DAN165</v>
          </cell>
          <cell r="B191" t="str">
            <v>7V Solenoid Valve Coil (110VAC/50Hz, 120VAC/60Hz)</v>
          </cell>
        </row>
        <row r="191">
          <cell r="J191">
            <v>30.8</v>
          </cell>
        </row>
        <row r="192">
          <cell r="A192" t="str">
            <v>DAN168</v>
          </cell>
          <cell r="B192" t="str">
            <v>7V Solenoid Valve DIN Connector (PG9 &amp; PG11)</v>
          </cell>
        </row>
        <row r="192">
          <cell r="J192">
            <v>11</v>
          </cell>
        </row>
        <row r="193">
          <cell r="A193" t="str">
            <v>DAN170</v>
          </cell>
          <cell r="B193" t="str">
            <v>7V4F2 Direct Operated, 1/4" SAE (1/4 - 1/2HP)</v>
          </cell>
        </row>
        <row r="193">
          <cell r="J193">
            <v>106</v>
          </cell>
        </row>
        <row r="194">
          <cell r="A194" t="str">
            <v>DAN179</v>
          </cell>
          <cell r="B194" t="str">
            <v>C-083  3/8" SAE Flare</v>
          </cell>
        </row>
        <row r="194">
          <cell r="J194" t="str">
            <v>~</v>
          </cell>
        </row>
        <row r="195">
          <cell r="A195" t="str">
            <v>DAN180</v>
          </cell>
          <cell r="B195" t="str">
            <v>C-163  3/8" SAE Flare</v>
          </cell>
        </row>
        <row r="195">
          <cell r="J195">
            <v>33.4285714285714</v>
          </cell>
        </row>
        <row r="196">
          <cell r="A196" t="str">
            <v>DAN181</v>
          </cell>
          <cell r="B196" t="str">
            <v>C-164  1/2" SAE Flare</v>
          </cell>
        </row>
        <row r="196">
          <cell r="J196">
            <v>34.4285714285714</v>
          </cell>
        </row>
        <row r="197">
          <cell r="A197" t="str">
            <v>DAN182</v>
          </cell>
          <cell r="B197" t="str">
            <v>C-165  5/8" SAE Flare</v>
          </cell>
        </row>
        <row r="197">
          <cell r="J197">
            <v>36.6666666666667</v>
          </cell>
        </row>
        <row r="198">
          <cell r="A198" t="str">
            <v>DAN183</v>
          </cell>
          <cell r="B198" t="str">
            <v>PK110 single low pressure (auto 10psi~60psi)</v>
          </cell>
        </row>
        <row r="198">
          <cell r="J198" t="str">
            <v>~</v>
          </cell>
        </row>
        <row r="199">
          <cell r="A199" t="str">
            <v>DAN184</v>
          </cell>
          <cell r="B199" t="str">
            <v>PK502 single low pressure (auto 5psi~15psi)</v>
          </cell>
        </row>
        <row r="199">
          <cell r="J199">
            <v>64.3333333333333</v>
          </cell>
        </row>
        <row r="200">
          <cell r="A200" t="str">
            <v>DAN185</v>
          </cell>
          <cell r="B200" t="str">
            <v>PK503 single low pressure (auto 5psi~30psi)</v>
          </cell>
        </row>
        <row r="200">
          <cell r="J200" t="str">
            <v>~</v>
          </cell>
        </row>
        <row r="201">
          <cell r="A201" t="str">
            <v>DAN186</v>
          </cell>
          <cell r="B201" t="str">
            <v>PK506 single low pressure (auto 15psi~60psi)</v>
          </cell>
        </row>
        <row r="201">
          <cell r="J201" t="str">
            <v>~</v>
          </cell>
        </row>
        <row r="202">
          <cell r="A202" t="str">
            <v>DAN187</v>
          </cell>
          <cell r="B202" t="str">
            <v>PK506M single low pressure (manual 15psi~60psi)</v>
          </cell>
        </row>
        <row r="202">
          <cell r="J202" t="str">
            <v>~</v>
          </cell>
        </row>
        <row r="203">
          <cell r="A203" t="str">
            <v>DAN188</v>
          </cell>
          <cell r="B203" t="str">
            <v>PK516 single high pressure (auto 29psi~72psi)</v>
          </cell>
        </row>
        <row r="203">
          <cell r="J203" t="str">
            <v>~</v>
          </cell>
        </row>
        <row r="204">
          <cell r="A204" t="str">
            <v>DAN189</v>
          </cell>
          <cell r="B204" t="str">
            <v>PK520 single high pressure (auto 20psi~80psi)</v>
          </cell>
        </row>
        <row r="204">
          <cell r="J204" t="str">
            <v>~</v>
          </cell>
        </row>
        <row r="205">
          <cell r="A205" t="str">
            <v>DAN190</v>
          </cell>
          <cell r="B205" t="str">
            <v>PK530D single high pressure (auto 50psi~150psi)</v>
          </cell>
        </row>
        <row r="205">
          <cell r="J205" t="str">
            <v>~</v>
          </cell>
        </row>
        <row r="206">
          <cell r="A206" t="str">
            <v>DAN191</v>
          </cell>
          <cell r="B206" t="str">
            <v>PK530M single high pressure (manual 50psi~150psi)</v>
          </cell>
        </row>
        <row r="206">
          <cell r="J206">
            <v>64.3333333333333</v>
          </cell>
        </row>
        <row r="207">
          <cell r="A207" t="str">
            <v>DAN196</v>
          </cell>
          <cell r="B207" t="str">
            <v>ERVE-6-C (4X5X2 ODF 5') R22 exp-valve</v>
          </cell>
        </row>
        <row r="207">
          <cell r="J207">
            <v>155.5</v>
          </cell>
        </row>
        <row r="208">
          <cell r="A208" t="str">
            <v>DAN198</v>
          </cell>
          <cell r="B208" t="str">
            <v>ERVE-10-C (5X7X2 ODF 5') R22 exp-valve</v>
          </cell>
        </row>
        <row r="208">
          <cell r="J208">
            <v>187.833333333333</v>
          </cell>
        </row>
        <row r="209">
          <cell r="A209" t="str">
            <v>DAN199</v>
          </cell>
          <cell r="B209" t="str">
            <v>ERVE-12-C (5X7X2 ODF 5') R22 exp-valve</v>
          </cell>
        </row>
        <row r="209">
          <cell r="J209">
            <v>187.833333333333</v>
          </cell>
        </row>
        <row r="210">
          <cell r="A210" t="str">
            <v>DAN201</v>
          </cell>
          <cell r="B210" t="str">
            <v>ERSE-9-C  (5X7X2 ODF 5') R404,507 exp-valve</v>
          </cell>
        </row>
        <row r="210">
          <cell r="J210">
            <v>198.833333333333</v>
          </cell>
        </row>
        <row r="211">
          <cell r="A211" t="str">
            <v>DAN202</v>
          </cell>
          <cell r="B211" t="str">
            <v>Y1037-FV-3-180 3X3 ODF5' Injection valve</v>
          </cell>
        </row>
        <row r="211">
          <cell r="J211">
            <v>477.777777777778</v>
          </cell>
        </row>
        <row r="212">
          <cell r="A212" t="str">
            <v>DAN203</v>
          </cell>
          <cell r="B212" t="str">
            <v>TCLE 5 HW 100 SAE EE 5FT 1/2 X 5/8 SAE ANG 6A (12)</v>
          </cell>
        </row>
        <row r="212">
          <cell r="J212">
            <v>366.829411764706</v>
          </cell>
        </row>
        <row r="213">
          <cell r="A213" t="str">
            <v>DAN204</v>
          </cell>
          <cell r="B213" t="str">
            <v>TCLE 71/2 HW 100 SAE EE 5FT 1/2 X 5/8 SAE ANG 6A (12)</v>
          </cell>
        </row>
        <row r="213">
          <cell r="J213">
            <v>366.829411764706</v>
          </cell>
        </row>
        <row r="214">
          <cell r="A214" t="str">
            <v>DAN205</v>
          </cell>
          <cell r="B214" t="str">
            <v>TCLE 10 HW 100 SAE EE 5FT 1/2 X 5/8 SAE ANG 6A (12)</v>
          </cell>
        </row>
        <row r="214">
          <cell r="J214">
            <v>366.829411764706</v>
          </cell>
        </row>
        <row r="215">
          <cell r="A215" t="str">
            <v>DAN206</v>
          </cell>
          <cell r="B215" t="str">
            <v>TCLE 12 HW 100 SAE EE  5FT 1/2X5/8 SAEANG 6A (12)</v>
          </cell>
        </row>
        <row r="215">
          <cell r="J215">
            <v>366.829411764706</v>
          </cell>
        </row>
        <row r="216">
          <cell r="A216" t="str">
            <v>DAN207</v>
          </cell>
          <cell r="B216" t="str">
            <v>TJLE 14 HW100 SAE EE 5FT 5/8 X 7/8 ODF ANG 6A (12)</v>
          </cell>
        </row>
        <row r="216">
          <cell r="J216" t="str">
            <v>~</v>
          </cell>
        </row>
        <row r="217">
          <cell r="A217" t="str">
            <v>DAN208</v>
          </cell>
          <cell r="B217" t="str">
            <v>TJRE 18 HW100 SAEEE 5FT 7/8 ODF X 1-1/8 ODM ANG 6A (12)</v>
          </cell>
        </row>
        <row r="217">
          <cell r="J217" t="str">
            <v>~</v>
          </cell>
        </row>
        <row r="218">
          <cell r="A218" t="str">
            <v>DAN209</v>
          </cell>
          <cell r="B218" t="str">
            <v>TER 22 HW100 SAE EE 10FT 7/8 ODF X 1-1/8 ODM ANG 6A (6)</v>
          </cell>
        </row>
        <row r="218">
          <cell r="J218" t="str">
            <v>~</v>
          </cell>
        </row>
        <row r="219">
          <cell r="A219" t="str">
            <v>DAN210</v>
          </cell>
          <cell r="B219" t="str">
            <v>TER 26 HW100 SAE EE 10FT 7/8 ODF X 1-1/8 ODM ANG 6A (6)</v>
          </cell>
        </row>
        <row r="219">
          <cell r="J219" t="str">
            <v>~</v>
          </cell>
        </row>
        <row r="220">
          <cell r="A220" t="str">
            <v>DAN211</v>
          </cell>
          <cell r="B220" t="str">
            <v>TIR 55 HW100 SAE EE 10FT 7/8 ODF X 1-1/8 ODM ANG 6A (6)</v>
          </cell>
        </row>
        <row r="220">
          <cell r="J220" t="str">
            <v>~</v>
          </cell>
        </row>
        <row r="221">
          <cell r="A221" t="str">
            <v>DAN212</v>
          </cell>
          <cell r="B221" t="str">
            <v>THR 75 HW100 SAEEE 10FT 1-1/8 X 1-1/8 ODM ANG 6A (6)</v>
          </cell>
        </row>
        <row r="221">
          <cell r="J221" t="str">
            <v>~</v>
          </cell>
        </row>
        <row r="222">
          <cell r="A222" t="str">
            <v>DAN213</v>
          </cell>
          <cell r="B222" t="str">
            <v>TRAE+ 20HW100 SAE EE 10FT 7/8X1-1/8 ODF S/T 6A (6)</v>
          </cell>
        </row>
        <row r="222">
          <cell r="J222">
            <v>536.21568627451</v>
          </cell>
        </row>
        <row r="223">
          <cell r="A223" t="str">
            <v>DAN214</v>
          </cell>
          <cell r="B223" t="str">
            <v>TRAE+ 30HW100 SAE EE 10FT 7/8X1-1/8 ODF S/T 6A (6)</v>
          </cell>
        </row>
        <row r="223">
          <cell r="J223">
            <v>536.21568627451</v>
          </cell>
        </row>
        <row r="224">
          <cell r="A224" t="str">
            <v>DAN215</v>
          </cell>
          <cell r="B224" t="str">
            <v>TRAE+ 40 HW100 SAE EE 15FT 7/8 X 1-1/8 ODF S/T 6A (6)</v>
          </cell>
        </row>
        <row r="224">
          <cell r="J224">
            <v>536.21568627451</v>
          </cell>
        </row>
        <row r="225">
          <cell r="A225" t="str">
            <v>DAN216</v>
          </cell>
          <cell r="B225" t="str">
            <v>TRAE 50 HW100 SAE EE 10FT 1-1/8X1-3/8 ODF S/T6A (6)</v>
          </cell>
        </row>
        <row r="225">
          <cell r="J225" t="str">
            <v>~</v>
          </cell>
        </row>
        <row r="226">
          <cell r="A226" t="str">
            <v>DAN217</v>
          </cell>
          <cell r="B226" t="str">
            <v>TRAE 60 HW100 SAE EE 10FT 1-1/8 X 1-3/8 ODF S/T 6A (6)</v>
          </cell>
        </row>
        <row r="226">
          <cell r="J226" t="str">
            <v>~</v>
          </cell>
        </row>
        <row r="227">
          <cell r="A227" t="str">
            <v>DAN218</v>
          </cell>
          <cell r="B227" t="str">
            <v>TRAES 5 SW45 (R507 EXP VALVE COPELAND)</v>
          </cell>
        </row>
        <row r="227">
          <cell r="J227">
            <v>215.450980392157</v>
          </cell>
        </row>
        <row r="228">
          <cell r="A228" t="str">
            <v>DAN218.1</v>
          </cell>
          <cell r="B228" t="str">
            <v>TRAES 7 SW45 (R507 EXP VALVE COPELAND)</v>
          </cell>
        </row>
        <row r="228">
          <cell r="J228">
            <v>215.450980392157</v>
          </cell>
        </row>
        <row r="229">
          <cell r="A229" t="str">
            <v>DAN218.2</v>
          </cell>
          <cell r="B229" t="str">
            <v>TRAES 7.5 SW45 (R507 EXP VALVE COPELAND)</v>
          </cell>
        </row>
        <row r="229">
          <cell r="J229">
            <v>215.450980392157</v>
          </cell>
        </row>
        <row r="230">
          <cell r="A230" t="str">
            <v>DAN218.3</v>
          </cell>
          <cell r="B230" t="str">
            <v>TRAES 10 SW45 (R507 EXP VALVE COPELAND)</v>
          </cell>
        </row>
        <row r="230">
          <cell r="J230">
            <v>215.450980392157</v>
          </cell>
        </row>
        <row r="231">
          <cell r="A231" t="str">
            <v>DAN218.6</v>
          </cell>
          <cell r="B231" t="str">
            <v>TRAES 5 SZ (R507 EXP VALVE COPELAND)</v>
          </cell>
        </row>
        <row r="231">
          <cell r="J231">
            <v>215.450980392157</v>
          </cell>
        </row>
        <row r="232">
          <cell r="A232" t="str">
            <v>DAN218.7</v>
          </cell>
          <cell r="B232" t="str">
            <v>TRAES 7.5 SZ (R507 EXP VALVE COPELAND)</v>
          </cell>
        </row>
        <row r="232">
          <cell r="J232">
            <v>215.450980392157</v>
          </cell>
        </row>
        <row r="233">
          <cell r="A233" t="str">
            <v>DAN218.8</v>
          </cell>
          <cell r="B233" t="str">
            <v>TA-HW100 (R22 EXP-VALVE COPELAND)</v>
          </cell>
        </row>
        <row r="233">
          <cell r="J233">
            <v>128.949019607843</v>
          </cell>
        </row>
        <row r="234">
          <cell r="A234" t="str">
            <v>DAN218.9</v>
          </cell>
          <cell r="B234" t="str">
            <v>TAE-HW100 (R22 EXP-VALVE COPELAND)</v>
          </cell>
        </row>
        <row r="234">
          <cell r="J234">
            <v>143.982352941176</v>
          </cell>
        </row>
        <row r="235">
          <cell r="A235" t="str">
            <v>DAN218.10</v>
          </cell>
          <cell r="B235" t="str">
            <v>TA-SW75 (R507 EXP-VALVE COPELAND)</v>
          </cell>
        </row>
        <row r="235">
          <cell r="J235">
            <v>128.949019607843</v>
          </cell>
        </row>
        <row r="236">
          <cell r="A236" t="str">
            <v>DAN218.11</v>
          </cell>
          <cell r="B236" t="str">
            <v>TAE-SW75 (R507 EXP-VALVE COPELAND)</v>
          </cell>
        </row>
        <row r="236">
          <cell r="J236">
            <v>143.982352941176</v>
          </cell>
        </row>
        <row r="237">
          <cell r="A237" t="str">
            <v>DAN218.12</v>
          </cell>
          <cell r="B237" t="str">
            <v>TAO-0 ORIFICE COPELAND</v>
          </cell>
        </row>
        <row r="237">
          <cell r="J237">
            <v>33.9576470588235</v>
          </cell>
        </row>
        <row r="238">
          <cell r="A238" t="str">
            <v>DAN218.13</v>
          </cell>
          <cell r="B238" t="str">
            <v>TAO-1 ORIFICE COPELAND</v>
          </cell>
        </row>
        <row r="238">
          <cell r="J238">
            <v>33.9576470588235</v>
          </cell>
        </row>
        <row r="239">
          <cell r="A239" t="str">
            <v>DAN218.14</v>
          </cell>
          <cell r="B239" t="str">
            <v>TAO-2 ORIFICE COPELAND</v>
          </cell>
        </row>
        <row r="239">
          <cell r="J239">
            <v>33.9576470588235</v>
          </cell>
        </row>
        <row r="240">
          <cell r="A240" t="str">
            <v>DAN218.15</v>
          </cell>
          <cell r="B240" t="str">
            <v>TAO-3 ORIFICE COPELAND</v>
          </cell>
        </row>
        <row r="240">
          <cell r="J240">
            <v>33.9576470588235</v>
          </cell>
        </row>
        <row r="241">
          <cell r="A241" t="str">
            <v>DAN218.16</v>
          </cell>
          <cell r="B241" t="str">
            <v>TAO-4 ORIFICE COPELAND</v>
          </cell>
        </row>
        <row r="241">
          <cell r="J241">
            <v>33.9576470588235</v>
          </cell>
        </row>
        <row r="242">
          <cell r="A242" t="str">
            <v>DAN218.17</v>
          </cell>
          <cell r="B242" t="str">
            <v>TAO-5 ORIFICE COPELAND</v>
          </cell>
        </row>
        <row r="242">
          <cell r="J242">
            <v>33.9576470588235</v>
          </cell>
        </row>
        <row r="243">
          <cell r="A243" t="str">
            <v>DAN218.18</v>
          </cell>
          <cell r="B243" t="str">
            <v>TAO-6 ORIFICE COPELAND</v>
          </cell>
        </row>
        <row r="243">
          <cell r="J243">
            <v>33.9576470588235</v>
          </cell>
        </row>
        <row r="244">
          <cell r="A244" t="str">
            <v>DAN218.19</v>
          </cell>
          <cell r="B244" t="str">
            <v>DX3-008 (R22)</v>
          </cell>
        </row>
        <row r="244">
          <cell r="J244">
            <v>1449.86524064171</v>
          </cell>
        </row>
        <row r="245">
          <cell r="A245" t="str">
            <v>DAN218.20</v>
          </cell>
          <cell r="B245" t="str">
            <v>DX3-010 (R22)</v>
          </cell>
        </row>
        <row r="245">
          <cell r="J245">
            <v>1464.94973262032</v>
          </cell>
        </row>
        <row r="246">
          <cell r="A246" t="str">
            <v>DAN218.21</v>
          </cell>
          <cell r="B246" t="str">
            <v>DX3-012 (R22)</v>
          </cell>
        </row>
        <row r="246">
          <cell r="J246">
            <v>1478.89411764706</v>
          </cell>
        </row>
        <row r="247">
          <cell r="A247" t="str">
            <v>DAN218.22</v>
          </cell>
          <cell r="B247" t="str">
            <v>DX3-015 (R22)</v>
          </cell>
        </row>
        <row r="247">
          <cell r="J247">
            <v>1493.89090909091</v>
          </cell>
        </row>
        <row r="248">
          <cell r="A248" t="str">
            <v>DAN218.23</v>
          </cell>
          <cell r="B248" t="str">
            <v>DX3-020 (R22)</v>
          </cell>
        </row>
        <row r="248">
          <cell r="J248">
            <v>1510.20320855615</v>
          </cell>
        </row>
        <row r="249">
          <cell r="A249" t="str">
            <v>DAN218.24</v>
          </cell>
          <cell r="B249" t="str">
            <v>DIXELL TRANSFORMER TF20D</v>
          </cell>
        </row>
        <row r="249">
          <cell r="J249">
            <v>166.701176470588</v>
          </cell>
        </row>
        <row r="250">
          <cell r="A250" t="str">
            <v>DAN217.1</v>
          </cell>
          <cell r="B250" t="str">
            <v>TCLE 4.5 SW100 SAE EE 10FT 5/8 X 7/8 ODF R-404A (12)</v>
          </cell>
        </row>
        <row r="250">
          <cell r="J250">
            <v>359.538461538461</v>
          </cell>
        </row>
        <row r="251">
          <cell r="A251" t="str">
            <v>DAN219</v>
          </cell>
          <cell r="B251" t="str">
            <v>A-WZ 5582  4 STD - 1/2"  (6)060933</v>
          </cell>
        </row>
        <row r="251">
          <cell r="J251">
            <v>261.286571642911</v>
          </cell>
        </row>
        <row r="252">
          <cell r="A252" t="str">
            <v>DAN220</v>
          </cell>
          <cell r="B252" t="str">
            <v>A-WZ 5585  5 STD - 5/8" (6)060934</v>
          </cell>
        </row>
        <row r="252">
          <cell r="J252">
            <v>278.664666166542</v>
          </cell>
        </row>
        <row r="253">
          <cell r="A253" t="str">
            <v>DAN221</v>
          </cell>
          <cell r="B253" t="str">
            <v>A-WZ 5587  7 STD - 7/8" (6)060931</v>
          </cell>
        </row>
        <row r="253">
          <cell r="J253">
            <v>290.429482370593</v>
          </cell>
        </row>
        <row r="254">
          <cell r="A254" t="str">
            <v>DAN222</v>
          </cell>
          <cell r="B254" t="str">
            <v>A-WZ 5588  9 STD - 1 1/8" (6)060974</v>
          </cell>
        </row>
        <row r="254">
          <cell r="J254">
            <v>297.042385596399</v>
          </cell>
        </row>
        <row r="255">
          <cell r="A255" t="str">
            <v>DAN223</v>
          </cell>
          <cell r="B255" t="str">
            <v>A-WZ 5690 9 STD - 1 1/8" x 6" DIA.065152</v>
          </cell>
        </row>
        <row r="255">
          <cell r="J255" t="str">
            <v>~</v>
          </cell>
        </row>
        <row r="256">
          <cell r="A256" t="str">
            <v>DAN224</v>
          </cell>
          <cell r="B256" t="str">
            <v>A-WZ 5590 11 STD - 1 3/8"  (6)060930</v>
          </cell>
        </row>
        <row r="256">
          <cell r="J256">
            <v>319.572393098275</v>
          </cell>
        </row>
        <row r="257">
          <cell r="A257" t="str">
            <v>DAN225</v>
          </cell>
          <cell r="B257" t="str">
            <v>A-WZ 5690 11 STD - 1 3/8" x 6" DIA.060978</v>
          </cell>
        </row>
        <row r="257">
          <cell r="J257">
            <v>578.013878469617</v>
          </cell>
        </row>
        <row r="258">
          <cell r="A258" t="str">
            <v>DAN226</v>
          </cell>
          <cell r="B258" t="str">
            <v>A-WZ 5692 13 STD 1 5/8" 060979</v>
          </cell>
        </row>
        <row r="258">
          <cell r="J258">
            <v>663.597149287322</v>
          </cell>
        </row>
        <row r="259">
          <cell r="A259" t="str">
            <v>DAN228</v>
          </cell>
          <cell r="B259" t="str">
            <v>OMB-JB1 C/W ASC 2 ELECTRONIC WITH ALARM (65365)</v>
          </cell>
        </row>
        <row r="259">
          <cell r="J259">
            <v>1205.79606440072</v>
          </cell>
        </row>
        <row r="260">
          <cell r="A260" t="str">
            <v>DAN230</v>
          </cell>
          <cell r="B260" t="str">
            <v>STAS-489 T STD  1 1/8" FILTER SHELL</v>
          </cell>
        </row>
        <row r="260">
          <cell r="J260">
            <v>311.815789473684</v>
          </cell>
        </row>
        <row r="264">
          <cell r="A264" t="str">
            <v>DAN231</v>
          </cell>
          <cell r="B264" t="str">
            <v>EK163 EMERSON FILTER DRIER</v>
          </cell>
        </row>
        <row r="264">
          <cell r="J264">
            <v>39.6984126984127</v>
          </cell>
        </row>
        <row r="265">
          <cell r="A265" t="str">
            <v>DAN232</v>
          </cell>
          <cell r="B265" t="str">
            <v>EK164 EMERSON FILTER DRIER</v>
          </cell>
        </row>
        <row r="265">
          <cell r="J265">
            <v>39.6984126984127</v>
          </cell>
        </row>
        <row r="266">
          <cell r="A266" t="str">
            <v>DAN233</v>
          </cell>
          <cell r="B266" t="str">
            <v>EK165 EMERSON FILTER DRIER</v>
          </cell>
        </row>
        <row r="266">
          <cell r="J266">
            <v>39.6984126984127</v>
          </cell>
        </row>
        <row r="267">
          <cell r="A267" t="str">
            <v>DAN234</v>
          </cell>
          <cell r="B267" t="str">
            <v>EK304 EMERSON FILTER DRIER</v>
          </cell>
        </row>
        <row r="267">
          <cell r="J267">
            <v>76.7285714285714</v>
          </cell>
        </row>
        <row r="268">
          <cell r="A268" t="str">
            <v>DAN235</v>
          </cell>
          <cell r="B268" t="str">
            <v>EK305 EMERSON FILTER DRIER</v>
          </cell>
        </row>
        <row r="268">
          <cell r="J268">
            <v>76.7285714285714</v>
          </cell>
        </row>
        <row r="269">
          <cell r="A269" t="str">
            <v>DAN236</v>
          </cell>
          <cell r="B269" t="str">
            <v>EK306 EMERSON FILTER DRIER</v>
          </cell>
        </row>
        <row r="269">
          <cell r="J269">
            <v>76.7285714285714</v>
          </cell>
        </row>
      </sheetData>
      <sheetData sheetId="16">
        <row r="8">
          <cell r="A8" t="str">
            <v>ITEM CODE</v>
          </cell>
          <cell r="B8" t="str">
            <v>MODEL</v>
          </cell>
          <cell r="C8" t="str">
            <v>SIZE</v>
          </cell>
        </row>
        <row r="8">
          <cell r="J8" t="str">
            <v>(RM) </v>
          </cell>
        </row>
        <row r="9">
          <cell r="A9" t="str">
            <v>KOR001</v>
          </cell>
          <cell r="B9" t="str">
            <v>SGF6</v>
          </cell>
          <cell r="C9" t="str">
            <v>1/4"</v>
          </cell>
        </row>
        <row r="9">
          <cell r="J9">
            <v>22.9819923371648</v>
          </cell>
        </row>
        <row r="10">
          <cell r="A10" t="str">
            <v>KOR002</v>
          </cell>
          <cell r="B10" t="str">
            <v>SGF10</v>
          </cell>
          <cell r="C10" t="str">
            <v>3/8"</v>
          </cell>
        </row>
        <row r="10">
          <cell r="J10">
            <v>24.277969348659</v>
          </cell>
        </row>
        <row r="11">
          <cell r="A11" t="str">
            <v>KOR003</v>
          </cell>
          <cell r="B11" t="str">
            <v>SGF12</v>
          </cell>
          <cell r="C11" t="str">
            <v>1/2"</v>
          </cell>
        </row>
        <row r="11">
          <cell r="J11">
            <v>30.2394636015326</v>
          </cell>
        </row>
        <row r="12">
          <cell r="A12" t="str">
            <v>KOR004</v>
          </cell>
          <cell r="B12" t="str">
            <v>SGF16</v>
          </cell>
          <cell r="C12" t="str">
            <v>5/8"</v>
          </cell>
        </row>
        <row r="12">
          <cell r="J12">
            <v>45.7047892720307</v>
          </cell>
        </row>
        <row r="13">
          <cell r="A13" t="str">
            <v>KOR005</v>
          </cell>
          <cell r="B13" t="str">
            <v>SGF19</v>
          </cell>
          <cell r="C13" t="str">
            <v>3/4"</v>
          </cell>
        </row>
        <row r="13">
          <cell r="J13">
            <v>54.0854406130268</v>
          </cell>
        </row>
        <row r="14">
          <cell r="A14" t="str">
            <v>KOR005.1</v>
          </cell>
          <cell r="B14" t="str">
            <v>1/4 oil sight glass</v>
          </cell>
          <cell r="C14" t="str">
            <v>1/4" (60mm)</v>
          </cell>
        </row>
        <row r="14">
          <cell r="J14">
            <v>29.3754789272031</v>
          </cell>
        </row>
        <row r="15">
          <cell r="A15" t="str">
            <v>KOR005.2</v>
          </cell>
          <cell r="B15" t="str">
            <v>3/8 oil sight glass</v>
          </cell>
          <cell r="C15" t="str">
            <v>3/8"(64mm)</v>
          </cell>
        </row>
        <row r="15">
          <cell r="J15">
            <v>32.9099616858238</v>
          </cell>
        </row>
        <row r="16">
          <cell r="A16" t="str">
            <v>KOR005.3</v>
          </cell>
          <cell r="B16" t="str">
            <v>SYFL2-1/2</v>
          </cell>
        </row>
        <row r="16">
          <cell r="J16">
            <v>35.8553639846743</v>
          </cell>
        </row>
        <row r="17">
          <cell r="A17" t="str">
            <v>KOR005.4</v>
          </cell>
          <cell r="B17" t="str">
            <v>SYFL2-5/8</v>
          </cell>
        </row>
        <row r="17">
          <cell r="J17">
            <v>41.4712643678161</v>
          </cell>
        </row>
        <row r="18">
          <cell r="A18" t="str">
            <v>KOR006</v>
          </cell>
          <cell r="B18" t="str">
            <v>SG19</v>
          </cell>
          <cell r="C18" t="str">
            <v>3/4NPT"</v>
          </cell>
        </row>
        <row r="18">
          <cell r="J18">
            <v>24.0533333333333</v>
          </cell>
        </row>
        <row r="19">
          <cell r="A19" t="str">
            <v>KOR007</v>
          </cell>
          <cell r="B19" t="str">
            <v>SGW6</v>
          </cell>
          <cell r="C19" t="str">
            <v>1/4"</v>
          </cell>
        </row>
        <row r="19">
          <cell r="J19">
            <v>23.0683908045977</v>
          </cell>
        </row>
        <row r="20">
          <cell r="A20" t="str">
            <v>KOR008</v>
          </cell>
          <cell r="B20" t="str">
            <v>SGW10</v>
          </cell>
          <cell r="C20" t="str">
            <v>3/8"</v>
          </cell>
        </row>
        <row r="20">
          <cell r="J20">
            <v>24.277969348659</v>
          </cell>
        </row>
        <row r="21">
          <cell r="A21" t="str">
            <v>KOR009</v>
          </cell>
          <cell r="B21" t="str">
            <v>SGW12</v>
          </cell>
          <cell r="C21" t="str">
            <v>1/2"</v>
          </cell>
        </row>
        <row r="21">
          <cell r="J21">
            <v>33.2634099616858</v>
          </cell>
        </row>
        <row r="22">
          <cell r="A22" t="str">
            <v>KOR010</v>
          </cell>
          <cell r="B22" t="str">
            <v>SGW16</v>
          </cell>
          <cell r="C22" t="str">
            <v>5/8"</v>
          </cell>
        </row>
        <row r="22">
          <cell r="J22">
            <v>45.7047892720307</v>
          </cell>
        </row>
        <row r="23">
          <cell r="A23" t="str">
            <v>KOR011</v>
          </cell>
          <cell r="B23" t="str">
            <v>SGW19</v>
          </cell>
          <cell r="C23" t="str">
            <v>3/4"</v>
          </cell>
        </row>
        <row r="23">
          <cell r="J23">
            <v>54.1168582375479</v>
          </cell>
        </row>
        <row r="24">
          <cell r="A24" t="str">
            <v>KOR012</v>
          </cell>
          <cell r="B24" t="str">
            <v>SGW22</v>
          </cell>
          <cell r="C24" t="str">
            <v>7/8"</v>
          </cell>
        </row>
        <row r="24">
          <cell r="J24">
            <v>58.9080459770115</v>
          </cell>
        </row>
        <row r="25">
          <cell r="A25" t="str">
            <v>KOR013</v>
          </cell>
          <cell r="B25" t="str">
            <v>SGW28</v>
          </cell>
          <cell r="C25" t="str">
            <v>1 1/8"</v>
          </cell>
        </row>
        <row r="25">
          <cell r="J25">
            <v>72.3155172413793</v>
          </cell>
        </row>
        <row r="27">
          <cell r="A27" t="str">
            <v>KOR013.1</v>
          </cell>
          <cell r="B27" t="str">
            <v>1/2" CHECK VALVE STRAIGHT TYPE</v>
          </cell>
          <cell r="C27" t="str">
            <v>1/2" </v>
          </cell>
        </row>
        <row r="27">
          <cell r="J27">
            <v>47.3911764705882</v>
          </cell>
        </row>
        <row r="28">
          <cell r="A28" t="str">
            <v>KOR014</v>
          </cell>
          <cell r="B28" t="str">
            <v>5/8" CHECK VALVE STRAIGHT TYPE</v>
          </cell>
          <cell r="C28" t="str">
            <v>5/8" </v>
          </cell>
        </row>
        <row r="28">
          <cell r="J28">
            <v>64.8764705882353</v>
          </cell>
        </row>
        <row r="29">
          <cell r="A29" t="str">
            <v>KOR015</v>
          </cell>
          <cell r="B29" t="str">
            <v>3/4" CHECK VALVE STRAIGHT TYPE</v>
          </cell>
          <cell r="C29" t="str">
            <v>3/4" </v>
          </cell>
        </row>
        <row r="29">
          <cell r="J29">
            <v>92.8529411764706</v>
          </cell>
        </row>
        <row r="30">
          <cell r="A30" t="str">
            <v>KOR016</v>
          </cell>
          <cell r="B30" t="str">
            <v>7/8" CHECK VALVE STRAIGHT TYPE</v>
          </cell>
          <cell r="C30" t="str">
            <v>7/8" </v>
          </cell>
        </row>
        <row r="30">
          <cell r="J30">
            <v>94.0588235294117</v>
          </cell>
        </row>
        <row r="31">
          <cell r="A31" t="str">
            <v>KOR017</v>
          </cell>
          <cell r="B31" t="str">
            <v>1 1/8" CHECK VALVE STRAIGHT TYPE</v>
          </cell>
          <cell r="C31" t="str">
            <v>1-1/8" </v>
          </cell>
        </row>
        <row r="31">
          <cell r="J31">
            <v>197.764705882353</v>
          </cell>
        </row>
        <row r="32">
          <cell r="A32" t="str">
            <v>KOR018</v>
          </cell>
          <cell r="B32" t="str">
            <v>1 3/8" CHECK VALVE STRAIGHT TYPE</v>
          </cell>
          <cell r="C32" t="str">
            <v>1-3/8" </v>
          </cell>
        </row>
        <row r="32">
          <cell r="J32">
            <v>207.411764705882</v>
          </cell>
        </row>
        <row r="33">
          <cell r="A33" t="str">
            <v>KOR019</v>
          </cell>
          <cell r="B33" t="str">
            <v>1 5/8" CHECK VALVE STRAIGHT TYPE</v>
          </cell>
          <cell r="C33" t="str">
            <v>1-5/8" </v>
          </cell>
        </row>
        <row r="33">
          <cell r="J33">
            <v>217.058823529412</v>
          </cell>
        </row>
        <row r="34">
          <cell r="A34" t="str">
            <v>KOR020</v>
          </cell>
          <cell r="B34" t="str">
            <v>1 1/8" CHECK VALVE)ANKLE TYPE</v>
          </cell>
          <cell r="C34" t="str">
            <v>1-1/8" </v>
          </cell>
        </row>
        <row r="34">
          <cell r="J34">
            <v>303.703703703704</v>
          </cell>
        </row>
        <row r="35">
          <cell r="A35" t="str">
            <v>KOR021</v>
          </cell>
          <cell r="B35" t="str">
            <v>1 3/8" CHECK VALVE ANKLE TYPE</v>
          </cell>
          <cell r="C35" t="str">
            <v>1-3/8" </v>
          </cell>
        </row>
        <row r="35">
          <cell r="J35">
            <v>303.703703703704</v>
          </cell>
        </row>
        <row r="36">
          <cell r="A36" t="str">
            <v>KOR026</v>
          </cell>
          <cell r="B36" t="str">
            <v>QC BALL VALVE C/W PORT (1/4")</v>
          </cell>
          <cell r="C36" t="str">
            <v>1/4"</v>
          </cell>
        </row>
        <row r="36">
          <cell r="J36">
            <v>49.4827586206897</v>
          </cell>
        </row>
        <row r="37">
          <cell r="A37" t="str">
            <v>KOR027</v>
          </cell>
          <cell r="B37" t="str">
            <v>QC BALL VALVE C/W PORT (3/8")</v>
          </cell>
          <cell r="C37" t="str">
            <v>3/8"</v>
          </cell>
        </row>
        <row r="37">
          <cell r="J37">
            <v>51.0536398467433</v>
          </cell>
        </row>
        <row r="38">
          <cell r="A38" t="str">
            <v>KOR028</v>
          </cell>
          <cell r="B38" t="str">
            <v>QC BALL VALVE C/W PORT (1/2")</v>
          </cell>
          <cell r="C38" t="str">
            <v>1/2"</v>
          </cell>
        </row>
        <row r="38">
          <cell r="J38">
            <v>51.8390804597701</v>
          </cell>
        </row>
        <row r="39">
          <cell r="A39" t="str">
            <v>KOR029</v>
          </cell>
          <cell r="B39" t="str">
            <v>QC BALL VALVE C/W PORT (5/8")</v>
          </cell>
          <cell r="C39" t="str">
            <v>5/8"</v>
          </cell>
        </row>
        <row r="39">
          <cell r="J39">
            <v>52.6245210727969</v>
          </cell>
        </row>
        <row r="40">
          <cell r="A40" t="str">
            <v>KOR030</v>
          </cell>
          <cell r="B40" t="str">
            <v>QC BALL VALVE C/W PORT (3/4")</v>
          </cell>
          <cell r="C40" t="str">
            <v>3/4"</v>
          </cell>
        </row>
        <row r="40">
          <cell r="J40">
            <v>76.9731800766284</v>
          </cell>
        </row>
        <row r="41">
          <cell r="A41" t="str">
            <v>KOR031</v>
          </cell>
          <cell r="B41" t="str">
            <v>QC BALL VALVE C/W PORT (7/8")</v>
          </cell>
          <cell r="C41" t="str">
            <v>7/8"</v>
          </cell>
        </row>
        <row r="41">
          <cell r="J41">
            <v>83.2567049808429</v>
          </cell>
        </row>
        <row r="42">
          <cell r="A42" t="str">
            <v>KOR032</v>
          </cell>
          <cell r="B42" t="str">
            <v>QC BALL VALVE C/W PORT (1 1/8")</v>
          </cell>
          <cell r="C42" t="str">
            <v>1-1/8"</v>
          </cell>
        </row>
        <row r="42">
          <cell r="J42">
            <v>131.954022988506</v>
          </cell>
        </row>
        <row r="43">
          <cell r="A43" t="str">
            <v>KOR033</v>
          </cell>
          <cell r="B43" t="str">
            <v>QC BALL VALVE C/W PORT (1 3/8")</v>
          </cell>
          <cell r="C43" t="str">
            <v>1-3/8"</v>
          </cell>
        </row>
        <row r="43">
          <cell r="J43">
            <v>185.363984674329</v>
          </cell>
        </row>
        <row r="44">
          <cell r="A44" t="str">
            <v>KOR034</v>
          </cell>
          <cell r="B44" t="str">
            <v>QC BALL VALVE C/W PORT (1 5/8")</v>
          </cell>
          <cell r="C44" t="str">
            <v>1-5/8"</v>
          </cell>
        </row>
        <row r="44">
          <cell r="J44">
            <v>270.977011494253</v>
          </cell>
        </row>
        <row r="45">
          <cell r="A45" t="str">
            <v>KOR035</v>
          </cell>
          <cell r="B45" t="str">
            <v>QC BALL VALVE C/W PORT (2 1/8")</v>
          </cell>
          <cell r="C45" t="str">
            <v>2-1/8"</v>
          </cell>
        </row>
        <row r="45">
          <cell r="J45">
            <v>468.908045977011</v>
          </cell>
        </row>
        <row r="46">
          <cell r="A46" t="str">
            <v>KOR036</v>
          </cell>
          <cell r="B46" t="str">
            <v>QC BALL VALVE C/W PORT (2 5/8")</v>
          </cell>
          <cell r="C46" t="str">
            <v>2-5/8"</v>
          </cell>
        </row>
        <row r="46">
          <cell r="J46">
            <v>523.103448275862</v>
          </cell>
        </row>
        <row r="47">
          <cell r="A47" t="str">
            <v>KOR041</v>
          </cell>
          <cell r="B47" t="str">
            <v>SDA-22C300T 27bar (NPT1/4")</v>
          </cell>
          <cell r="C47" t="str">
            <v>NPT1/4" X 3/8"</v>
          </cell>
        </row>
        <row r="47">
          <cell r="J47">
            <v>152.040381925439</v>
          </cell>
        </row>
        <row r="48">
          <cell r="A48" t="str">
            <v>KOR042</v>
          </cell>
          <cell r="B48" t="str">
            <v>SDA-22C300T 27bar (NPT3/8")</v>
          </cell>
          <cell r="C48" t="str">
            <v>NPT3/8" X 3/8"</v>
          </cell>
        </row>
        <row r="48">
          <cell r="J48">
            <v>152.040381925439</v>
          </cell>
        </row>
        <row r="49">
          <cell r="A49" t="str">
            <v>KOR042.1</v>
          </cell>
          <cell r="B49" t="str">
            <v>SDA-22C300T 27bar (NPT1/2")</v>
          </cell>
          <cell r="C49" t="str">
            <v>NPT1/2" X 3/8"</v>
          </cell>
        </row>
        <row r="49">
          <cell r="J49">
            <v>152.040381925439</v>
          </cell>
        </row>
        <row r="50">
          <cell r="A50" t="str">
            <v>KOR042.2</v>
          </cell>
          <cell r="B50" t="str">
            <v>SAFETY BALL VALVE 3/8"</v>
          </cell>
        </row>
        <row r="50">
          <cell r="J50">
            <v>72.9793833242109</v>
          </cell>
        </row>
        <row r="51">
          <cell r="A51" t="str">
            <v>KOR042.3</v>
          </cell>
          <cell r="B51" t="str">
            <v>SAFETY BALL VALVE 1/2"</v>
          </cell>
        </row>
        <row r="51">
          <cell r="J51">
            <v>72.9793833242109</v>
          </cell>
        </row>
        <row r="52">
          <cell r="A52" t="str">
            <v>KOR043</v>
          </cell>
          <cell r="B52" t="str">
            <v>HAV1 ANKLE VALVE 3/8"</v>
          </cell>
          <cell r="C52" t="str">
            <v>3/8"</v>
          </cell>
        </row>
        <row r="52">
          <cell r="J52" t="str">
            <v>~</v>
          </cell>
        </row>
        <row r="53">
          <cell r="A53" t="str">
            <v>KOR044</v>
          </cell>
          <cell r="B53" t="str">
            <v>HAV2 ANKLE VALVE 1/2"</v>
          </cell>
          <cell r="C53" t="str">
            <v>1/2"</v>
          </cell>
        </row>
        <row r="53">
          <cell r="J53">
            <v>37.7011494252874</v>
          </cell>
        </row>
        <row r="54">
          <cell r="A54" t="str">
            <v>KOR045</v>
          </cell>
          <cell r="B54" t="str">
            <v>HAV3 ANKLE VALVE 5/8"</v>
          </cell>
          <cell r="C54" t="str">
            <v>5/8"</v>
          </cell>
        </row>
        <row r="54">
          <cell r="J54">
            <v>37.7011494252874</v>
          </cell>
        </row>
        <row r="55">
          <cell r="A55" t="str">
            <v>KOR046</v>
          </cell>
          <cell r="B55" t="str">
            <v>HAV5 ANKLE VALVE 3/4"</v>
          </cell>
          <cell r="C55" t="str">
            <v>3/4"</v>
          </cell>
        </row>
        <row r="55">
          <cell r="J55">
            <v>59.1222570532915</v>
          </cell>
        </row>
        <row r="56">
          <cell r="A56" t="str">
            <v>KOR047</v>
          </cell>
          <cell r="B56" t="str">
            <v>HAV6 ANKLE VALVE 7/8"</v>
          </cell>
          <cell r="C56" t="str">
            <v>7/8"</v>
          </cell>
        </row>
        <row r="56">
          <cell r="J56" t="str">
            <v>~</v>
          </cell>
        </row>
        <row r="57">
          <cell r="A57" t="str">
            <v>KOR048</v>
          </cell>
          <cell r="B57" t="str">
            <v>HAV8 ANKLE VALVE 1 1/8"</v>
          </cell>
          <cell r="C57" t="str">
            <v>1-1/8"</v>
          </cell>
        </row>
        <row r="57">
          <cell r="J57" t="str">
            <v>~</v>
          </cell>
        </row>
        <row r="58">
          <cell r="A58" t="str">
            <v>KOR049</v>
          </cell>
          <cell r="B58" t="str">
            <v>HAV9 ANKLE VALVE 1 3/8"</v>
          </cell>
          <cell r="C58" t="str">
            <v>1-3/8"</v>
          </cell>
        </row>
        <row r="58">
          <cell r="J58">
            <v>110.532915360502</v>
          </cell>
        </row>
        <row r="59">
          <cell r="A59" t="str">
            <v>KOR050</v>
          </cell>
          <cell r="B59" t="str">
            <v>HAV11 ANKLE VALVE 1 5/8"</v>
          </cell>
          <cell r="C59" t="str">
            <v>1-5/8"</v>
          </cell>
        </row>
        <row r="59">
          <cell r="J59">
            <v>181.650992685475</v>
          </cell>
        </row>
        <row r="60">
          <cell r="A60" t="str">
            <v>KOR051</v>
          </cell>
          <cell r="B60" t="str">
            <v>HAV12 ANKLE VALVE 2 1/8"</v>
          </cell>
          <cell r="C60" t="str">
            <v>2-1/8"</v>
          </cell>
        </row>
        <row r="60">
          <cell r="J60">
            <v>200.501567398119</v>
          </cell>
        </row>
        <row r="61">
          <cell r="A61" t="str">
            <v>KOR052</v>
          </cell>
          <cell r="B61" t="str">
            <v>OV34-SY (35mm, 1 1/8") SERVICE VALVE</v>
          </cell>
          <cell r="C61" t="str">
            <v>1-1/8"</v>
          </cell>
        </row>
        <row r="61">
          <cell r="J61">
            <v>72.4961685823755</v>
          </cell>
        </row>
        <row r="62">
          <cell r="A62" t="str">
            <v>KOR053</v>
          </cell>
          <cell r="B62" t="str">
            <v>OV32-SY (30mm, 3/4") SERVICE VALVE</v>
          </cell>
          <cell r="C62" t="str">
            <v>3/4"</v>
          </cell>
        </row>
        <row r="62">
          <cell r="J62">
            <v>58.7509578544061</v>
          </cell>
        </row>
        <row r="63">
          <cell r="A63" t="str">
            <v>KOR054</v>
          </cell>
          <cell r="B63" t="str">
            <v>OV34-A (30mm, 1 1/8") SERVICE VALVE</v>
          </cell>
          <cell r="C63" t="str">
            <v>1 1/8"</v>
          </cell>
        </row>
        <row r="63">
          <cell r="J63">
            <v>58.7509578544061</v>
          </cell>
        </row>
        <row r="64">
          <cell r="A64" t="str">
            <v>KOR055</v>
          </cell>
          <cell r="B64" t="str">
            <v>OV32-A (30mm, 3/4") SERVICE VALVE</v>
          </cell>
          <cell r="C64" t="str">
            <v>3/4"</v>
          </cell>
        </row>
        <row r="64">
          <cell r="J64">
            <v>58.7509578544061</v>
          </cell>
        </row>
        <row r="65">
          <cell r="A65" t="str">
            <v>KOR055.1</v>
          </cell>
          <cell r="B65" t="str">
            <v>TBVC 15 (1 3/8") STAND VALVE</v>
          </cell>
        </row>
        <row r="65">
          <cell r="J65">
            <v>149.706823027719</v>
          </cell>
        </row>
        <row r="66">
          <cell r="A66" t="str">
            <v>KOR055.3</v>
          </cell>
          <cell r="B66" t="str">
            <v>CVC10  1 5/8" CHECK VALVE</v>
          </cell>
        </row>
        <row r="66">
          <cell r="J66">
            <v>299.085820895522</v>
          </cell>
        </row>
        <row r="67">
          <cell r="A67" t="str">
            <v>KOR080</v>
          </cell>
          <cell r="B67" t="str">
            <v>DPF(Ts01) 2.4c-01 Elect exp-valve c/w coil pqm-10012-00058</v>
          </cell>
          <cell r="C67" t="str">
            <v>12.3KW </v>
          </cell>
        </row>
        <row r="67">
          <cell r="J67">
            <v>89.8495726495726</v>
          </cell>
        </row>
        <row r="68">
          <cell r="A68" t="str">
            <v>KOR080.1</v>
          </cell>
          <cell r="B68" t="str">
            <v>DPF(Ts01) 2.4c-01 Elect exp-valve c/w coil pqm-10012-00058,Controller,Pressure sensor,tranformer</v>
          </cell>
          <cell r="C68" t="str">
            <v>12.3KW </v>
          </cell>
        </row>
        <row r="68">
          <cell r="J68">
            <v>899.967521367521</v>
          </cell>
        </row>
        <row r="69">
          <cell r="A69" t="str">
            <v>KOR081</v>
          </cell>
          <cell r="B69" t="str">
            <v>DPF(Ts01) 3.0c-01 Elect exp-valve c/w coil pqm-10012-00058</v>
          </cell>
          <cell r="C69" t="str">
            <v>14.7KW</v>
          </cell>
        </row>
        <row r="69">
          <cell r="J69">
            <v>96.8581196581197</v>
          </cell>
        </row>
        <row r="70">
          <cell r="A70" t="str">
            <v>KOR081.1</v>
          </cell>
          <cell r="B70" t="str">
            <v>DPF(Ts01) 3.0c-01 Elect exp-valve c/w coil pqm-10012-00058,Controller,Pressure sensor,transformer</v>
          </cell>
          <cell r="C70" t="str">
            <v>14.7KW</v>
          </cell>
        </row>
        <row r="70">
          <cell r="J70">
            <v>906.976068376068</v>
          </cell>
        </row>
        <row r="71">
          <cell r="A71" t="str">
            <v>KOR082</v>
          </cell>
          <cell r="B71" t="str">
            <v>DPF(Ts01) 3.2c-01 Elect exp-valve c/w coil pqm-10012-00058</v>
          </cell>
          <cell r="C71" t="str">
            <v>19.6KW</v>
          </cell>
        </row>
        <row r="71">
          <cell r="J71">
            <v>110.735042735043</v>
          </cell>
        </row>
        <row r="72">
          <cell r="A72" t="str">
            <v>KOR082.1</v>
          </cell>
          <cell r="B72" t="str">
            <v>DPF(Ts01) 3.2c-01 Elect exp-valve c/w coil pqm-10012-00058,Controller,Pressure sensor,transformer</v>
          </cell>
          <cell r="C72" t="str">
            <v>19.6KW</v>
          </cell>
        </row>
        <row r="72">
          <cell r="J72">
            <v>920.852991452991</v>
          </cell>
        </row>
        <row r="73">
          <cell r="A73" t="str">
            <v>KOR083</v>
          </cell>
          <cell r="B73" t="str">
            <v>DPF(Ts01) 4.0c-01 Elect exp-valve c/w coil pqm-03012-00009</v>
          </cell>
          <cell r="C73" t="str">
            <v>29.4KW</v>
          </cell>
        </row>
        <row r="73">
          <cell r="J73">
            <v>217.965811965812</v>
          </cell>
        </row>
        <row r="74">
          <cell r="A74" t="str">
            <v>KOR083.1</v>
          </cell>
          <cell r="B74" t="str">
            <v>DPF(Ts01) 4.0c-01 Elect exp-valve c/w coil pqm-03012-00009,Controller,Pressure sensor,transformer</v>
          </cell>
          <cell r="C74" t="str">
            <v>29.4KW</v>
          </cell>
        </row>
        <row r="74">
          <cell r="J74">
            <v>1028.08376068376</v>
          </cell>
        </row>
        <row r="75">
          <cell r="A75" t="str">
            <v>KOR084</v>
          </cell>
          <cell r="B75" t="str">
            <v>DPF(Ts01) 4.5c-01 Elect exp-valve c/w coil pqm-03012-00009</v>
          </cell>
          <cell r="C75" t="str">
            <v>36.8KW</v>
          </cell>
        </row>
        <row r="75">
          <cell r="J75">
            <v>220.769230769231</v>
          </cell>
        </row>
        <row r="76">
          <cell r="A76" t="str">
            <v>KOR084.1</v>
          </cell>
          <cell r="B76" t="str">
            <v>DPF(Ts01) 4.5c-01 Elect exp-valve c/w coil pqm-03012-00009,Controller,Pressure sensor,transformer</v>
          </cell>
          <cell r="C76" t="str">
            <v>36.8KW</v>
          </cell>
        </row>
        <row r="76">
          <cell r="J76">
            <v>1030.88717948718</v>
          </cell>
        </row>
        <row r="77">
          <cell r="A77" t="str">
            <v>KOR085</v>
          </cell>
          <cell r="B77" t="str">
            <v>PQM-10012-00058 VALVE COIL</v>
          </cell>
        </row>
        <row r="77">
          <cell r="J77">
            <v>40.2711111111111</v>
          </cell>
        </row>
        <row r="78">
          <cell r="A78" t="str">
            <v>KOR086</v>
          </cell>
          <cell r="B78" t="str">
            <v>PQM-03012-00009 VALVE COIL</v>
          </cell>
        </row>
        <row r="78">
          <cell r="J78">
            <v>76.9888888888889</v>
          </cell>
        </row>
        <row r="79">
          <cell r="A79" t="str">
            <v>KOR087</v>
          </cell>
          <cell r="B79" t="str">
            <v>SEC-601-00 Controller c/w temp sensor</v>
          </cell>
        </row>
        <row r="79">
          <cell r="J79">
            <v>440.37037037037</v>
          </cell>
        </row>
        <row r="80">
          <cell r="A80" t="str">
            <v>KOR088</v>
          </cell>
          <cell r="B80" t="str">
            <v>SEC-601-R4-24 Controller c/w temp sensor</v>
          </cell>
        </row>
        <row r="80">
          <cell r="J80">
            <v>440.37037037037</v>
          </cell>
        </row>
        <row r="81">
          <cell r="A81" t="str">
            <v>KOR088.1</v>
          </cell>
          <cell r="B81" t="str">
            <v>SEC-612-R4 Controller wifi c/w temp sensor</v>
          </cell>
        </row>
        <row r="81">
          <cell r="J81">
            <v>440.37037037037</v>
          </cell>
        </row>
        <row r="82">
          <cell r="A82" t="str">
            <v>KOR089</v>
          </cell>
          <cell r="B82" t="str">
            <v>YCQB02L28 Pressure sensor</v>
          </cell>
        </row>
        <row r="82">
          <cell r="J82">
            <v>102.901960784314</v>
          </cell>
        </row>
        <row r="83">
          <cell r="A83" t="str">
            <v>KOR089.1</v>
          </cell>
          <cell r="B83" t="str">
            <v>NTC5K SENSOR</v>
          </cell>
        </row>
        <row r="83">
          <cell r="J83">
            <v>26.4490196078431</v>
          </cell>
        </row>
        <row r="84">
          <cell r="A84" t="str">
            <v>KOR090</v>
          </cell>
          <cell r="B84" t="str">
            <v>Meanwell LRS-50-24 tranformer</v>
          </cell>
        </row>
        <row r="84">
          <cell r="J84">
            <v>136.705882352941</v>
          </cell>
        </row>
        <row r="85">
          <cell r="A85" t="str">
            <v>KOR091</v>
          </cell>
          <cell r="B85" t="str">
            <v>3 WAY REVERSING VALVE</v>
          </cell>
        </row>
        <row r="85">
          <cell r="J85">
            <v>135.058823529412</v>
          </cell>
        </row>
        <row r="86">
          <cell r="A86" t="str">
            <v>KOR092</v>
          </cell>
          <cell r="B86" t="str">
            <v>MDF-A03-3L003 (3/8") solenoid valve c/w coil </v>
          </cell>
          <cell r="C86" t="str">
            <v>1hp-2hp</v>
          </cell>
        </row>
        <row r="86">
          <cell r="J86">
            <v>105.766444508838</v>
          </cell>
        </row>
        <row r="87">
          <cell r="A87" t="str">
            <v>KOR093</v>
          </cell>
          <cell r="B87" t="str">
            <v>MDF-A03-6L001 (3/8")  solenoid valve c/w coil </v>
          </cell>
          <cell r="C87" t="str">
            <v>2.5hp-3.5hp</v>
          </cell>
        </row>
        <row r="87">
          <cell r="J87">
            <v>122.223027141891</v>
          </cell>
        </row>
        <row r="88">
          <cell r="A88" t="str">
            <v>KOR093.01</v>
          </cell>
          <cell r="B88" t="str">
            <v>MDF-A03-6H002 (3/8") SANHUA SOLENOID VALVE C/W COIL (WELDING)</v>
          </cell>
          <cell r="C88" t="str">
            <v>2.5hp-3.5hp</v>
          </cell>
        </row>
        <row r="88">
          <cell r="J88">
            <v>122.186805756785</v>
          </cell>
        </row>
        <row r="89">
          <cell r="A89" t="str">
            <v>KOR093.1</v>
          </cell>
          <cell r="B89" t="str">
            <v>MDF-A03-6L003 (1/2")  solenoid valve c/w coil</v>
          </cell>
          <cell r="C89" t="str">
            <v>4hp-5hp</v>
          </cell>
        </row>
        <row r="89">
          <cell r="J89">
            <v>122.223027141891</v>
          </cell>
        </row>
        <row r="90">
          <cell r="A90" t="str">
            <v>KOR094</v>
          </cell>
          <cell r="B90" t="str">
            <v>MDF-A03-10L003 (1/2")  solenoid valve c/w coil</v>
          </cell>
          <cell r="C90" t="str">
            <v>6hp-7.5hp</v>
          </cell>
        </row>
        <row r="90">
          <cell r="J90">
            <v>145.730706075534</v>
          </cell>
        </row>
        <row r="91">
          <cell r="A91" t="str">
            <v>KOR094.01</v>
          </cell>
          <cell r="B91" t="str">
            <v>MDF-A03-10H002 (1/2") SANHUA SOLENOID VALVE C/W COIL (WELDING)</v>
          </cell>
          <cell r="C91" t="str">
            <v>6hp-7.5hp</v>
          </cell>
        </row>
        <row r="91">
          <cell r="J91">
            <v>147.541775330822</v>
          </cell>
        </row>
        <row r="92">
          <cell r="A92" t="str">
            <v>KOR095</v>
          </cell>
          <cell r="B92" t="str">
            <v>MDF-A03-15L001 (5/8")  solenoid valve c/w coil</v>
          </cell>
          <cell r="C92" t="str">
            <v>8hp-18hp</v>
          </cell>
        </row>
        <row r="92">
          <cell r="J92">
            <v>176.869023471458</v>
          </cell>
        </row>
        <row r="93">
          <cell r="A93" t="str">
            <v>KOR095.01</v>
          </cell>
          <cell r="B93" t="str">
            <v>MDF-A03-15H002 (5/8") SANHUA SOLENOID VALVE C/W COIL (WELDING)</v>
          </cell>
          <cell r="C93" t="str">
            <v>8hp-18hp</v>
          </cell>
        </row>
        <row r="93">
          <cell r="J93">
            <v>176.869023471458</v>
          </cell>
        </row>
        <row r="94">
          <cell r="A94" t="str">
            <v>KOR096</v>
          </cell>
          <cell r="B94" t="str">
            <v>MDF-A03-15H003 (7/8")  solenoid valve c/w coil</v>
          </cell>
          <cell r="C94" t="str">
            <v>25hp</v>
          </cell>
        </row>
        <row r="94">
          <cell r="J94">
            <v>207.67486631016</v>
          </cell>
        </row>
        <row r="95">
          <cell r="A95" t="str">
            <v>KOR097</v>
          </cell>
          <cell r="B95" t="str">
            <v>MDF-A03-20H001 (7/8")  solenoid valve c/w coil</v>
          </cell>
          <cell r="C95" t="str">
            <v>30hp-35hp</v>
          </cell>
        </row>
        <row r="95">
          <cell r="J95">
            <v>287.306951871658</v>
          </cell>
        </row>
        <row r="96">
          <cell r="A96" t="str">
            <v>KOR098</v>
          </cell>
          <cell r="B96" t="str">
            <v>MDF-A03-20H003 (1 1/8")  solenoid valve c/w coil</v>
          </cell>
          <cell r="C96" t="str">
            <v>40hp</v>
          </cell>
        </row>
        <row r="96">
          <cell r="J96">
            <v>300.988235294118</v>
          </cell>
        </row>
        <row r="97">
          <cell r="A97" t="str">
            <v>KOR099</v>
          </cell>
          <cell r="B97" t="str">
            <v>MDF-A03-22H008 (1 1/8")  solenoid valve c/w coil</v>
          </cell>
          <cell r="C97" t="str">
            <v>50hp</v>
          </cell>
        </row>
        <row r="97">
          <cell r="J97">
            <v>351.152941176471</v>
          </cell>
        </row>
        <row r="98">
          <cell r="A98" t="str">
            <v>KOR100</v>
          </cell>
          <cell r="B98" t="str">
            <v>MQ-A0322G-00001 230V COIL</v>
          </cell>
        </row>
        <row r="98">
          <cell r="J98">
            <v>45.6582633053221</v>
          </cell>
        </row>
        <row r="99">
          <cell r="A99" t="str">
            <v>KOR101</v>
          </cell>
          <cell r="B99" t="str">
            <v>MQ-A0322G-00001 12VDC COIL</v>
          </cell>
        </row>
        <row r="99">
          <cell r="J99">
            <v>64.1967914438503</v>
          </cell>
        </row>
        <row r="100">
          <cell r="A100" t="str">
            <v>KOR102</v>
          </cell>
          <cell r="B100" t="str">
            <v>MQ-A0324G-00001 24VDC COIL</v>
          </cell>
        </row>
        <row r="100">
          <cell r="J100">
            <v>64.1967914438503</v>
          </cell>
        </row>
        <row r="101">
          <cell r="A101" t="str">
            <v>KOR103</v>
          </cell>
          <cell r="B101" t="str">
            <v>FDF3A08 C/W COIL SOLENOID VALVE (3/8")</v>
          </cell>
        </row>
        <row r="101">
          <cell r="J101">
            <v>43.7752234993614</v>
          </cell>
        </row>
        <row r="102">
          <cell r="A102" t="str">
            <v>KOR103.1</v>
          </cell>
          <cell r="B102" t="str">
            <v>FDF6A58 C/W COIL SOLENOID VALVE (3/8")</v>
          </cell>
        </row>
        <row r="102">
          <cell r="J102">
            <v>56.7611749680715</v>
          </cell>
        </row>
        <row r="103">
          <cell r="A103" t="str">
            <v>KOR103.2</v>
          </cell>
          <cell r="B103" t="str">
            <v>FDF11A16 solenoid valve with coil (1/2")</v>
          </cell>
        </row>
        <row r="103">
          <cell r="J103">
            <v>148.448275862069</v>
          </cell>
        </row>
        <row r="104">
          <cell r="A104" t="str">
            <v>KOR103.3</v>
          </cell>
          <cell r="B104" t="str">
            <v>FDF13A12 solenoid valve with coil (5/8")</v>
          </cell>
        </row>
        <row r="104">
          <cell r="J104">
            <v>170.283524904215</v>
          </cell>
        </row>
        <row r="105">
          <cell r="A105" t="str">
            <v>KOR104</v>
          </cell>
          <cell r="B105" t="str">
            <v>FQ-A0522G SOLENOID COIL</v>
          </cell>
        </row>
        <row r="105">
          <cell r="J105">
            <v>19.8978288633461</v>
          </cell>
        </row>
        <row r="106">
          <cell r="A106" t="str">
            <v>KOR105</v>
          </cell>
          <cell r="B106" t="str">
            <v>DN40 (1 5/8") FORGED STEEL VALVE C/W CHECK VALVE</v>
          </cell>
          <cell r="C106" t="str">
            <v>1 5/8"</v>
          </cell>
        </row>
        <row r="106">
          <cell r="J106">
            <v>375.615763546798</v>
          </cell>
        </row>
        <row r="107">
          <cell r="A107" t="str">
            <v>KOR106</v>
          </cell>
          <cell r="B107" t="str">
            <v>DN50 (2 1/8") FORGED STEEL VALVE C/W CHECK VALVE</v>
          </cell>
          <cell r="C107" t="str">
            <v>2 1/8"</v>
          </cell>
        </row>
        <row r="107">
          <cell r="J107">
            <v>459.35960591133</v>
          </cell>
        </row>
        <row r="108">
          <cell r="A108" t="str">
            <v>KOR107</v>
          </cell>
          <cell r="B108" t="str">
            <v>DN65 (2 5/8") FORGED STEEL VALVE C/W CHECK VALVE</v>
          </cell>
          <cell r="C108" t="str">
            <v>2 5/8"</v>
          </cell>
        </row>
        <row r="108">
          <cell r="J108">
            <v>560.344827586207</v>
          </cell>
        </row>
        <row r="109">
          <cell r="A109" t="str">
            <v>KOR108</v>
          </cell>
          <cell r="B109" t="str">
            <v>DN80 (3 1/8") FORGED STEEL VALVE C/W CHECK VALVE</v>
          </cell>
          <cell r="C109" t="str">
            <v>3 1/8"</v>
          </cell>
        </row>
        <row r="109">
          <cell r="J109">
            <v>677.339901477833</v>
          </cell>
        </row>
        <row r="110">
          <cell r="A110" t="str">
            <v>KOR109</v>
          </cell>
          <cell r="B110" t="str">
            <v>DN100 (4 1/8") FORGED STEEL VALVE C/W CHECK VALVE</v>
          </cell>
          <cell r="C110" t="str">
            <v>4 1/8"</v>
          </cell>
        </row>
        <row r="110">
          <cell r="J110">
            <v>1000</v>
          </cell>
        </row>
        <row r="111">
          <cell r="A111" t="str">
            <v>KOR110</v>
          </cell>
          <cell r="B111" t="str">
            <v>DN40N (1 5/8") FORGED STEEL VALVE</v>
          </cell>
          <cell r="C111" t="str">
            <v>1 5/8"</v>
          </cell>
        </row>
        <row r="111">
          <cell r="J111">
            <v>307.881773399015</v>
          </cell>
        </row>
        <row r="112">
          <cell r="A112" t="str">
            <v>KOR111</v>
          </cell>
          <cell r="B112" t="str">
            <v>DN50N (2 1/8") FORGED STEEL VALVE</v>
          </cell>
          <cell r="C112" t="str">
            <v>2 1/8"</v>
          </cell>
        </row>
        <row r="112">
          <cell r="J112">
            <v>408.866995073892</v>
          </cell>
        </row>
        <row r="113">
          <cell r="A113" t="str">
            <v>KOR112</v>
          </cell>
          <cell r="B113" t="str">
            <v>DN65N (2 5/8") FORGED STEEL VALVE</v>
          </cell>
          <cell r="C113" t="str">
            <v>2 5/8"</v>
          </cell>
        </row>
        <row r="113">
          <cell r="J113">
            <v>463.054187192118</v>
          </cell>
        </row>
        <row r="114">
          <cell r="A114" t="str">
            <v>KOR113</v>
          </cell>
          <cell r="B114" t="str">
            <v>DN80N (3 1/8") FORGED STEEL VALVE</v>
          </cell>
          <cell r="C114" t="str">
            <v>3 1/8"</v>
          </cell>
        </row>
        <row r="114">
          <cell r="J114">
            <v>580.049261083744</v>
          </cell>
        </row>
        <row r="115">
          <cell r="A115" t="str">
            <v>KOR114</v>
          </cell>
          <cell r="B115" t="str">
            <v>DN100N (4 1/8") FORGED STEEL VALVE</v>
          </cell>
          <cell r="C115" t="str">
            <v>4 1/8"</v>
          </cell>
        </row>
        <row r="115">
          <cell r="J115">
            <v>820.197044334975</v>
          </cell>
        </row>
      </sheetData>
      <sheetData sheetId="17">
        <row r="8">
          <cell r="A8" t="str">
            <v>ITEM CODE</v>
          </cell>
        </row>
        <row r="8">
          <cell r="C8" t="str">
            <v>MODEL</v>
          </cell>
        </row>
        <row r="8">
          <cell r="E8" t="str">
            <v>SIZE(inch)</v>
          </cell>
        </row>
        <row r="8">
          <cell r="M8" t="str">
            <v>(RM) </v>
          </cell>
        </row>
        <row r="9">
          <cell r="A9" t="str">
            <v>AIR001</v>
          </cell>
        </row>
        <row r="9">
          <cell r="C9" t="str">
            <v>QC-205S</v>
          </cell>
        </row>
        <row r="9">
          <cell r="E9" t="str">
            <v>5/8"</v>
          </cell>
        </row>
        <row r="9">
          <cell r="M9">
            <v>80.3833515881709</v>
          </cell>
        </row>
        <row r="10">
          <cell r="A10" t="str">
            <v>AIR002</v>
          </cell>
        </row>
        <row r="10">
          <cell r="C10" t="str">
            <v>QC-206</v>
          </cell>
        </row>
        <row r="10">
          <cell r="E10" t="str">
            <v>3/4"</v>
          </cell>
        </row>
        <row r="10">
          <cell r="M10">
            <v>105.980284775465</v>
          </cell>
        </row>
        <row r="11">
          <cell r="A11" t="str">
            <v>AIR003</v>
          </cell>
        </row>
        <row r="11">
          <cell r="C11" t="str">
            <v>QC-207S</v>
          </cell>
        </row>
        <row r="11">
          <cell r="E11" t="str">
            <v>7/8"</v>
          </cell>
        </row>
        <row r="11">
          <cell r="M11">
            <v>102.911646586345</v>
          </cell>
        </row>
        <row r="12">
          <cell r="A12" t="str">
            <v>AIR004</v>
          </cell>
        </row>
        <row r="12">
          <cell r="C12" t="str">
            <v>QC-207</v>
          </cell>
        </row>
        <row r="12">
          <cell r="E12" t="str">
            <v>7/8"</v>
          </cell>
        </row>
        <row r="12">
          <cell r="M12">
            <v>118.55421686747</v>
          </cell>
        </row>
        <row r="13">
          <cell r="A13" t="str">
            <v>AIR005</v>
          </cell>
        </row>
        <row r="13">
          <cell r="C13" t="str">
            <v>QC-211</v>
          </cell>
        </row>
        <row r="13">
          <cell r="E13" t="str">
            <v>11/8"</v>
          </cell>
        </row>
        <row r="13">
          <cell r="M13">
            <v>160.542168674699</v>
          </cell>
        </row>
        <row r="14">
          <cell r="A14" t="str">
            <v>AIR006</v>
          </cell>
        </row>
        <row r="14">
          <cell r="C14" t="str">
            <v>QC-213</v>
          </cell>
        </row>
        <row r="14">
          <cell r="E14" t="str">
            <v>13/8"</v>
          </cell>
        </row>
        <row r="14">
          <cell r="M14">
            <v>193.997809419496</v>
          </cell>
        </row>
        <row r="15">
          <cell r="A15" t="str">
            <v>AIR007</v>
          </cell>
        </row>
        <row r="15">
          <cell r="C15" t="str">
            <v>QC-215</v>
          </cell>
        </row>
        <row r="15">
          <cell r="E15" t="str">
            <v>15/8"</v>
          </cell>
        </row>
        <row r="15">
          <cell r="M15">
            <v>239.660642570281</v>
          </cell>
        </row>
        <row r="16">
          <cell r="A16" t="str">
            <v>AIR008</v>
          </cell>
        </row>
        <row r="16">
          <cell r="C16" t="str">
            <v>QC-221 (BIG)</v>
          </cell>
        </row>
        <row r="16">
          <cell r="E16" t="str">
            <v>21/8"</v>
          </cell>
        </row>
        <row r="16">
          <cell r="M16">
            <v>576.305220883534</v>
          </cell>
        </row>
        <row r="17">
          <cell r="A17" t="str">
            <v>AIR009</v>
          </cell>
        </row>
        <row r="17">
          <cell r="C17" t="str">
            <v>RA-225(立式) VERTICAL TYPE</v>
          </cell>
        </row>
        <row r="17">
          <cell r="E17" t="str">
            <v>25/8"</v>
          </cell>
        </row>
        <row r="17">
          <cell r="M17">
            <v>837.371485943775</v>
          </cell>
        </row>
        <row r="18">
          <cell r="A18" t="str">
            <v>AIR010</v>
          </cell>
        </row>
        <row r="18">
          <cell r="C18" t="str">
            <v>RA-231(立式) VERTICAL TYPE</v>
          </cell>
        </row>
        <row r="18">
          <cell r="E18" t="str">
            <v>31/8"</v>
          </cell>
        </row>
        <row r="18">
          <cell r="M18">
            <v>1245.72489959839</v>
          </cell>
        </row>
        <row r="19">
          <cell r="A19" t="str">
            <v>AIR010.2</v>
          </cell>
        </row>
        <row r="19">
          <cell r="C19" t="str">
            <v>CXQF65-50L (2 5/8") S.ACC</v>
          </cell>
        </row>
        <row r="19">
          <cell r="E19" t="str">
            <v>25/8"</v>
          </cell>
        </row>
        <row r="19">
          <cell r="M19">
            <v>1183.30464716007</v>
          </cell>
        </row>
        <row r="20">
          <cell r="A20" t="str">
            <v>AIR010.3</v>
          </cell>
        </row>
        <row r="20">
          <cell r="C20" t="str">
            <v>CXQF76-50L (3 1/8") S.ACC</v>
          </cell>
        </row>
        <row r="20">
          <cell r="E20" t="str">
            <v>31/8"</v>
          </cell>
        </row>
        <row r="20">
          <cell r="M20">
            <v>1255.02008032129</v>
          </cell>
        </row>
        <row r="21">
          <cell r="A21" t="str">
            <v>AIR012</v>
          </cell>
        </row>
        <row r="21">
          <cell r="C21" t="str">
            <v>QC 4003-3441280 (4 1/8") S.ACCUMULATOR</v>
          </cell>
        </row>
        <row r="21">
          <cell r="E21" t="str">
            <v>41/8"</v>
          </cell>
        </row>
        <row r="21">
          <cell r="M21">
            <v>2321.68674698795</v>
          </cell>
        </row>
        <row r="22">
          <cell r="A22" t="str">
            <v>AIR012.1</v>
          </cell>
        </row>
        <row r="22">
          <cell r="C22" t="str">
            <v>ZTQ-A090T 2 IN1 S.ACCUMULATOR</v>
          </cell>
        </row>
        <row r="22">
          <cell r="E22" t="str">
            <v>7/8",1 1/8"</v>
          </cell>
        </row>
        <row r="22">
          <cell r="M22">
            <v>420.730541212469</v>
          </cell>
        </row>
        <row r="23">
          <cell r="A23" t="str">
            <v>AIR012.2</v>
          </cell>
        </row>
        <row r="23">
          <cell r="C23" t="str">
            <v>ZTQ-A110T 3 IN1 S.ACCUMULATOR</v>
          </cell>
        </row>
        <row r="23">
          <cell r="E23" t="str">
            <v>7/8",1 3/8"</v>
          </cell>
        </row>
        <row r="23">
          <cell r="M23">
            <v>486.469688276917</v>
          </cell>
        </row>
        <row r="24">
          <cell r="A24" t="str">
            <v>AIR013</v>
          </cell>
        </row>
        <row r="24">
          <cell r="C24" t="str">
            <v>QC-55824S OIL SEPARATOR 1/2"</v>
          </cell>
        </row>
        <row r="24">
          <cell r="E24" t="str">
            <v>1/2"</v>
          </cell>
        </row>
        <row r="25">
          <cell r="A25" t="str">
            <v>AIR014</v>
          </cell>
        </row>
        <row r="25">
          <cell r="C25" t="str">
            <v>QC-55824 OIL SEPARATOR 1/2"</v>
          </cell>
        </row>
        <row r="25">
          <cell r="E25" t="str">
            <v>1/2"</v>
          </cell>
        </row>
        <row r="25">
          <cell r="M25">
            <v>125.739320920044</v>
          </cell>
        </row>
        <row r="26">
          <cell r="A26" t="str">
            <v>AIR015</v>
          </cell>
        </row>
        <row r="26">
          <cell r="C26" t="str">
            <v>QC-55855 OIL SEPARATOR 5/8"</v>
          </cell>
        </row>
        <row r="26">
          <cell r="E26" t="str">
            <v>5/8"</v>
          </cell>
        </row>
        <row r="26">
          <cell r="M26">
            <v>143.702081051479</v>
          </cell>
        </row>
        <row r="27">
          <cell r="A27" t="str">
            <v>AIR015.01</v>
          </cell>
        </row>
        <row r="27">
          <cell r="C27" t="str">
            <v>QC-55866 OIL SEPARATOR 3/4"</v>
          </cell>
        </row>
        <row r="27">
          <cell r="E27" t="str">
            <v>3/4"</v>
          </cell>
        </row>
        <row r="28">
          <cell r="A28" t="str">
            <v>AIR016</v>
          </cell>
        </row>
        <row r="28">
          <cell r="C28" t="str">
            <v>QC-55877 OIL SEPARATOR 7/8"</v>
          </cell>
        </row>
        <row r="28">
          <cell r="E28" t="str">
            <v>7/8"</v>
          </cell>
        </row>
        <row r="28">
          <cell r="M28">
            <v>161.664841182913</v>
          </cell>
        </row>
        <row r="29">
          <cell r="A29" t="str">
            <v>AIR017</v>
          </cell>
        </row>
        <row r="29">
          <cell r="C29" t="str">
            <v>QC-55899 OIL SEPARATOR 1 1/8"</v>
          </cell>
        </row>
        <row r="29">
          <cell r="E29" t="str">
            <v>11/8"</v>
          </cell>
        </row>
        <row r="29">
          <cell r="M29">
            <v>179.627601314348</v>
          </cell>
        </row>
        <row r="30">
          <cell r="A30" t="str">
            <v>AIR018</v>
          </cell>
        </row>
        <row r="30">
          <cell r="C30" t="str">
            <v>QC-559011 OIL SEPARATOR 1 3/8"</v>
          </cell>
        </row>
        <row r="30">
          <cell r="E30" t="str">
            <v>13/8"</v>
          </cell>
        </row>
        <row r="30">
          <cell r="M30">
            <v>203.944553390481</v>
          </cell>
        </row>
        <row r="31">
          <cell r="A31" t="str">
            <v>AIR019</v>
          </cell>
        </row>
        <row r="31">
          <cell r="C31" t="str">
            <v>QC-56899B OIL SEPARATOR 1 1/8"</v>
          </cell>
        </row>
        <row r="31">
          <cell r="E31" t="str">
            <v>11/8"</v>
          </cell>
        </row>
        <row r="31">
          <cell r="M31">
            <v>262.434312098695</v>
          </cell>
        </row>
        <row r="32">
          <cell r="A32" t="str">
            <v>AIR020</v>
          </cell>
        </row>
        <row r="32">
          <cell r="C32" t="str">
            <v>QC-569011B OIL SEPARATOR 1 3/8"</v>
          </cell>
        </row>
        <row r="32">
          <cell r="E32" t="str">
            <v>13/8"</v>
          </cell>
        </row>
        <row r="32">
          <cell r="M32">
            <v>280.487027474979</v>
          </cell>
        </row>
        <row r="33">
          <cell r="A33" t="str">
            <v>AIR021</v>
          </cell>
        </row>
        <row r="33">
          <cell r="C33" t="str">
            <v>QC-569213B OIL SEPARATOR 1 5/8"</v>
          </cell>
        </row>
        <row r="33">
          <cell r="E33" t="str">
            <v>15/8"</v>
          </cell>
        </row>
        <row r="33">
          <cell r="M33" t="str">
            <v>~</v>
          </cell>
        </row>
        <row r="34">
          <cell r="A34" t="str">
            <v>AIR022</v>
          </cell>
        </row>
        <row r="34">
          <cell r="C34" t="str">
            <v>QC-569417B OIL SEPARATOR 2 1/8"</v>
          </cell>
        </row>
        <row r="34">
          <cell r="E34" t="str">
            <v>21/8"</v>
          </cell>
        </row>
        <row r="34">
          <cell r="M34">
            <v>378.418572493567</v>
          </cell>
        </row>
        <row r="35">
          <cell r="A35" t="str">
            <v>AIR040.1</v>
          </cell>
        </row>
        <row r="35">
          <cell r="C35" t="str">
            <v>HSAR-411</v>
          </cell>
        </row>
        <row r="35">
          <cell r="E35" t="str">
            <v>1/2" , 1 1/8" (4HP-6HP)</v>
          </cell>
        </row>
        <row r="35">
          <cell r="M35">
            <v>535.140562248996</v>
          </cell>
        </row>
        <row r="36">
          <cell r="A36" t="str">
            <v>AIR040.2</v>
          </cell>
        </row>
        <row r="36">
          <cell r="C36" t="str">
            <v>HSAR-513</v>
          </cell>
        </row>
        <row r="36">
          <cell r="E36" t="str">
            <v>5/8" , 1 3/8" (8HP-12HP)</v>
          </cell>
        </row>
        <row r="36">
          <cell r="M36">
            <v>627.349397590361</v>
          </cell>
        </row>
        <row r="37">
          <cell r="A37" t="str">
            <v>AIR040.3</v>
          </cell>
        </row>
        <row r="37">
          <cell r="C37" t="str">
            <v>HSAR-515</v>
          </cell>
        </row>
        <row r="37">
          <cell r="E37" t="str">
            <v>5/8" , 1 5/8" (15HP-20HP)</v>
          </cell>
        </row>
        <row r="37">
          <cell r="M37">
            <v>750.843373493976</v>
          </cell>
        </row>
        <row r="38">
          <cell r="A38" t="str">
            <v>AIR040.4</v>
          </cell>
        </row>
        <row r="38">
          <cell r="C38" t="str">
            <v>HSAR-721</v>
          </cell>
        </row>
        <row r="38">
          <cell r="E38" t="str">
            <v>7/8" , 2 1/8" (25HP-30HP)</v>
          </cell>
        </row>
        <row r="38">
          <cell r="M38">
            <v>1091.68674698795</v>
          </cell>
        </row>
        <row r="39">
          <cell r="A39" t="str">
            <v>AIR041</v>
          </cell>
        </row>
        <row r="39">
          <cell r="C39" t="str">
            <v>OR-6206 (6litres)</v>
          </cell>
        </row>
        <row r="39">
          <cell r="E39" t="str">
            <v>3/8"</v>
          </cell>
        </row>
        <row r="39">
          <cell r="M39">
            <v>449.047619047619</v>
          </cell>
        </row>
        <row r="40">
          <cell r="A40" t="str">
            <v>AIR042</v>
          </cell>
        </row>
        <row r="40">
          <cell r="C40" t="str">
            <v>OR-6208 (8litres)</v>
          </cell>
        </row>
        <row r="40">
          <cell r="E40" t="str">
            <v>3/8"</v>
          </cell>
        </row>
        <row r="40">
          <cell r="M40">
            <v>546.666666666667</v>
          </cell>
        </row>
        <row r="41">
          <cell r="A41" t="str">
            <v>AIR043</v>
          </cell>
        </row>
        <row r="41">
          <cell r="C41" t="str">
            <v>OR-6210 (10litres)</v>
          </cell>
        </row>
        <row r="41">
          <cell r="E41" t="str">
            <v>3/8"</v>
          </cell>
        </row>
        <row r="41">
          <cell r="M41">
            <v>683.333333333333</v>
          </cell>
        </row>
        <row r="42">
          <cell r="A42" t="str">
            <v>AIR044</v>
          </cell>
        </row>
        <row r="42">
          <cell r="C42" t="str">
            <v>OR-6314 (14litres)</v>
          </cell>
        </row>
        <row r="42">
          <cell r="E42" t="str">
            <v>3/8"</v>
          </cell>
        </row>
        <row r="42">
          <cell r="M42">
            <v>870.111111111111</v>
          </cell>
        </row>
        <row r="43">
          <cell r="A43" t="str">
            <v>AIR045</v>
          </cell>
        </row>
        <row r="43">
          <cell r="C43" t="str">
            <v>OR-6316 (16litres)</v>
          </cell>
        </row>
        <row r="43">
          <cell r="E43" t="str">
            <v>3/8"</v>
          </cell>
        </row>
        <row r="43">
          <cell r="M43">
            <v>902</v>
          </cell>
        </row>
        <row r="44">
          <cell r="A44" t="str">
            <v>AIR046</v>
          </cell>
        </row>
        <row r="44">
          <cell r="C44" t="str">
            <v>QC-485T </v>
          </cell>
        </row>
        <row r="44">
          <cell r="E44" t="str">
            <v>5/8"</v>
          </cell>
        </row>
        <row r="44">
          <cell r="M44">
            <v>175.008605851979</v>
          </cell>
        </row>
        <row r="45">
          <cell r="A45" t="str">
            <v>AIR047</v>
          </cell>
        </row>
        <row r="45">
          <cell r="C45" t="str">
            <v>QC-487T</v>
          </cell>
        </row>
        <row r="45">
          <cell r="E45" t="str">
            <v>7/8"</v>
          </cell>
        </row>
        <row r="45">
          <cell r="M45">
            <v>179.807228915663</v>
          </cell>
        </row>
        <row r="46">
          <cell r="A46" t="str">
            <v>AIR048</v>
          </cell>
        </row>
        <row r="46">
          <cell r="C46" t="str">
            <v>QC-489T</v>
          </cell>
        </row>
        <row r="46">
          <cell r="E46" t="str">
            <v>11/8"</v>
          </cell>
        </row>
        <row r="46">
          <cell r="M46">
            <v>182.771084337349</v>
          </cell>
        </row>
        <row r="47">
          <cell r="A47" t="str">
            <v>AIR049</v>
          </cell>
        </row>
        <row r="47">
          <cell r="C47" t="str">
            <v>QC-4811T</v>
          </cell>
        </row>
        <row r="47">
          <cell r="E47" t="str">
            <v>13/8"</v>
          </cell>
        </row>
        <row r="47">
          <cell r="M47">
            <v>187.710843373494</v>
          </cell>
        </row>
        <row r="48">
          <cell r="A48" t="str">
            <v>AIR050</v>
          </cell>
        </row>
        <row r="48">
          <cell r="C48" t="str">
            <v>QC-4813T</v>
          </cell>
        </row>
        <row r="48">
          <cell r="E48" t="str">
            <v>15/8"</v>
          </cell>
        </row>
        <row r="48">
          <cell r="M48">
            <v>187.710843373494</v>
          </cell>
        </row>
        <row r="49">
          <cell r="A49" t="str">
            <v>AIR051</v>
          </cell>
        </row>
        <row r="49">
          <cell r="C49" t="str">
            <v>QC-4817T</v>
          </cell>
        </row>
        <row r="49">
          <cell r="E49" t="str">
            <v>21/8"</v>
          </cell>
        </row>
        <row r="49">
          <cell r="M49">
            <v>197.590361445783</v>
          </cell>
        </row>
        <row r="50">
          <cell r="A50" t="str">
            <v>AIR052</v>
          </cell>
        </row>
        <row r="50">
          <cell r="C50" t="str">
            <v>QC-4821T</v>
          </cell>
        </row>
        <row r="50">
          <cell r="E50" t="str">
            <v>2 5/8"</v>
          </cell>
        </row>
        <row r="50">
          <cell r="M50">
            <v>204.506024096386</v>
          </cell>
        </row>
        <row r="51">
          <cell r="A51" t="str">
            <v>AIR053</v>
          </cell>
        </row>
        <row r="51">
          <cell r="C51" t="str">
            <v>QC-4825T</v>
          </cell>
        </row>
        <row r="51">
          <cell r="E51" t="str">
            <v>3 1/8"</v>
          </cell>
        </row>
        <row r="51">
          <cell r="M51">
            <v>217.349397590361</v>
          </cell>
        </row>
        <row r="52">
          <cell r="A52" t="str">
            <v>AIR054</v>
          </cell>
        </row>
        <row r="52">
          <cell r="C52" t="str">
            <v>QC-9611T (2 CORES)</v>
          </cell>
        </row>
        <row r="52">
          <cell r="E52" t="str">
            <v>13/8"</v>
          </cell>
        </row>
        <row r="52">
          <cell r="M52">
            <v>237.10843373494</v>
          </cell>
        </row>
        <row r="53">
          <cell r="A53" t="str">
            <v>AIR055</v>
          </cell>
        </row>
        <row r="53">
          <cell r="C53" t="str">
            <v>QC-9613T (2CORES)</v>
          </cell>
        </row>
        <row r="53">
          <cell r="E53" t="str">
            <v>15/8"</v>
          </cell>
        </row>
        <row r="53">
          <cell r="M53">
            <v>262.795180722892</v>
          </cell>
        </row>
        <row r="54">
          <cell r="A54" t="str">
            <v>AIR056</v>
          </cell>
        </row>
        <row r="54">
          <cell r="C54" t="str">
            <v>QC-9617T (2CORES)</v>
          </cell>
        </row>
        <row r="54">
          <cell r="E54" t="str">
            <v>21/8"</v>
          </cell>
        </row>
        <row r="54">
          <cell r="M54">
            <v>262.795180722892</v>
          </cell>
        </row>
        <row r="55">
          <cell r="A55" t="str">
            <v>AIR057</v>
          </cell>
        </row>
        <row r="55">
          <cell r="C55" t="str">
            <v>QC-9621T (2CORES)</v>
          </cell>
        </row>
        <row r="55">
          <cell r="E55" t="str">
            <v>2 5/8"</v>
          </cell>
        </row>
        <row r="55">
          <cell r="M55">
            <v>243.581221437474</v>
          </cell>
        </row>
        <row r="56">
          <cell r="A56" t="str">
            <v>AIR058</v>
          </cell>
        </row>
        <row r="56">
          <cell r="C56" t="str">
            <v>BLR/STAS-9625T (2CORES)</v>
          </cell>
        </row>
        <row r="56">
          <cell r="E56" t="str">
            <v>3 1/8"</v>
          </cell>
        </row>
        <row r="56">
          <cell r="M56">
            <v>297.237224761113</v>
          </cell>
        </row>
        <row r="57">
          <cell r="A57" t="str">
            <v>AIR058.1</v>
          </cell>
        </row>
        <row r="57">
          <cell r="C57" t="str">
            <v>QC 20034 (4 1/8") 2CORE</v>
          </cell>
        </row>
        <row r="57">
          <cell r="E57" t="str">
            <v>4 1/8"</v>
          </cell>
        </row>
        <row r="57">
          <cell r="M57">
            <v>489.717490652264</v>
          </cell>
        </row>
        <row r="58">
          <cell r="A58" t="str">
            <v>AIR068</v>
          </cell>
        </row>
        <row r="58">
          <cell r="C58" t="str">
            <v>1 3/8" (11658) 5200 oil separator</v>
          </cell>
        </row>
        <row r="58">
          <cell r="E58" t="str">
            <v>13/8"</v>
          </cell>
        </row>
        <row r="58">
          <cell r="M58">
            <v>425.579240037071</v>
          </cell>
        </row>
        <row r="59">
          <cell r="A59" t="str">
            <v>AIR069</v>
          </cell>
        </row>
        <row r="59">
          <cell r="C59" t="str">
            <v>1 5/8" (13658) 5200 oil separator</v>
          </cell>
        </row>
        <row r="59">
          <cell r="E59" t="str">
            <v>15/8"</v>
          </cell>
        </row>
        <row r="59">
          <cell r="M59">
            <v>497.775718257646</v>
          </cell>
        </row>
        <row r="60">
          <cell r="A60" t="str">
            <v>AIR070</v>
          </cell>
        </row>
        <row r="60">
          <cell r="C60" t="str">
            <v>2 1/8"  5200 oil separator (152mm)</v>
          </cell>
        </row>
        <row r="60">
          <cell r="E60" t="str">
            <v>21/8"</v>
          </cell>
        </row>
        <row r="60">
          <cell r="M60" t="str">
            <v>~</v>
          </cell>
        </row>
        <row r="61">
          <cell r="A61" t="str">
            <v>AIR071</v>
          </cell>
        </row>
        <row r="61">
          <cell r="C61" t="str">
            <v>2 1/8"  5200 oil separator (219mm)</v>
          </cell>
        </row>
        <row r="61">
          <cell r="E61" t="str">
            <v>21/8"</v>
          </cell>
        </row>
        <row r="61">
          <cell r="M61" t="str">
            <v>~</v>
          </cell>
        </row>
        <row r="62">
          <cell r="A62" t="str">
            <v>AIR079</v>
          </cell>
        </row>
        <row r="62">
          <cell r="C62" t="str">
            <v>BLR/HSA-2407</v>
          </cell>
        </row>
        <row r="62">
          <cell r="E62" t="str">
            <v>Suction 7/8" Liquid 1/2"</v>
          </cell>
        </row>
        <row r="62">
          <cell r="M62">
            <v>177.922916666667</v>
          </cell>
        </row>
        <row r="63">
          <cell r="A63" t="str">
            <v>AIR080</v>
          </cell>
        </row>
        <row r="63">
          <cell r="C63" t="str">
            <v>BLR/HSA-2411</v>
          </cell>
        </row>
        <row r="63">
          <cell r="E63" t="str">
            <v>Suction 1-1/8" Liquid 5/8"</v>
          </cell>
        </row>
        <row r="63">
          <cell r="M63">
            <v>220.63125</v>
          </cell>
        </row>
        <row r="64">
          <cell r="A64" t="str">
            <v>AIR081</v>
          </cell>
        </row>
        <row r="64">
          <cell r="C64" t="str">
            <v>BLR/HSA-2413</v>
          </cell>
        </row>
        <row r="64">
          <cell r="E64" t="str">
            <v>Suction 1-3/8" Liquid 3/4"</v>
          </cell>
        </row>
        <row r="64">
          <cell r="M64">
            <v>256.25</v>
          </cell>
        </row>
        <row r="65">
          <cell r="A65" t="str">
            <v>AIR082</v>
          </cell>
        </row>
        <row r="65">
          <cell r="C65" t="str">
            <v>BLR/HSA-2415</v>
          </cell>
        </row>
        <row r="65">
          <cell r="E65" t="str">
            <v>Suction 1-5/8" Liquid 7/8"</v>
          </cell>
        </row>
        <row r="65">
          <cell r="M65">
            <v>405.729166666667</v>
          </cell>
        </row>
        <row r="66">
          <cell r="A66" t="str">
            <v>AIR083</v>
          </cell>
        </row>
        <row r="66">
          <cell r="C66" t="str">
            <v>BLR/HSA-2417 / QC-4410</v>
          </cell>
        </row>
        <row r="66">
          <cell r="E66" t="str">
            <v>Suction 2-1/8" Liquid 7/8"</v>
          </cell>
        </row>
        <row r="66">
          <cell r="M66">
            <v>430.673939393939</v>
          </cell>
        </row>
        <row r="67">
          <cell r="A67" t="str">
            <v>AIR084</v>
          </cell>
        </row>
        <row r="67">
          <cell r="C67" t="str">
            <v>BLR/HSA-2421</v>
          </cell>
        </row>
        <row r="67">
          <cell r="E67" t="str">
            <v>Suction 2-5/8"  Liquid 7/8"</v>
          </cell>
        </row>
        <row r="67">
          <cell r="M67">
            <v>792.922916666667</v>
          </cell>
        </row>
        <row r="68">
          <cell r="A68" t="str">
            <v>AIR085</v>
          </cell>
        </row>
        <row r="68">
          <cell r="C68" t="str">
            <v>F-6611Q (7lit , total vol 19.8lit)</v>
          </cell>
        </row>
        <row r="68">
          <cell r="E68" t="str">
            <v>1 3/8"</v>
          </cell>
        </row>
        <row r="68">
          <cell r="M68">
            <v>793.666666666667</v>
          </cell>
        </row>
        <row r="69">
          <cell r="A69" t="str">
            <v>AIR086</v>
          </cell>
        </row>
        <row r="69">
          <cell r="C69" t="str">
            <v>F-6613Q (7lit , total vol 19.8lit)</v>
          </cell>
        </row>
        <row r="69">
          <cell r="E69" t="str">
            <v>1 5/8"</v>
          </cell>
        </row>
        <row r="69">
          <cell r="M69">
            <v>814.833333333333</v>
          </cell>
        </row>
        <row r="70">
          <cell r="A70" t="str">
            <v>AIR087</v>
          </cell>
        </row>
        <row r="70">
          <cell r="C70" t="str">
            <v>2 1/8" Oil storage separator (7.6l)</v>
          </cell>
        </row>
        <row r="70">
          <cell r="E70" t="str">
            <v>21/8"</v>
          </cell>
        </row>
        <row r="70">
          <cell r="M70" t="str">
            <v>~</v>
          </cell>
        </row>
        <row r="71">
          <cell r="A71" t="str">
            <v>AIR088</v>
          </cell>
        </row>
        <row r="71">
          <cell r="C71" t="str">
            <v>2 1/8" Oil storage separator (9.2l)</v>
          </cell>
        </row>
        <row r="71">
          <cell r="E71" t="str">
            <v>21/8"</v>
          </cell>
        </row>
        <row r="71">
          <cell r="M71" t="str">
            <v>~</v>
          </cell>
        </row>
        <row r="72">
          <cell r="A72" t="str">
            <v>AIR088.2</v>
          </cell>
        </row>
        <row r="72">
          <cell r="C72" t="str">
            <v>F-8625Q (15lit , total 79lit)</v>
          </cell>
        </row>
        <row r="72">
          <cell r="E72" t="str">
            <v>3 1/8"</v>
          </cell>
        </row>
        <row r="72">
          <cell r="M72">
            <v>2498.33333333333</v>
          </cell>
        </row>
        <row r="73">
          <cell r="A73" t="str">
            <v>AIR088.3</v>
          </cell>
        </row>
        <row r="73">
          <cell r="C73" t="str">
            <v>OFD 053 OIL FILTER (3/8")</v>
          </cell>
        </row>
        <row r="73">
          <cell r="E73" t="str">
            <v>3/8"</v>
          </cell>
        </row>
        <row r="73">
          <cell r="M73">
            <v>30.8705882352941</v>
          </cell>
        </row>
        <row r="74">
          <cell r="A74" t="str">
            <v>AIR088.4</v>
          </cell>
        </row>
        <row r="74">
          <cell r="C74" t="str">
            <v>OFD-084 OIL FILTER (1/2")</v>
          </cell>
        </row>
        <row r="74">
          <cell r="E74" t="str">
            <v>1/2"</v>
          </cell>
        </row>
        <row r="74">
          <cell r="M74">
            <v>38.5882352941176</v>
          </cell>
        </row>
        <row r="75">
          <cell r="A75" t="str">
            <v>AIR088.5</v>
          </cell>
        </row>
        <row r="75">
          <cell r="C75" t="str">
            <v>OFD-085 OIL FILTER (5/8")</v>
          </cell>
        </row>
        <row r="75">
          <cell r="M75">
            <v>39.5529411764706</v>
          </cell>
        </row>
        <row r="76">
          <cell r="A76" t="str">
            <v>AIR088.6</v>
          </cell>
        </row>
        <row r="76">
          <cell r="C76" t="str">
            <v>SFT-48Y SUCTION FILTER CORE </v>
          </cell>
        </row>
        <row r="76">
          <cell r="E76" t="str">
            <v>SFT-48Y</v>
          </cell>
        </row>
        <row r="76">
          <cell r="M76">
            <v>79.3650793650793</v>
          </cell>
        </row>
        <row r="77">
          <cell r="A77" t="str">
            <v>AIR088.7</v>
          </cell>
        </row>
        <row r="77">
          <cell r="C77" t="str">
            <v>Bitzer screw oil filter ZF3060W</v>
          </cell>
        </row>
        <row r="77">
          <cell r="M77">
            <v>208.855472013367</v>
          </cell>
        </row>
        <row r="78">
          <cell r="A78" t="str">
            <v>AIR088.8</v>
          </cell>
        </row>
        <row r="78">
          <cell r="C78" t="str">
            <v>Refcomp screw oil filter 700358mp</v>
          </cell>
        </row>
        <row r="78">
          <cell r="M78">
            <v>239.112739112739</v>
          </cell>
        </row>
        <row r="79">
          <cell r="A79" t="str">
            <v>AIR088.9</v>
          </cell>
        </row>
        <row r="79">
          <cell r="C79" t="str">
            <v>QCF-100 SUCTION FILTER CORE</v>
          </cell>
        </row>
        <row r="79">
          <cell r="E79" t="str">
            <v>SFT-100G</v>
          </cell>
        </row>
        <row r="79">
          <cell r="M79">
            <v>96.4705882352941</v>
          </cell>
        </row>
        <row r="80">
          <cell r="A80" t="str">
            <v>AIR088.10</v>
          </cell>
        </row>
        <row r="80">
          <cell r="C80" t="str">
            <v>BLR/F48 SUCTION FILTER CORE</v>
          </cell>
        </row>
        <row r="80">
          <cell r="M80">
            <v>38.4375</v>
          </cell>
        </row>
        <row r="81">
          <cell r="A81" t="str">
            <v>AIR088.11</v>
          </cell>
        </row>
        <row r="81">
          <cell r="C81" t="str">
            <v>BITZER screw oil filter shell ZF3072 c/w 7/8" connector</v>
          </cell>
        </row>
        <row r="81">
          <cell r="E81" t="str">
            <v>7/8"</v>
          </cell>
        </row>
        <row r="81">
          <cell r="M81">
            <v>630.252100840336</v>
          </cell>
        </row>
        <row r="82">
          <cell r="A82" t="str">
            <v>AIR089</v>
          </cell>
        </row>
        <row r="82">
          <cell r="C82" t="str">
            <v>163S BURNED FILTER DRIER</v>
          </cell>
        </row>
        <row r="82">
          <cell r="M82">
            <v>43.7011764705882</v>
          </cell>
        </row>
        <row r="83">
          <cell r="A83" t="str">
            <v>AIR089.1</v>
          </cell>
        </row>
        <row r="83">
          <cell r="C83" t="str">
            <v>164S BURNED FILTER DRIER</v>
          </cell>
        </row>
        <row r="83">
          <cell r="M83">
            <v>44.8588235294118</v>
          </cell>
        </row>
        <row r="84">
          <cell r="A84" t="str">
            <v>AIR089.2</v>
          </cell>
        </row>
        <row r="84">
          <cell r="C84" t="str">
            <v>165S BURNED FILTER DRIER</v>
          </cell>
        </row>
        <row r="84">
          <cell r="M84">
            <v>45.3411764705882</v>
          </cell>
        </row>
        <row r="85">
          <cell r="A85" t="str">
            <v>AIR089.3</v>
          </cell>
        </row>
        <row r="85">
          <cell r="C85" t="str">
            <v>305S BURNED FILTER DRIER</v>
          </cell>
        </row>
        <row r="85">
          <cell r="M85">
            <v>69.4588235294118</v>
          </cell>
        </row>
        <row r="86">
          <cell r="A86" t="str">
            <v>AIR089.4</v>
          </cell>
        </row>
        <row r="86">
          <cell r="C86" t="str">
            <v>306S BURNED FILTER DRIER</v>
          </cell>
        </row>
        <row r="86">
          <cell r="M86">
            <v>70.9058823529412</v>
          </cell>
        </row>
        <row r="87">
          <cell r="A87" t="str">
            <v>AIR090</v>
          </cell>
        </row>
        <row r="87">
          <cell r="C87" t="str">
            <v>CYF-29L OIL SEPARATOR </v>
          </cell>
        </row>
        <row r="87">
          <cell r="E87" t="str">
            <v>15/8" (30hp-40hp) c/w heater &amp; optical level switch</v>
          </cell>
        </row>
        <row r="87">
          <cell r="M87">
            <v>1512.89682539683</v>
          </cell>
        </row>
        <row r="88">
          <cell r="A88" t="str">
            <v>AIR090.1</v>
          </cell>
        </row>
        <row r="88">
          <cell r="C88" t="str">
            <v>CYF-40L OIL SEPARATOR </v>
          </cell>
        </row>
        <row r="88">
          <cell r="E88" t="str">
            <v>15/8" (40hp-50hp) c/w heater &amp; optical level switch</v>
          </cell>
        </row>
        <row r="88">
          <cell r="M88">
            <v>3286.21031746032</v>
          </cell>
        </row>
        <row r="89">
          <cell r="A89" t="str">
            <v>AIR090.2</v>
          </cell>
        </row>
        <row r="89">
          <cell r="C89" t="str">
            <v>CYF-60L OIL SEPARATOR </v>
          </cell>
        </row>
        <row r="89">
          <cell r="E89" t="str">
            <v>21/8" (60hp-80hp) c/w heater &amp; optical level switch</v>
          </cell>
        </row>
        <row r="89">
          <cell r="M89">
            <v>3534.22619047619</v>
          </cell>
        </row>
        <row r="90">
          <cell r="A90" t="str">
            <v>AIR090.3</v>
          </cell>
        </row>
        <row r="90">
          <cell r="C90" t="str">
            <v>CYF-90L OIL SEPARATOR </v>
          </cell>
        </row>
        <row r="90">
          <cell r="E90" t="str">
            <v>21/8" (90hp-125hp) c/w heater &amp; optical level switch</v>
          </cell>
        </row>
        <row r="90">
          <cell r="M90">
            <v>3025.79365079365</v>
          </cell>
        </row>
        <row r="91">
          <cell r="A91" t="str">
            <v>AIR091</v>
          </cell>
        </row>
        <row r="91">
          <cell r="C91" t="str">
            <v>Oil level regulator 5500-03205 </v>
          </cell>
        </row>
        <row r="91">
          <cell r="M91">
            <v>289.411764705882</v>
          </cell>
        </row>
        <row r="92">
          <cell r="A92" t="str">
            <v>AIR092</v>
          </cell>
        </row>
        <row r="92">
          <cell r="C92" t="str">
            <v>FSP-02 Oil level adapter (4fc - 4cc)</v>
          </cell>
        </row>
        <row r="92">
          <cell r="M92">
            <v>96.0061443932412</v>
          </cell>
        </row>
        <row r="93">
          <cell r="A93" t="str">
            <v>AIR092.1</v>
          </cell>
        </row>
        <row r="93">
          <cell r="C93" t="str">
            <v>FSP-04 Oil level adapter (10hp-15hp sanyo)</v>
          </cell>
        </row>
        <row r="93">
          <cell r="M93">
            <v>99.0888</v>
          </cell>
        </row>
        <row r="94">
          <cell r="A94" t="str">
            <v>AIR092.2</v>
          </cell>
        </row>
        <row r="94">
          <cell r="C94" t="str">
            <v>FSP-05 Oil level adapter (Copeland zb15-114,zfi23-81)1 1/4" rotalock</v>
          </cell>
        </row>
        <row r="94">
          <cell r="M94">
            <v>99.0888</v>
          </cell>
        </row>
        <row r="95">
          <cell r="A95" t="str">
            <v>AIR092.3</v>
          </cell>
        </row>
        <row r="95">
          <cell r="C95" t="str">
            <v>FSP-06 Oil level adapter (Copeland zb130-220,zfi96-140)1 3/4" rotalock</v>
          </cell>
        </row>
        <row r="95">
          <cell r="M95">
            <v>180</v>
          </cell>
        </row>
        <row r="96">
          <cell r="A96" t="str">
            <v>AIR094</v>
          </cell>
        </row>
        <row r="96">
          <cell r="C96" t="str">
            <v>FCV-30</v>
          </cell>
        </row>
        <row r="96">
          <cell r="E96" t="str">
            <v>30psi</v>
          </cell>
        </row>
        <row r="96">
          <cell r="M96">
            <v>108.942857142857</v>
          </cell>
        </row>
        <row r="97">
          <cell r="A97" t="str">
            <v>AIR095</v>
          </cell>
        </row>
        <row r="97">
          <cell r="C97" t="str">
            <v>F-S1 (vertical)</v>
          </cell>
        </row>
        <row r="97">
          <cell r="E97" t="str">
            <v>1/4"</v>
          </cell>
        </row>
        <row r="97">
          <cell r="M97">
            <v>23.6660929432014</v>
          </cell>
        </row>
        <row r="98">
          <cell r="A98" t="str">
            <v>AIR097</v>
          </cell>
        </row>
        <row r="98">
          <cell r="C98" t="str">
            <v>F-S3 (vertical)</v>
          </cell>
        </row>
        <row r="98">
          <cell r="E98" t="str">
            <v>3/8"</v>
          </cell>
        </row>
        <row r="98">
          <cell r="M98">
            <v>23.6660929432014</v>
          </cell>
        </row>
        <row r="99">
          <cell r="A99" t="str">
            <v>AIR099</v>
          </cell>
        </row>
        <row r="99">
          <cell r="C99" t="str">
            <v>ZHJT01</v>
          </cell>
        </row>
        <row r="99">
          <cell r="M99">
            <v>9.66575</v>
          </cell>
        </row>
        <row r="100">
          <cell r="A100" t="str">
            <v>AIR100</v>
          </cell>
        </row>
        <row r="100">
          <cell r="C100" t="str">
            <v>ZHJT02</v>
          </cell>
        </row>
        <row r="100">
          <cell r="M100">
            <v>11.3945833333333</v>
          </cell>
        </row>
        <row r="101">
          <cell r="A101" t="str">
            <v>AIR101</v>
          </cell>
        </row>
        <row r="101">
          <cell r="C101" t="str">
            <v>ZHJT03</v>
          </cell>
        </row>
        <row r="101">
          <cell r="M101">
            <v>13.6735</v>
          </cell>
        </row>
        <row r="102">
          <cell r="A102" t="str">
            <v>AIR102</v>
          </cell>
        </row>
        <row r="102">
          <cell r="C102" t="str">
            <v>ZHJT04</v>
          </cell>
        </row>
        <row r="102">
          <cell r="M102">
            <v>17.1311666666667</v>
          </cell>
        </row>
        <row r="103">
          <cell r="A103" t="str">
            <v>AIR103</v>
          </cell>
        </row>
        <row r="103">
          <cell r="C103" t="str">
            <v>JT01 (1/4") NUT FITTING</v>
          </cell>
        </row>
        <row r="103">
          <cell r="M103">
            <v>3.7962962962963</v>
          </cell>
        </row>
        <row r="104">
          <cell r="A104" t="str">
            <v>AIR103.1</v>
          </cell>
        </row>
        <row r="104">
          <cell r="C104" t="str">
            <v>JT02 (3/8") NUT FITTING</v>
          </cell>
        </row>
        <row r="104">
          <cell r="M104">
            <v>6.4537037037037</v>
          </cell>
        </row>
        <row r="105">
          <cell r="A105" t="str">
            <v>AIR103.2</v>
          </cell>
        </row>
        <row r="105">
          <cell r="C105" t="str">
            <v>JT03 (1/2") NUT FITTING</v>
          </cell>
        </row>
        <row r="105">
          <cell r="M105">
            <v>7.59259259259259</v>
          </cell>
        </row>
        <row r="106">
          <cell r="A106" t="str">
            <v>AIR103.3</v>
          </cell>
        </row>
        <row r="106">
          <cell r="C106" t="str">
            <v>JT04 (5/8") NUT FITTING</v>
          </cell>
        </row>
        <row r="106">
          <cell r="M106">
            <v>10.6296296296296</v>
          </cell>
        </row>
        <row r="107">
          <cell r="A107" t="str">
            <v>AIR104</v>
          </cell>
        </row>
        <row r="107">
          <cell r="C107" t="str">
            <v>GPF45-060-11 (6L/MIN)</v>
          </cell>
        </row>
        <row r="107">
          <cell r="E107" t="str">
            <v>Oil-flow relay                                </v>
          </cell>
        </row>
        <row r="107">
          <cell r="M107">
            <v>661.375661375661</v>
          </cell>
        </row>
        <row r="108">
          <cell r="A108" t="str">
            <v>AIR105</v>
          </cell>
        </row>
        <row r="108">
          <cell r="C108" t="str">
            <v>GPF45-100-11 (10L/MIN)</v>
          </cell>
        </row>
        <row r="108">
          <cell r="E108" t="str">
            <v>Oil-flow relay                                </v>
          </cell>
        </row>
        <row r="108">
          <cell r="M108">
            <v>661.375661375661</v>
          </cell>
        </row>
        <row r="109">
          <cell r="A109" t="str">
            <v>AIR106</v>
          </cell>
        </row>
        <row r="109">
          <cell r="C109" t="str">
            <v>Oil flow connector 5/8"</v>
          </cell>
        </row>
        <row r="109">
          <cell r="M109">
            <v>46.5029761904762</v>
          </cell>
        </row>
        <row r="110">
          <cell r="A110" t="str">
            <v>AIR107</v>
          </cell>
        </row>
        <row r="110">
          <cell r="C110" t="str">
            <v>Oil flow connector 7/8"</v>
          </cell>
        </row>
        <row r="110">
          <cell r="M110">
            <v>49.6031746031746</v>
          </cell>
        </row>
        <row r="111">
          <cell r="A111" t="str">
            <v>AIR108</v>
          </cell>
        </row>
        <row r="111">
          <cell r="C111" t="str">
            <v>OUT69 Y( 4.5k ,AC110-230V)（Used for Refcomp screw) </v>
          </cell>
        </row>
        <row r="111">
          <cell r="M111">
            <v>837.053571428571</v>
          </cell>
        </row>
        <row r="112">
          <cell r="A112" t="str">
            <v>AIR109</v>
          </cell>
        </row>
        <row r="112">
          <cell r="C112" t="str">
            <v>OUT69 Y( 11.4k ,AC110-230V)（Used for Refcomp screw) </v>
          </cell>
        </row>
        <row r="112">
          <cell r="M112">
            <v>837.053571428571</v>
          </cell>
        </row>
        <row r="113">
          <cell r="A113" t="str">
            <v>AIR110</v>
          </cell>
        </row>
        <row r="113">
          <cell r="C113" t="str">
            <v>SE-E1(115/230VAC,Dual supply)(Used fro bitzer screw)</v>
          </cell>
        </row>
        <row r="113">
          <cell r="M113">
            <v>706.845238095238</v>
          </cell>
        </row>
        <row r="114">
          <cell r="A114" t="str">
            <v>AIR111</v>
          </cell>
        </row>
        <row r="114">
          <cell r="C114" t="str">
            <v>OUT571 (AC110-230V,Dual supply) DP-II</v>
          </cell>
        </row>
        <row r="114">
          <cell r="E114" t="str">
            <v>Include: Machine Head(0.65bar/M20x1.5)</v>
          </cell>
        </row>
        <row r="114">
          <cell r="M114">
            <v>411.08630952381</v>
          </cell>
        </row>
        <row r="115">
          <cell r="A115" t="str">
            <v>AIR112</v>
          </cell>
        </row>
        <row r="115">
          <cell r="C115" t="str">
            <v>INT276 LC Kriwan delta p II</v>
          </cell>
        </row>
        <row r="115">
          <cell r="E115" t="str">
            <v>INT276 LC oil level monitoring</v>
          </cell>
        </row>
        <row r="115">
          <cell r="M115" t="str">
            <v>~</v>
          </cell>
        </row>
        <row r="116">
          <cell r="A116" t="str">
            <v>AIR113</v>
          </cell>
        </row>
        <row r="116">
          <cell r="C116" t="str">
            <v>OLC-276 (115/230,Dual supply)</v>
          </cell>
        </row>
        <row r="116">
          <cell r="E116" t="str">
            <v>Include: M20x1.5 (Monitoring glass prism  )                                                           </v>
          </cell>
        </row>
        <row r="116">
          <cell r="M116">
            <v>279.017857142857</v>
          </cell>
        </row>
        <row r="117">
          <cell r="A117" t="str">
            <v>AIR114</v>
          </cell>
        </row>
        <row r="117">
          <cell r="C117" t="str">
            <v>OLC-278 (115/230,Dual supply)</v>
          </cell>
        </row>
        <row r="117">
          <cell r="E117" t="str">
            <v>Include: M20x1.5 (Monitoring glass prism  )                                                           </v>
          </cell>
        </row>
        <row r="117">
          <cell r="M117">
            <v>307.5</v>
          </cell>
        </row>
        <row r="118">
          <cell r="A118" t="str">
            <v>AIR115</v>
          </cell>
        </row>
        <row r="118">
          <cell r="C118" t="str">
            <v>OUT280 (AC230V)</v>
          </cell>
        </row>
        <row r="118">
          <cell r="M118">
            <v>622.294372294372</v>
          </cell>
        </row>
        <row r="119">
          <cell r="A119" t="str">
            <v>AIR115.01</v>
          </cell>
        </row>
        <row r="119">
          <cell r="C119" t="str">
            <v>OUT360R-114-36 (Copeland oil protection Zfi23-81)</v>
          </cell>
        </row>
        <row r="119">
          <cell r="E119" t="str">
            <v>(Copeland zb15-114,zfi23-81)1 1/4" rotalock</v>
          </cell>
        </row>
        <row r="119">
          <cell r="M119">
            <v>487.012987012987</v>
          </cell>
        </row>
        <row r="120">
          <cell r="A120" t="str">
            <v>AIR115.02</v>
          </cell>
        </row>
        <row r="120">
          <cell r="C120" t="str">
            <v>OUT360R-134-40 (Copeland oil protection Zfi96-140)</v>
          </cell>
        </row>
        <row r="120">
          <cell r="E120" t="str">
            <v>(Copeland zb130-220,zfi96-140)1 3/4" rotalock</v>
          </cell>
        </row>
        <row r="120">
          <cell r="M120">
            <v>541.125541125541</v>
          </cell>
        </row>
        <row r="121">
          <cell r="A121" t="str">
            <v>AIR115.03</v>
          </cell>
        </row>
        <row r="121">
          <cell r="C121" t="str">
            <v>OUT360R-F34 (Bitzer oil protetion)</v>
          </cell>
        </row>
        <row r="121">
          <cell r="M121">
            <v>476.190476190476</v>
          </cell>
        </row>
        <row r="122">
          <cell r="A122" t="str">
            <v>AIR115.04</v>
          </cell>
        </row>
        <row r="122">
          <cell r="C122" t="str">
            <v>OUT360R-D1-168(Screw Oil separator level protection)</v>
          </cell>
        </row>
        <row r="122">
          <cell r="M122">
            <v>520.833333333333</v>
          </cell>
        </row>
        <row r="123">
          <cell r="A123" t="str">
            <v>AIR116</v>
          </cell>
        </row>
        <row r="123">
          <cell r="C123" t="str">
            <v>OUT680A-12/F34</v>
          </cell>
        </row>
        <row r="123">
          <cell r="M123">
            <v>926.677489177489</v>
          </cell>
        </row>
        <row r="124">
          <cell r="A124" t="str">
            <v>AIR116.1</v>
          </cell>
        </row>
        <row r="124">
          <cell r="C124" t="str">
            <v>OUT680R-11/114-36</v>
          </cell>
        </row>
        <row r="124">
          <cell r="M124">
            <v>890.151515151515</v>
          </cell>
        </row>
        <row r="125">
          <cell r="A125" t="str">
            <v>AIR116.2</v>
          </cell>
        </row>
        <row r="125">
          <cell r="C125" t="str">
            <v>GPF4710</v>
          </cell>
        </row>
        <row r="125">
          <cell r="M125">
            <v>1488.09523809524</v>
          </cell>
        </row>
        <row r="126">
          <cell r="A126" t="str">
            <v>AIR116.3</v>
          </cell>
        </row>
        <row r="126">
          <cell r="C126" t="str">
            <v>GDP20R</v>
          </cell>
        </row>
        <row r="126">
          <cell r="M126">
            <v>967.261904761905</v>
          </cell>
        </row>
        <row r="127">
          <cell r="A127" t="str">
            <v>AIR116.4</v>
          </cell>
        </row>
        <row r="127">
          <cell r="C127" t="str">
            <v>PTC110 (02D512S46)</v>
          </cell>
        </row>
        <row r="127">
          <cell r="M127">
            <v>241.815476190476</v>
          </cell>
        </row>
        <row r="128">
          <cell r="A128" t="str">
            <v>AIR116.5</v>
          </cell>
        </row>
        <row r="128">
          <cell r="C128" t="str">
            <v>PTC140 (02D512S36)</v>
          </cell>
        </row>
        <row r="128">
          <cell r="M128">
            <v>148.809523809524</v>
          </cell>
        </row>
        <row r="129">
          <cell r="A129" t="str">
            <v>AIR118</v>
          </cell>
        </row>
        <row r="129">
          <cell r="C129" t="str">
            <v>CM-2203</v>
          </cell>
        </row>
        <row r="129">
          <cell r="E129" t="str">
            <v>3/8"</v>
          </cell>
        </row>
        <row r="129">
          <cell r="M129">
            <v>80.688</v>
          </cell>
        </row>
        <row r="130">
          <cell r="A130" t="str">
            <v>AIR119</v>
          </cell>
        </row>
        <row r="130">
          <cell r="C130" t="str">
            <v>CM-2204</v>
          </cell>
        </row>
        <row r="130">
          <cell r="E130" t="str">
            <v>1/2"</v>
          </cell>
        </row>
        <row r="130">
          <cell r="M130">
            <v>87.576</v>
          </cell>
        </row>
        <row r="131">
          <cell r="A131" t="str">
            <v>AIR120</v>
          </cell>
        </row>
        <row r="131">
          <cell r="C131" t="str">
            <v>CM-2205</v>
          </cell>
        </row>
        <row r="131">
          <cell r="E131" t="str">
            <v>5/8"</v>
          </cell>
        </row>
        <row r="131">
          <cell r="M131">
            <v>90.528</v>
          </cell>
        </row>
        <row r="132">
          <cell r="A132" t="str">
            <v>AIR121</v>
          </cell>
        </row>
        <row r="132">
          <cell r="C132" t="str">
            <v>CM-2305</v>
          </cell>
        </row>
        <row r="132">
          <cell r="E132" t="str">
            <v>5/8"</v>
          </cell>
        </row>
        <row r="132">
          <cell r="M132">
            <v>202.704</v>
          </cell>
        </row>
        <row r="133">
          <cell r="A133" t="str">
            <v>AIR122</v>
          </cell>
        </row>
        <row r="133">
          <cell r="C133" t="str">
            <v>CM-2307</v>
          </cell>
        </row>
        <row r="133">
          <cell r="E133" t="str">
            <v>7/8"</v>
          </cell>
        </row>
        <row r="133">
          <cell r="M133">
            <v>213.528</v>
          </cell>
        </row>
        <row r="134">
          <cell r="A134" t="str">
            <v>AIR123</v>
          </cell>
        </row>
        <row r="134">
          <cell r="C134" t="str">
            <v>CM-2311</v>
          </cell>
        </row>
        <row r="134">
          <cell r="E134" t="str">
            <v>1-1/8"</v>
          </cell>
        </row>
        <row r="134">
          <cell r="M134">
            <v>218.448</v>
          </cell>
        </row>
        <row r="135">
          <cell r="A135" t="str">
            <v>AIR124</v>
          </cell>
        </row>
        <row r="135">
          <cell r="C135" t="str">
            <v>CM-2411</v>
          </cell>
        </row>
        <row r="135">
          <cell r="E135" t="str">
            <v>1-1/8"</v>
          </cell>
        </row>
        <row r="135">
          <cell r="M135">
            <v>275.52</v>
          </cell>
        </row>
        <row r="136">
          <cell r="A136" t="str">
            <v>AIR125</v>
          </cell>
        </row>
        <row r="136">
          <cell r="C136" t="str">
            <v>CM-2413</v>
          </cell>
        </row>
        <row r="136">
          <cell r="E136" t="str">
            <v>1-3/8"</v>
          </cell>
        </row>
        <row r="136">
          <cell r="M136">
            <v>334.56</v>
          </cell>
        </row>
        <row r="137">
          <cell r="A137" t="str">
            <v>AIR126</v>
          </cell>
        </row>
        <row r="137">
          <cell r="C137" t="str">
            <v>CM-2415</v>
          </cell>
        </row>
        <row r="137">
          <cell r="E137" t="str">
            <v>1-5/8"</v>
          </cell>
        </row>
        <row r="137">
          <cell r="M137">
            <v>342.432</v>
          </cell>
        </row>
        <row r="138">
          <cell r="A138" t="str">
            <v>AIR127</v>
          </cell>
        </row>
        <row r="138">
          <cell r="C138" t="str">
            <v>eco adaptor</v>
          </cell>
        </row>
        <row r="138">
          <cell r="M138">
            <v>80</v>
          </cell>
        </row>
        <row r="139">
          <cell r="A139" t="str">
            <v>AIR128</v>
          </cell>
        </row>
        <row r="139">
          <cell r="C139" t="str">
            <v>7/8" Oil storage separator (3.9l)</v>
          </cell>
        </row>
        <row r="139">
          <cell r="E139" t="str">
            <v>7/8 (580mmh * 102mmd)</v>
          </cell>
        </row>
        <row r="139">
          <cell r="M139">
            <v>410.936850851683</v>
          </cell>
        </row>
        <row r="140">
          <cell r="A140" t="str">
            <v>AIR129</v>
          </cell>
        </row>
        <row r="140">
          <cell r="C140" t="str">
            <v>1 1/8" Oil storage separator (3.9l)</v>
          </cell>
        </row>
        <row r="140">
          <cell r="E140" t="str">
            <v>1-1/8</v>
          </cell>
        </row>
        <row r="140">
          <cell r="M140">
            <v>413.066057332779</v>
          </cell>
        </row>
        <row r="141">
          <cell r="A141" t="str">
            <v>AIR130</v>
          </cell>
        </row>
        <row r="141">
          <cell r="C141" t="str">
            <v>1 1/8" Oil storage separator (7.6l)</v>
          </cell>
        </row>
        <row r="141">
          <cell r="E141" t="str">
            <v>1-1/8</v>
          </cell>
        </row>
        <row r="141">
          <cell r="M141">
            <v>725.63356875779</v>
          </cell>
        </row>
        <row r="142">
          <cell r="A142" t="str">
            <v>AIR131</v>
          </cell>
        </row>
        <row r="142">
          <cell r="C142" t="str">
            <v>1 3/8" Oil storage separator (7.6l)</v>
          </cell>
        </row>
        <row r="142">
          <cell r="E142" t="str">
            <v>1-3/8</v>
          </cell>
        </row>
        <row r="142">
          <cell r="M142">
            <v>781.844619858745</v>
          </cell>
        </row>
        <row r="143">
          <cell r="A143" t="str">
            <v>AIR132</v>
          </cell>
        </row>
        <row r="143">
          <cell r="C143" t="str">
            <v>1 5/8" Oil storage separator (7.6l)</v>
          </cell>
        </row>
        <row r="143">
          <cell r="E143" t="str">
            <v>1-5/8</v>
          </cell>
        </row>
        <row r="143">
          <cell r="M143">
            <v>800.581636892397</v>
          </cell>
        </row>
        <row r="144">
          <cell r="A144" t="str">
            <v>AIR133</v>
          </cell>
        </row>
        <row r="144">
          <cell r="C144" t="str">
            <v>2 1/8" Oil storage separator (7.6l)</v>
          </cell>
        </row>
        <row r="144">
          <cell r="E144" t="str">
            <v>2-1/8</v>
          </cell>
        </row>
        <row r="144">
          <cell r="M144">
            <v>892.563356875779</v>
          </cell>
        </row>
        <row r="146">
          <cell r="C146" t="str">
            <v>YF-45</v>
          </cell>
        </row>
        <row r="146">
          <cell r="E146" t="str">
            <v>siu lee</v>
          </cell>
        </row>
        <row r="146">
          <cell r="M146" t="str">
            <v>~</v>
          </cell>
        </row>
        <row r="147">
          <cell r="C147" t="str">
            <v>OC12S6</v>
          </cell>
        </row>
        <row r="147">
          <cell r="E147" t="str">
            <v>siu lee</v>
          </cell>
        </row>
        <row r="147">
          <cell r="M147" t="str">
            <v>~</v>
          </cell>
        </row>
      </sheetData>
      <sheetData sheetId="18">
        <row r="8">
          <cell r="A8" t="str">
            <v>ITEM CODE</v>
          </cell>
          <cell r="B8" t="str">
            <v>PRODUCT</v>
          </cell>
          <cell r="C8" t="str">
            <v>Spec.</v>
          </cell>
          <cell r="D8" t="str">
            <v>DESCRIPTION</v>
          </cell>
        </row>
        <row r="8">
          <cell r="J8" t="str">
            <v>(RM) </v>
          </cell>
        </row>
        <row r="9">
          <cell r="A9" t="str">
            <v>HUB001</v>
          </cell>
          <cell r="B9" t="str">
            <v>AH-D-04</v>
          </cell>
          <cell r="C9" t="str">
            <v>1/4"</v>
          </cell>
        </row>
        <row r="9">
          <cell r="J9">
            <v>31.6041666666667</v>
          </cell>
        </row>
        <row r="10">
          <cell r="A10" t="str">
            <v>HUB002</v>
          </cell>
          <cell r="B10" t="str">
            <v>AH-D-06</v>
          </cell>
          <cell r="C10" t="str">
            <v>3/8"</v>
          </cell>
        </row>
        <row r="10">
          <cell r="J10">
            <v>47.8333333333333</v>
          </cell>
        </row>
        <row r="11">
          <cell r="A11" t="str">
            <v>HUB003</v>
          </cell>
          <cell r="B11" t="str">
            <v>AH-D-08</v>
          </cell>
          <cell r="C11" t="str">
            <v>1/2"</v>
          </cell>
        </row>
        <row r="11">
          <cell r="J11">
            <v>70.8958333333333</v>
          </cell>
        </row>
        <row r="12">
          <cell r="A12" t="str">
            <v>HUB004</v>
          </cell>
          <cell r="B12" t="str">
            <v>AH-D-10</v>
          </cell>
          <cell r="C12" t="str">
            <v>5/8"</v>
          </cell>
        </row>
        <row r="12">
          <cell r="J12">
            <v>89.6875</v>
          </cell>
        </row>
        <row r="13">
          <cell r="A13" t="str">
            <v>HUB005</v>
          </cell>
          <cell r="B13" t="str">
            <v>AH-D-12</v>
          </cell>
          <cell r="C13" t="str">
            <v>3/4"</v>
          </cell>
        </row>
        <row r="13">
          <cell r="J13" t="str">
            <v>~</v>
          </cell>
        </row>
        <row r="14">
          <cell r="A14" t="str">
            <v>HUB005.11</v>
          </cell>
          <cell r="B14" t="str">
            <v>1/2" (HS) TWO WAY VALVE</v>
          </cell>
          <cell r="C14" t="str">
            <v>1/2"</v>
          </cell>
        </row>
        <row r="14">
          <cell r="J14" t="str">
            <v>~</v>
          </cell>
        </row>
        <row r="15">
          <cell r="A15" t="str">
            <v>HUB005.12</v>
          </cell>
          <cell r="B15" t="str">
            <v>3/4" (HS) TWO WAY VALVE</v>
          </cell>
          <cell r="C15" t="str">
            <v>3/4"</v>
          </cell>
        </row>
        <row r="15">
          <cell r="J15">
            <v>111.607142857143</v>
          </cell>
        </row>
        <row r="16">
          <cell r="A16" t="str">
            <v>HUB005.13</v>
          </cell>
          <cell r="B16" t="str">
            <v>1" (HS) TWO WAY VALVE</v>
          </cell>
          <cell r="C16" t="str">
            <v>1"</v>
          </cell>
        </row>
        <row r="16">
          <cell r="J16" t="str">
            <v>~</v>
          </cell>
        </row>
        <row r="17">
          <cell r="A17" t="str">
            <v>HUB005.14</v>
          </cell>
          <cell r="B17" t="str">
            <v>1/2" (HS) THREE WAY VALVE</v>
          </cell>
          <cell r="C17" t="str">
            <v>1/2"</v>
          </cell>
        </row>
        <row r="17">
          <cell r="J17" t="str">
            <v>~</v>
          </cell>
        </row>
        <row r="18">
          <cell r="A18" t="str">
            <v>HUB005.15</v>
          </cell>
          <cell r="B18" t="str">
            <v>3/4" (HS) THREE WAY VALVE</v>
          </cell>
          <cell r="C18" t="str">
            <v>3/4"</v>
          </cell>
        </row>
        <row r="18">
          <cell r="J18">
            <v>126.860119047619</v>
          </cell>
        </row>
        <row r="19">
          <cell r="A19" t="str">
            <v>HUB005.16</v>
          </cell>
          <cell r="B19" t="str">
            <v>1" (HS) THREE WAY VALVE</v>
          </cell>
          <cell r="C19" t="str">
            <v>1"</v>
          </cell>
        </row>
        <row r="19">
          <cell r="J19" t="str">
            <v>~</v>
          </cell>
        </row>
        <row r="20">
          <cell r="A20" t="str">
            <v>HUB005.17</v>
          </cell>
          <cell r="B20" t="str">
            <v>DF/F-02-215 (2 way valve)</v>
          </cell>
          <cell r="C20" t="str">
            <v>1/2"</v>
          </cell>
        </row>
        <row r="20">
          <cell r="J20">
            <v>106.646825396825</v>
          </cell>
        </row>
        <row r="21">
          <cell r="A21" t="str">
            <v>HUB005.18</v>
          </cell>
          <cell r="B21" t="str">
            <v>DF/F-02-220 (2 way valve)</v>
          </cell>
          <cell r="C21" t="str">
            <v>3/4"</v>
          </cell>
        </row>
        <row r="21">
          <cell r="J21">
            <v>106.646825396825</v>
          </cell>
        </row>
        <row r="22">
          <cell r="A22" t="str">
            <v>HUB005.19</v>
          </cell>
          <cell r="B22" t="str">
            <v>DF/F-03-220 (3 way valve)</v>
          </cell>
          <cell r="C22" t="str">
            <v>1/2"</v>
          </cell>
        </row>
        <row r="22">
          <cell r="J22">
            <v>130.208333333333</v>
          </cell>
        </row>
        <row r="23">
          <cell r="A23" t="str">
            <v>HUB005.20</v>
          </cell>
          <cell r="B23" t="str">
            <v>DF/F-03-220 (3 way valve)</v>
          </cell>
          <cell r="C23" t="str">
            <v>3/4"</v>
          </cell>
        </row>
        <row r="23">
          <cell r="J23">
            <v>130.208333333333</v>
          </cell>
        </row>
        <row r="24">
          <cell r="A24" t="str">
            <v>HUB005.21</v>
          </cell>
          <cell r="B24" t="str">
            <v>SNYCOM MOTOR 230V</v>
          </cell>
        </row>
        <row r="24">
          <cell r="J24">
            <v>53.8793103448276</v>
          </cell>
        </row>
        <row r="25">
          <cell r="A25" t="str">
            <v>HUB005.25</v>
          </cell>
          <cell r="B25" t="str">
            <v>DQF-B-215</v>
          </cell>
          <cell r="C25" t="str">
            <v>1/2"</v>
          </cell>
        </row>
        <row r="25">
          <cell r="J25" t="str">
            <v>~</v>
          </cell>
        </row>
        <row r="26">
          <cell r="A26" t="str">
            <v>HUB005.26</v>
          </cell>
          <cell r="B26" t="str">
            <v>DQF-B-220</v>
          </cell>
          <cell r="C26" t="str">
            <v>3/4"</v>
          </cell>
        </row>
        <row r="26">
          <cell r="J26" t="str">
            <v>~</v>
          </cell>
        </row>
        <row r="27">
          <cell r="A27" t="str">
            <v>HUB005.27</v>
          </cell>
          <cell r="B27" t="str">
            <v>DQF-B-225</v>
          </cell>
          <cell r="C27" t="str">
            <v>1"</v>
          </cell>
        </row>
        <row r="27">
          <cell r="J27">
            <v>193.452380952381</v>
          </cell>
        </row>
        <row r="28">
          <cell r="A28" t="str">
            <v>HUB005.28</v>
          </cell>
          <cell r="B28" t="str">
            <v>DQF-B-232</v>
          </cell>
          <cell r="C28" t="str">
            <v>1 1/4"</v>
          </cell>
        </row>
        <row r="28">
          <cell r="J28">
            <v>254.21626984127</v>
          </cell>
        </row>
        <row r="29">
          <cell r="A29" t="str">
            <v>HUB005.29</v>
          </cell>
          <cell r="B29" t="str">
            <v>DQF-B-240</v>
          </cell>
          <cell r="C29" t="str">
            <v>1 1/2"</v>
          </cell>
        </row>
        <row r="29">
          <cell r="J29">
            <v>341.021825396825</v>
          </cell>
        </row>
        <row r="30">
          <cell r="A30" t="str">
            <v>HUB005.30</v>
          </cell>
          <cell r="B30" t="str">
            <v>DQF-D-232</v>
          </cell>
          <cell r="C30" t="str">
            <v>1 1/4"</v>
          </cell>
        </row>
        <row r="30">
          <cell r="J30">
            <v>518.353174603175</v>
          </cell>
        </row>
        <row r="31">
          <cell r="A31" t="str">
            <v>HUB005.31</v>
          </cell>
          <cell r="B31" t="str">
            <v>DQF-D-240</v>
          </cell>
          <cell r="C31" t="str">
            <v>1 1/2"</v>
          </cell>
        </row>
        <row r="31">
          <cell r="J31">
            <v>610.119047619048</v>
          </cell>
        </row>
        <row r="32">
          <cell r="A32" t="str">
            <v>HUB005.32</v>
          </cell>
          <cell r="B32" t="str">
            <v>DQF-D-250</v>
          </cell>
          <cell r="C32" t="str">
            <v>2"</v>
          </cell>
        </row>
        <row r="32">
          <cell r="J32">
            <v>743.427579365079</v>
          </cell>
        </row>
        <row r="33">
          <cell r="A33" t="str">
            <v>HUB005.33</v>
          </cell>
          <cell r="B33" t="str">
            <v>DQF-B-315</v>
          </cell>
          <cell r="C33" t="str">
            <v>1/2"</v>
          </cell>
        </row>
        <row r="33">
          <cell r="J33" t="str">
            <v>~</v>
          </cell>
        </row>
        <row r="34">
          <cell r="A34" t="str">
            <v>HUB005.34</v>
          </cell>
          <cell r="B34" t="str">
            <v>DQF-B-320</v>
          </cell>
          <cell r="C34" t="str">
            <v>3/4"</v>
          </cell>
        </row>
        <row r="34">
          <cell r="J34" t="str">
            <v>~</v>
          </cell>
        </row>
        <row r="35">
          <cell r="A35" t="str">
            <v>HUB005.35</v>
          </cell>
          <cell r="B35" t="str">
            <v>DQF-B-325</v>
          </cell>
          <cell r="C35" t="str">
            <v>1"</v>
          </cell>
        </row>
        <row r="35">
          <cell r="J35">
            <v>218.253968253968</v>
          </cell>
        </row>
        <row r="36">
          <cell r="A36" t="str">
            <v>HUB005.36</v>
          </cell>
          <cell r="B36" t="str">
            <v>DQF-B-332</v>
          </cell>
          <cell r="C36" t="str">
            <v>1 1/4"</v>
          </cell>
        </row>
        <row r="36">
          <cell r="J36">
            <v>272.81746031746</v>
          </cell>
        </row>
        <row r="37">
          <cell r="A37" t="str">
            <v>HUB005.37</v>
          </cell>
          <cell r="B37" t="str">
            <v>DQF-B-340</v>
          </cell>
          <cell r="C37" t="str">
            <v>1 1/2"</v>
          </cell>
        </row>
        <row r="37">
          <cell r="J37">
            <v>372.02380952381</v>
          </cell>
        </row>
        <row r="38">
          <cell r="A38" t="str">
            <v>HUB005.38</v>
          </cell>
          <cell r="B38" t="str">
            <v>DQF-D-332</v>
          </cell>
          <cell r="C38" t="str">
            <v>1 1/4"</v>
          </cell>
        </row>
        <row r="38">
          <cell r="J38">
            <v>545.634920634921</v>
          </cell>
        </row>
        <row r="39">
          <cell r="A39" t="str">
            <v>HUB005.39</v>
          </cell>
          <cell r="B39" t="str">
            <v>DQF-D-340</v>
          </cell>
          <cell r="C39" t="str">
            <v>1 1/2"</v>
          </cell>
        </row>
        <row r="39">
          <cell r="J39">
            <v>644.84126984127</v>
          </cell>
        </row>
        <row r="40">
          <cell r="A40" t="str">
            <v>HUB005.40</v>
          </cell>
          <cell r="B40" t="str">
            <v>DQF-D-350</v>
          </cell>
          <cell r="C40" t="str">
            <v>2"</v>
          </cell>
        </row>
        <row r="40">
          <cell r="J40">
            <v>806.051587301587</v>
          </cell>
        </row>
        <row r="41">
          <cell r="A41" t="str">
            <v>HUB005.41</v>
          </cell>
          <cell r="B41" t="str">
            <v>DQF-B (small motor)</v>
          </cell>
        </row>
        <row r="41">
          <cell r="J41">
            <v>81.8452380952381</v>
          </cell>
        </row>
        <row r="42">
          <cell r="A42" t="str">
            <v>HUB005.42</v>
          </cell>
          <cell r="B42" t="str">
            <v>DQF-DK (big motor)</v>
          </cell>
        </row>
        <row r="42">
          <cell r="J42">
            <v>354.662698412698</v>
          </cell>
        </row>
        <row r="43">
          <cell r="A43" t="str">
            <v>HUB006</v>
          </cell>
          <cell r="B43" t="str">
            <v>V 01 (V01-V06) MT22,MT28</v>
          </cell>
          <cell r="C43" t="str">
            <v>3/8"</v>
          </cell>
        </row>
        <row r="43">
          <cell r="J43">
            <v>32.03125</v>
          </cell>
        </row>
        <row r="44">
          <cell r="A44" t="str">
            <v>HUB007</v>
          </cell>
          <cell r="B44" t="str">
            <v>V 02 (V02 -V04) MT80~MT125</v>
          </cell>
          <cell r="C44" t="str">
            <v>1 1/8"</v>
          </cell>
        </row>
        <row r="44">
          <cell r="J44">
            <v>92.5347222222222</v>
          </cell>
        </row>
        <row r="45">
          <cell r="A45" t="str">
            <v>HUB008</v>
          </cell>
          <cell r="B45" t="str">
            <v>V 03 (1 3/8")</v>
          </cell>
          <cell r="C45" t="str">
            <v>1 3/8"</v>
          </cell>
        </row>
        <row r="45">
          <cell r="J45">
            <v>96.09375</v>
          </cell>
        </row>
        <row r="46">
          <cell r="A46" t="str">
            <v>HUB009</v>
          </cell>
          <cell r="B46" t="str">
            <v>V 04 (V04 -V07) MT44~MT80</v>
          </cell>
          <cell r="C46" t="str">
            <v>3/4"</v>
          </cell>
        </row>
        <row r="46">
          <cell r="J46">
            <v>58.7239583333333</v>
          </cell>
        </row>
        <row r="47">
          <cell r="A47" t="str">
            <v>HUB010</v>
          </cell>
          <cell r="B47" t="str">
            <v>V 05 (V05-V02) MT 100~MT160</v>
          </cell>
          <cell r="C47" t="str">
            <v>7/8"</v>
          </cell>
        </row>
        <row r="47">
          <cell r="J47">
            <v>58.7239583333333</v>
          </cell>
        </row>
        <row r="48">
          <cell r="A48" t="str">
            <v>HUB011</v>
          </cell>
          <cell r="B48" t="str">
            <v>V 06 (V06-V09) MT32~MT40</v>
          </cell>
          <cell r="C48" t="str">
            <v>1/2"</v>
          </cell>
        </row>
        <row r="48">
          <cell r="J48">
            <v>32.03125</v>
          </cell>
        </row>
        <row r="49">
          <cell r="A49" t="str">
            <v>HUB012</v>
          </cell>
          <cell r="B49" t="str">
            <v>V 07 (V04 -V07) MT44~MT72</v>
          </cell>
          <cell r="C49" t="str">
            <v>7/8"</v>
          </cell>
        </row>
        <row r="49">
          <cell r="J49">
            <v>60.5034722222222</v>
          </cell>
        </row>
        <row r="50">
          <cell r="A50" t="str">
            <v>HUB013</v>
          </cell>
          <cell r="B50" t="str">
            <v>V 08 (RECEIVER TANK) </v>
          </cell>
          <cell r="C50" t="str">
            <v>5/8"</v>
          </cell>
        </row>
        <row r="50">
          <cell r="J50">
            <v>33.8107638888889</v>
          </cell>
        </row>
        <row r="51">
          <cell r="A51" t="str">
            <v>HUB014</v>
          </cell>
          <cell r="B51" t="str">
            <v>V 09 (V06-V09) MT32~MT40</v>
          </cell>
          <cell r="C51" t="str">
            <v>5/8"</v>
          </cell>
        </row>
        <row r="51">
          <cell r="J51">
            <v>33.8107638888889</v>
          </cell>
        </row>
        <row r="52">
          <cell r="A52" t="str">
            <v>HUB014.1</v>
          </cell>
          <cell r="B52" t="str">
            <v>V 38 (1 5/8") </v>
          </cell>
          <cell r="C52" t="str">
            <v>1 5/8"</v>
          </cell>
        </row>
        <row r="52">
          <cell r="J52">
            <v>155.595</v>
          </cell>
        </row>
        <row r="53">
          <cell r="A53" t="str">
            <v>HUB014.2</v>
          </cell>
          <cell r="B53" t="str">
            <v>V 39 (2 1/8") VALVE</v>
          </cell>
          <cell r="C53" t="str">
            <v>2 1/8"</v>
          </cell>
        </row>
        <row r="53">
          <cell r="J53">
            <v>232.1625</v>
          </cell>
        </row>
        <row r="54">
          <cell r="A54" t="str">
            <v>HUB015</v>
          </cell>
          <cell r="B54" t="str">
            <v>FW1 Rotalock Connection For V01/V06/V08</v>
          </cell>
          <cell r="C54" t="str">
            <v>22mm(d) x 32mmlgth</v>
          </cell>
        </row>
        <row r="54">
          <cell r="J54">
            <v>5.125</v>
          </cell>
        </row>
        <row r="55">
          <cell r="A55" t="str">
            <v>HUB016</v>
          </cell>
          <cell r="B55" t="str">
            <v>FW2 Rotalock Connection For V04/V05/V09</v>
          </cell>
          <cell r="C55" t="str">
            <v>28mm(d) x 32mmlgth</v>
          </cell>
        </row>
        <row r="55">
          <cell r="J55" t="str">
            <v>~</v>
          </cell>
        </row>
        <row r="56">
          <cell r="A56" t="str">
            <v>HUB017</v>
          </cell>
          <cell r="B56" t="str">
            <v>FW3 Rotalock Connection For V02/V03/V07</v>
          </cell>
          <cell r="C56" t="str">
            <v>41mm(d) x 32mmlgth</v>
          </cell>
        </row>
        <row r="56">
          <cell r="J56" t="str">
            <v>~</v>
          </cell>
        </row>
        <row r="57">
          <cell r="A57" t="str">
            <v>HUB018</v>
          </cell>
          <cell r="B57" t="str">
            <v>FW4(90MM)Rotalock Connection For V04/V05/V09</v>
          </cell>
          <cell r="C57" t="str">
            <v>28mm(d) x 90mmlgth</v>
          </cell>
        </row>
        <row r="57">
          <cell r="J57" t="str">
            <v>~</v>
          </cell>
        </row>
        <row r="58">
          <cell r="A58" t="str">
            <v>HUB019</v>
          </cell>
          <cell r="B58" t="str">
            <v>FW5(90MM) Rotalock Connection For V02/V03/V07</v>
          </cell>
          <cell r="C58" t="str">
            <v>41mm(d) x 90mmlgth</v>
          </cell>
        </row>
        <row r="58">
          <cell r="J58" t="str">
            <v>~</v>
          </cell>
        </row>
        <row r="59">
          <cell r="A59" t="str">
            <v>HUB019.1</v>
          </cell>
          <cell r="B59" t="str">
            <v>PW1 Connection,1 1/4" 16mm</v>
          </cell>
        </row>
        <row r="59">
          <cell r="J59">
            <v>7.51666666666666</v>
          </cell>
        </row>
        <row r="60">
          <cell r="A60" t="str">
            <v>HUB019.2</v>
          </cell>
          <cell r="B60" t="str">
            <v>PW2 Connection, 1 1/4" 22mm </v>
          </cell>
        </row>
        <row r="60">
          <cell r="J60">
            <v>11.9583333333333</v>
          </cell>
        </row>
        <row r="61">
          <cell r="A61" t="str">
            <v>HUB019.3</v>
          </cell>
          <cell r="B61" t="str">
            <v>PW3 Connection 1 3/4" 26mm</v>
          </cell>
        </row>
        <row r="61">
          <cell r="J61">
            <v>14.9479166666667</v>
          </cell>
        </row>
        <row r="62">
          <cell r="A62" t="str">
            <v>HUB019.4</v>
          </cell>
          <cell r="B62" t="str">
            <v>PW3-1 Connection 1 3/4" 28mm</v>
          </cell>
        </row>
        <row r="62">
          <cell r="J62">
            <v>14.9479166666667</v>
          </cell>
        </row>
        <row r="63">
          <cell r="A63" t="str">
            <v>HUB020</v>
          </cell>
          <cell r="B63" t="str">
            <v>SA-602</v>
          </cell>
          <cell r="C63" t="str">
            <v>1/4"</v>
          </cell>
        </row>
        <row r="63">
          <cell r="J63">
            <v>19.7916666666667</v>
          </cell>
        </row>
        <row r="64">
          <cell r="A64" t="str">
            <v>HUB021</v>
          </cell>
          <cell r="B64" t="str">
            <v>SA-603</v>
          </cell>
          <cell r="C64" t="str">
            <v>3/8"</v>
          </cell>
        </row>
        <row r="64">
          <cell r="J64">
            <v>25.7440476190476</v>
          </cell>
        </row>
        <row r="65">
          <cell r="A65" t="str">
            <v>HUB022</v>
          </cell>
          <cell r="B65" t="str">
            <v>SA-604</v>
          </cell>
          <cell r="C65" t="str">
            <v>1/2"</v>
          </cell>
        </row>
        <row r="65">
          <cell r="J65">
            <v>31.9940476190476</v>
          </cell>
        </row>
        <row r="66">
          <cell r="A66" t="str">
            <v>HUB023</v>
          </cell>
          <cell r="B66" t="str">
            <v>SA-605</v>
          </cell>
          <cell r="C66" t="str">
            <v>5/8"</v>
          </cell>
        </row>
        <row r="66">
          <cell r="J66">
            <v>47.6190476190476</v>
          </cell>
        </row>
        <row r="67">
          <cell r="A67" t="str">
            <v>HUB024</v>
          </cell>
          <cell r="B67" t="str">
            <v>SA-606</v>
          </cell>
          <cell r="C67" t="str">
            <v>3/4"</v>
          </cell>
        </row>
        <row r="67">
          <cell r="J67">
            <v>64.7321428571428</v>
          </cell>
        </row>
        <row r="68">
          <cell r="A68" t="str">
            <v>HUB025</v>
          </cell>
          <cell r="B68" t="str">
            <v>SA-607 welding</v>
          </cell>
          <cell r="C68" t="str">
            <v>7/8"</v>
          </cell>
        </row>
        <row r="68">
          <cell r="J68">
            <v>108.630952380952</v>
          </cell>
        </row>
        <row r="69">
          <cell r="A69" t="str">
            <v>HUB025.1</v>
          </cell>
          <cell r="B69" t="str">
            <v>2 HOLE  DISTRIBUTOR</v>
          </cell>
          <cell r="C69" t="str">
            <v>5/8" * 1/4"</v>
          </cell>
        </row>
        <row r="69">
          <cell r="J69">
            <v>18.1878306878307</v>
          </cell>
        </row>
        <row r="70">
          <cell r="A70" t="str">
            <v>HUB025.2</v>
          </cell>
          <cell r="B70" t="str">
            <v>3 HOLE  DISTRIBUTOR</v>
          </cell>
          <cell r="C70" t="str">
            <v>5/8" * 1/4"</v>
          </cell>
        </row>
        <row r="70">
          <cell r="J70">
            <v>18.1878306878307</v>
          </cell>
        </row>
        <row r="71">
          <cell r="A71" t="str">
            <v>HUB025.3</v>
          </cell>
          <cell r="B71" t="str">
            <v>4 HOLE  DISTRIBUTOR</v>
          </cell>
          <cell r="C71" t="str">
            <v>5/8" * 1/4"</v>
          </cell>
        </row>
        <row r="71">
          <cell r="J71">
            <v>18.1878306878307</v>
          </cell>
        </row>
        <row r="72">
          <cell r="A72" t="str">
            <v>HUB025.4</v>
          </cell>
          <cell r="B72" t="str">
            <v>5 HOLE  DISTRIBUTOR</v>
          </cell>
          <cell r="C72" t="str">
            <v>5/8" * 1/4"</v>
          </cell>
        </row>
        <row r="72">
          <cell r="J72">
            <v>18.1878306878307</v>
          </cell>
        </row>
        <row r="73">
          <cell r="A73" t="str">
            <v>HUB025.5</v>
          </cell>
          <cell r="B73" t="str">
            <v>6 HOLE  DISTRIBUTOR</v>
          </cell>
          <cell r="C73" t="str">
            <v>5/8" * 1/4"</v>
          </cell>
        </row>
        <row r="73">
          <cell r="J73">
            <v>18.1878306878307</v>
          </cell>
        </row>
        <row r="74">
          <cell r="A74" t="str">
            <v>HUB025.6</v>
          </cell>
          <cell r="B74" t="str">
            <v>7 HOLE  DISTRIBUTOR</v>
          </cell>
          <cell r="C74" t="str">
            <v>5/8" * 1/4"</v>
          </cell>
        </row>
        <row r="74">
          <cell r="J74">
            <v>18.1878306878307</v>
          </cell>
        </row>
        <row r="75">
          <cell r="A75" t="str">
            <v>HUB025.7</v>
          </cell>
          <cell r="B75" t="str">
            <v>8 HOLE  DISTRIBUTOR</v>
          </cell>
          <cell r="C75" t="str">
            <v>5/8" * 1/4"</v>
          </cell>
        </row>
        <row r="75">
          <cell r="J75">
            <v>18.1878306878307</v>
          </cell>
        </row>
        <row r="76">
          <cell r="A76" t="str">
            <v>HUB025.8</v>
          </cell>
          <cell r="B76" t="str">
            <v>9 HOLE  DISTRIBUTOR</v>
          </cell>
          <cell r="C76" t="str">
            <v>5/8" * 1/4"</v>
          </cell>
        </row>
        <row r="76">
          <cell r="J76">
            <v>18.1878306878307</v>
          </cell>
        </row>
        <row r="77">
          <cell r="A77" t="str">
            <v>HUB025.9</v>
          </cell>
          <cell r="B77" t="str">
            <v>10 HOLE  DISTRIBUTOR</v>
          </cell>
          <cell r="C77" t="str">
            <v>3/4" * 1/4"</v>
          </cell>
        </row>
        <row r="77">
          <cell r="J77">
            <v>29.7619047619048</v>
          </cell>
        </row>
        <row r="78">
          <cell r="A78" t="str">
            <v>HUB025.10</v>
          </cell>
          <cell r="B78" t="str">
            <v>11 HOLE  DISTRIBUTOR</v>
          </cell>
          <cell r="C78" t="str">
            <v>3/4" * 1/4"</v>
          </cell>
        </row>
        <row r="78">
          <cell r="J78">
            <v>29.7619047619048</v>
          </cell>
        </row>
        <row r="79">
          <cell r="A79" t="str">
            <v>HUB025.11</v>
          </cell>
          <cell r="B79" t="str">
            <v>12 HOLE  DISTRIBUTOR</v>
          </cell>
          <cell r="C79" t="str">
            <v>3/4" * 1/4"</v>
          </cell>
        </row>
        <row r="79">
          <cell r="J79">
            <v>29.7619047619048</v>
          </cell>
        </row>
        <row r="80">
          <cell r="A80" t="str">
            <v>HUB025.12</v>
          </cell>
          <cell r="B80" t="str">
            <v>14 HOLE  DISTRIBUTOR</v>
          </cell>
          <cell r="C80" t="str">
            <v>3/4" * 1/4"</v>
          </cell>
        </row>
        <row r="80">
          <cell r="J80">
            <v>57.8703703703704</v>
          </cell>
        </row>
        <row r="81">
          <cell r="A81" t="str">
            <v>HUB025.13</v>
          </cell>
          <cell r="B81" t="str">
            <v>16 HOLE  DISTRIBUTOR</v>
          </cell>
          <cell r="C81" t="str">
            <v>3/4" * 1/4"</v>
          </cell>
        </row>
        <row r="81">
          <cell r="J81">
            <v>57.8703703703704</v>
          </cell>
        </row>
        <row r="82">
          <cell r="A82" t="str">
            <v>HUB025.14</v>
          </cell>
          <cell r="B82" t="str">
            <v>18 HOLE  DISTRIBUTOR</v>
          </cell>
          <cell r="C82" t="str">
            <v>3/4" * 1/4"</v>
          </cell>
        </row>
        <row r="82">
          <cell r="J82">
            <v>57.8703703703704</v>
          </cell>
        </row>
        <row r="83">
          <cell r="A83" t="str">
            <v>HUB025.15</v>
          </cell>
          <cell r="B83" t="str">
            <v>20 HOLE  DISTRIBUTOR</v>
          </cell>
          <cell r="C83" t="str">
            <v>3/4" * 1/4"</v>
          </cell>
        </row>
        <row r="83">
          <cell r="J83">
            <v>79.3650793650794</v>
          </cell>
        </row>
        <row r="84">
          <cell r="A84" t="str">
            <v>HUB025.16</v>
          </cell>
          <cell r="B84" t="str">
            <v>22 HOLE  DISTRIBUTOR</v>
          </cell>
          <cell r="C84" t="str">
            <v>7/8" * 1/4"</v>
          </cell>
        </row>
        <row r="84">
          <cell r="J84">
            <v>79.3650793650794</v>
          </cell>
        </row>
        <row r="85">
          <cell r="A85" t="str">
            <v>HUB025.17</v>
          </cell>
          <cell r="B85" t="str">
            <v>24 HOLE  DISTRIBUTOR</v>
          </cell>
          <cell r="C85" t="str">
            <v>7/8" * 1/4"</v>
          </cell>
        </row>
        <row r="85">
          <cell r="J85">
            <v>90.9391534391534</v>
          </cell>
        </row>
        <row r="86">
          <cell r="A86" t="str">
            <v>HUB026</v>
          </cell>
          <cell r="B86" t="str">
            <v>SU-04 (1/4" ACCESS VALVE 60mm)</v>
          </cell>
          <cell r="C86" t="str">
            <v>60mm</v>
          </cell>
        </row>
        <row r="86">
          <cell r="J86">
            <v>4.0814479638009</v>
          </cell>
        </row>
        <row r="87">
          <cell r="A87" t="str">
            <v>HUB027.1</v>
          </cell>
          <cell r="B87" t="str">
            <v>SU-06 (3/8" ACCESS VALVE 100mm)</v>
          </cell>
          <cell r="C87" t="str">
            <v>100MM</v>
          </cell>
        </row>
        <row r="87">
          <cell r="J87">
            <v>7.63725490196078</v>
          </cell>
        </row>
        <row r="88">
          <cell r="A88" t="str">
            <v>HUB027.2</v>
          </cell>
          <cell r="B88" t="str">
            <v>1/4" OR 5/16" VALVE CORE REMOVER (R22,R410A,R404A,R407C)</v>
          </cell>
        </row>
        <row r="88">
          <cell r="J88">
            <v>52.0833333333333</v>
          </cell>
        </row>
        <row r="89">
          <cell r="A89" t="str">
            <v>HUB026.1</v>
          </cell>
          <cell r="B89" t="str">
            <v>1/4" flare nut caster</v>
          </cell>
        </row>
        <row r="89">
          <cell r="J89">
            <v>2.5625</v>
          </cell>
        </row>
        <row r="90">
          <cell r="A90" t="str">
            <v>HUB026.2</v>
          </cell>
          <cell r="B90" t="str">
            <v>3/8" flare nut caster</v>
          </cell>
        </row>
        <row r="90">
          <cell r="J90">
            <v>5.29583333333333</v>
          </cell>
        </row>
        <row r="91">
          <cell r="A91" t="str">
            <v>HUB026.3</v>
          </cell>
          <cell r="B91" t="str">
            <v>1/2" flare nut caster</v>
          </cell>
        </row>
        <row r="91">
          <cell r="J91">
            <v>6.40625</v>
          </cell>
        </row>
        <row r="92">
          <cell r="A92" t="str">
            <v>HUB026.4</v>
          </cell>
          <cell r="B92" t="str">
            <v>5/8" flare nut caster</v>
          </cell>
        </row>
        <row r="92">
          <cell r="J92">
            <v>8.37083333333333</v>
          </cell>
        </row>
        <row r="93">
          <cell r="A93" t="str">
            <v>HUB026.5</v>
          </cell>
          <cell r="B93" t="str">
            <v>3/4" flare nut caster</v>
          </cell>
        </row>
        <row r="93">
          <cell r="J93">
            <v>10.25</v>
          </cell>
        </row>
        <row r="94">
          <cell r="A94" t="str">
            <v>HUB026.6</v>
          </cell>
          <cell r="B94" t="str">
            <v>1/4" cap nut</v>
          </cell>
        </row>
        <row r="94">
          <cell r="J94">
            <v>2.60909090909091</v>
          </cell>
        </row>
        <row r="95">
          <cell r="A95" t="str">
            <v>HUB026.7</v>
          </cell>
          <cell r="B95" t="str">
            <v>1/8" NPT PLUG</v>
          </cell>
        </row>
        <row r="95">
          <cell r="J95">
            <v>1.921875</v>
          </cell>
        </row>
        <row r="96">
          <cell r="A96" t="str">
            <v>HUB026.8</v>
          </cell>
          <cell r="B96" t="str">
            <v>1/4" NPT PLUG</v>
          </cell>
        </row>
        <row r="96">
          <cell r="J96">
            <v>3.203125</v>
          </cell>
        </row>
        <row r="97">
          <cell r="A97" t="str">
            <v>HUB026.9</v>
          </cell>
          <cell r="B97" t="str">
            <v>3/8" NPT PLUG</v>
          </cell>
        </row>
        <row r="97">
          <cell r="J97">
            <v>5.765625</v>
          </cell>
        </row>
        <row r="98">
          <cell r="A98" t="str">
            <v>HUB026.10</v>
          </cell>
          <cell r="B98" t="str">
            <v>1/2" NPT PLUG</v>
          </cell>
        </row>
        <row r="98">
          <cell r="J98">
            <v>9.90833333333333</v>
          </cell>
        </row>
        <row r="99">
          <cell r="A99" t="str">
            <v>HUB026.11</v>
          </cell>
          <cell r="B99" t="str">
            <v>3/4" NPT PLUG</v>
          </cell>
        </row>
        <row r="99">
          <cell r="J99">
            <v>12.5277777777778</v>
          </cell>
        </row>
        <row r="100">
          <cell r="A100" t="str">
            <v>HUB026.12</v>
          </cell>
          <cell r="B100" t="str">
            <v>1" NPT PLUG</v>
          </cell>
        </row>
        <row r="100">
          <cell r="J100">
            <v>18.9112850981916</v>
          </cell>
        </row>
        <row r="101">
          <cell r="A101" t="str">
            <v>HUB026.13</v>
          </cell>
          <cell r="B101" t="str">
            <v>1/4x1/8 NPT UNION</v>
          </cell>
        </row>
        <row r="101">
          <cell r="J101">
            <v>2.5625</v>
          </cell>
        </row>
        <row r="102">
          <cell r="A102" t="str">
            <v>HUB026.14</v>
          </cell>
          <cell r="B102" t="str">
            <v>1/4x1/4 NPT UNION</v>
          </cell>
        </row>
        <row r="102">
          <cell r="J102">
            <v>3.5875</v>
          </cell>
        </row>
        <row r="103">
          <cell r="A103" t="str">
            <v>HUB026.15</v>
          </cell>
          <cell r="B103" t="str">
            <v>1/4x3/8 NPT UNION</v>
          </cell>
        </row>
        <row r="103">
          <cell r="J103">
            <v>5.33</v>
          </cell>
        </row>
        <row r="104">
          <cell r="A104" t="str">
            <v>HUB026.16</v>
          </cell>
          <cell r="B104" t="str">
            <v>1/4x1/2 NPT UNION</v>
          </cell>
        </row>
        <row r="104">
          <cell r="J104">
            <v>9.3275</v>
          </cell>
        </row>
        <row r="105">
          <cell r="A105" t="str">
            <v>HUB026.17</v>
          </cell>
          <cell r="B105" t="str">
            <v>3/8x1/4 NPT UNION</v>
          </cell>
        </row>
        <row r="105">
          <cell r="J105">
            <v>9.3275</v>
          </cell>
        </row>
        <row r="106">
          <cell r="A106" t="str">
            <v>HUB026.18</v>
          </cell>
          <cell r="B106" t="str">
            <v>1/2 NPT X 3/8 FLARE FEMALE UNION</v>
          </cell>
        </row>
        <row r="106">
          <cell r="J106">
            <v>7.8925</v>
          </cell>
        </row>
        <row r="107">
          <cell r="A107" t="str">
            <v>HUB026.19</v>
          </cell>
          <cell r="B107" t="str">
            <v>3/8 x 1/4 NPT ELBOW (OS)</v>
          </cell>
        </row>
        <row r="107">
          <cell r="J107">
            <v>10.25</v>
          </cell>
        </row>
        <row r="108">
          <cell r="A108" t="str">
            <v>HUB026.20</v>
          </cell>
          <cell r="B108" t="str">
            <v>1/4 BRASS NUT (OS)</v>
          </cell>
        </row>
        <row r="108">
          <cell r="J108">
            <v>3.8247542895219</v>
          </cell>
        </row>
        <row r="109">
          <cell r="A109" t="str">
            <v>HUB026.21</v>
          </cell>
          <cell r="B109" t="str">
            <v>3/8 BRASS NUT (OS)</v>
          </cell>
        </row>
        <row r="109">
          <cell r="J109">
            <v>7.10311510911211</v>
          </cell>
        </row>
        <row r="110">
          <cell r="A110" t="str">
            <v>HUB026.22</v>
          </cell>
          <cell r="B110" t="str">
            <v>1/4 WELDING ACCESS VALVE</v>
          </cell>
        </row>
        <row r="110">
          <cell r="J110">
            <v>4.47272727272727</v>
          </cell>
        </row>
        <row r="111">
          <cell r="A111" t="str">
            <v>HUB027</v>
          </cell>
          <cell r="B111" t="str">
            <v>AH-627-04*02 (1/8npt x 1/4" union c/w core)</v>
          </cell>
          <cell r="C111" t="str">
            <v>1/4" Tube O.D. in, 1/8" Pipe Thd in.</v>
          </cell>
        </row>
        <row r="111">
          <cell r="J111">
            <v>5.21818181818182</v>
          </cell>
        </row>
        <row r="112">
          <cell r="A112" t="str">
            <v>HUB028</v>
          </cell>
          <cell r="B112" t="str">
            <v>AH-627-04*04 (1/4npt x 1/4" union c/w core)</v>
          </cell>
          <cell r="C112" t="str">
            <v>1/4" Tube O.D. in, 1/4" Pipe Thd in.</v>
          </cell>
        </row>
        <row r="112">
          <cell r="J112">
            <v>6.05681818181818</v>
          </cell>
        </row>
        <row r="113">
          <cell r="A113" t="str">
            <v>HUB028.1</v>
          </cell>
          <cell r="B113" t="str">
            <v>1/8npt x 1/4" npt fitting union c/w lock</v>
          </cell>
        </row>
        <row r="113">
          <cell r="J113">
            <v>24.9594155844156</v>
          </cell>
        </row>
        <row r="114">
          <cell r="A114" t="str">
            <v>HUB028.2</v>
          </cell>
          <cell r="B114" t="str">
            <v>1/4npt x 1/4" npt fitting union c/w lock</v>
          </cell>
        </row>
        <row r="115">
          <cell r="A115" t="str">
            <v>HUB029</v>
          </cell>
          <cell r="B115" t="str">
            <v>UT-221</v>
          </cell>
          <cell r="C115" t="str">
            <v>1/8" NPT, 1/4" SAE, 1/4" SAE</v>
          </cell>
        </row>
        <row r="115">
          <cell r="J115">
            <v>7.26818181818182</v>
          </cell>
        </row>
        <row r="116">
          <cell r="A116" t="str">
            <v>HUB030</v>
          </cell>
          <cell r="B116" t="str">
            <v>UT-222</v>
          </cell>
          <cell r="C116" t="str">
            <v>1/4" NPT, 1/4" SAE, 1/4" SAE</v>
          </cell>
        </row>
        <row r="116">
          <cell r="J116">
            <v>7.45454545454545</v>
          </cell>
        </row>
        <row r="117">
          <cell r="A117" t="str">
            <v>HUB031</v>
          </cell>
          <cell r="B117" t="str">
            <v>RV-04×04</v>
          </cell>
          <cell r="C117" t="str">
            <v>1/4" NPT * 1/4" SAE</v>
          </cell>
        </row>
        <row r="117">
          <cell r="J117">
            <v>27.4886363636364</v>
          </cell>
        </row>
        <row r="118">
          <cell r="A118" t="str">
            <v>HUB032</v>
          </cell>
          <cell r="B118" t="str">
            <v>RV-04×06</v>
          </cell>
          <cell r="C118" t="str">
            <v>1/4" NPT * 3/8" SAE</v>
          </cell>
        </row>
        <row r="118">
          <cell r="J118">
            <v>27.4886363636364</v>
          </cell>
        </row>
        <row r="119">
          <cell r="A119" t="str">
            <v>HUB033</v>
          </cell>
          <cell r="B119" t="str">
            <v>RV-06×04</v>
          </cell>
          <cell r="C119" t="str">
            <v>3/8" NPT * 1/4" SAE</v>
          </cell>
        </row>
        <row r="119">
          <cell r="J119">
            <v>27.4886363636364</v>
          </cell>
        </row>
        <row r="120">
          <cell r="A120" t="str">
            <v>HUB034</v>
          </cell>
          <cell r="B120" t="str">
            <v>RV-06×06</v>
          </cell>
          <cell r="C120" t="str">
            <v>3/8" NPT * 3/8" SAE</v>
          </cell>
        </row>
        <row r="120">
          <cell r="J120">
            <v>41.9318181818182</v>
          </cell>
        </row>
        <row r="121">
          <cell r="A121" t="str">
            <v>HUB035</v>
          </cell>
          <cell r="B121" t="str">
            <v>RV-08×08</v>
          </cell>
          <cell r="C121" t="str">
            <v>1/2" NPT * 1/2" SAE</v>
          </cell>
        </row>
        <row r="121">
          <cell r="J121">
            <v>41.9318181818182</v>
          </cell>
        </row>
        <row r="122">
          <cell r="A122" t="str">
            <v>HUB036</v>
          </cell>
          <cell r="B122" t="str">
            <v>RV-12×10</v>
          </cell>
          <cell r="C122" t="str">
            <v>3/4" NPT * 5/8" SAE</v>
          </cell>
        </row>
        <row r="122">
          <cell r="J122">
            <v>83.8636363636363</v>
          </cell>
        </row>
        <row r="123">
          <cell r="A123" t="str">
            <v>HUB037</v>
          </cell>
          <cell r="B123" t="str">
            <v>RV-12×12</v>
          </cell>
          <cell r="C123" t="str">
            <v>3/4" NPT * 3/4" SAE</v>
          </cell>
        </row>
        <row r="123">
          <cell r="J123">
            <v>85.7272727272727</v>
          </cell>
        </row>
        <row r="124">
          <cell r="A124" t="str">
            <v>HUB038</v>
          </cell>
          <cell r="B124" t="str">
            <v>AH-466</v>
          </cell>
          <cell r="C124" t="str">
            <v>1/4" SAE Without Gauge</v>
          </cell>
        </row>
        <row r="124">
          <cell r="J124">
            <v>22.6354166666667</v>
          </cell>
        </row>
        <row r="125">
          <cell r="A125" t="str">
            <v>HUB039</v>
          </cell>
          <cell r="B125" t="str">
            <v>AH-467</v>
          </cell>
          <cell r="C125" t="str">
            <v>1/4" SAE Without Gauge</v>
          </cell>
        </row>
        <row r="125">
          <cell r="J125">
            <v>23.0625</v>
          </cell>
        </row>
        <row r="126">
          <cell r="A126" t="str">
            <v>HUB040</v>
          </cell>
          <cell r="B126" t="str">
            <v>AH-468</v>
          </cell>
          <cell r="C126" t="str">
            <v>1/4" SAE Without Gauge</v>
          </cell>
        </row>
        <row r="126">
          <cell r="J126" t="str">
            <v>~</v>
          </cell>
        </row>
        <row r="127">
          <cell r="A127" t="str">
            <v>HUB041</v>
          </cell>
          <cell r="B127" t="str">
            <v>RG-BS</v>
          </cell>
          <cell r="C127" t="str">
            <v>For R22, R134, R404</v>
          </cell>
        </row>
        <row r="127">
          <cell r="J127">
            <v>21.3541666666667</v>
          </cell>
        </row>
        <row r="128">
          <cell r="A128" t="str">
            <v>HUB042</v>
          </cell>
          <cell r="B128" t="str">
            <v>RG-RS</v>
          </cell>
          <cell r="C128" t="str">
            <v>For R22, R134, R404</v>
          </cell>
        </row>
        <row r="128">
          <cell r="J128">
            <v>23.9166666666667</v>
          </cell>
        </row>
        <row r="129">
          <cell r="A129" t="str">
            <v>HUB043</v>
          </cell>
          <cell r="B129" t="str">
            <v>RG-410a-500aY70</v>
          </cell>
          <cell r="C129" t="str">
            <v>For R410A</v>
          </cell>
        </row>
        <row r="129">
          <cell r="J129">
            <v>21.3541666666667</v>
          </cell>
        </row>
        <row r="130">
          <cell r="A130" t="str">
            <v>HUB044</v>
          </cell>
          <cell r="B130" t="str">
            <v>RG-410a-800aY71</v>
          </cell>
          <cell r="C130" t="str">
            <v>For R410A</v>
          </cell>
        </row>
        <row r="130">
          <cell r="J130">
            <v>21.3541666666667</v>
          </cell>
        </row>
        <row r="131">
          <cell r="A131" t="str">
            <v>HUB044.1</v>
          </cell>
          <cell r="B131" t="str">
            <v>RUBBER GAUGE COVER</v>
          </cell>
        </row>
        <row r="131">
          <cell r="J131">
            <v>4.27083333333333</v>
          </cell>
        </row>
        <row r="132">
          <cell r="A132" t="str">
            <v>HUB044.2</v>
          </cell>
          <cell r="B132" t="str">
            <v>VMG-2-R22-B VALUE MANIFOLD GAUGE SET</v>
          </cell>
        </row>
        <row r="132">
          <cell r="J132">
            <v>205.111312217195</v>
          </cell>
        </row>
        <row r="133">
          <cell r="A133" t="str">
            <v>HUB044.3</v>
          </cell>
          <cell r="B133" t="str">
            <v>VRM2-B-0101I VALUE DIGITAL MANIFOLD GAUGE SET</v>
          </cell>
          <cell r="C133" t="str">
            <v>ALL KIND REF GAS</v>
          </cell>
        </row>
        <row r="133">
          <cell r="J133">
            <v>964.705882352941</v>
          </cell>
        </row>
        <row r="134">
          <cell r="A134" t="str">
            <v>HUB044.4</v>
          </cell>
          <cell r="B134" t="str">
            <v>VRM2-B-0401 VALUE MANIFOLD GAUGE SET</v>
          </cell>
        </row>
        <row r="134">
          <cell r="J134">
            <v>296.83257918552</v>
          </cell>
        </row>
        <row r="135">
          <cell r="A135" t="str">
            <v>HUB044.5</v>
          </cell>
          <cell r="B135" t="str">
            <v>VEF-1 VALUE ELECTRIC FLARING TOOL</v>
          </cell>
          <cell r="C135" t="str">
            <v>1/4 - 3/4</v>
          </cell>
        </row>
        <row r="135">
          <cell r="J135">
            <v>1038.91402714932</v>
          </cell>
        </row>
        <row r="136">
          <cell r="A136" t="str">
            <v>HUB044.6</v>
          </cell>
          <cell r="B136" t="str">
            <v>VALUE DRAIN PUMP M1</v>
          </cell>
        </row>
        <row r="136">
          <cell r="J136">
            <v>192.941176470588</v>
          </cell>
        </row>
        <row r="137">
          <cell r="A137" t="str">
            <v>HUB044.7</v>
          </cell>
          <cell r="B137" t="str">
            <v>Electronic refrigerant scale VES-100B </v>
          </cell>
        </row>
        <row r="137">
          <cell r="J137">
            <v>838.552036199095</v>
          </cell>
        </row>
        <row r="138">
          <cell r="A138" t="str">
            <v>HUB044.8</v>
          </cell>
          <cell r="B138" t="str">
            <v>Electronic refrigerant scale VES-50B </v>
          </cell>
        </row>
        <row r="138">
          <cell r="J138">
            <v>754.548416289593</v>
          </cell>
        </row>
        <row r="139">
          <cell r="A139" t="str">
            <v>HUB044.9</v>
          </cell>
          <cell r="B139" t="str">
            <v>Vaccum gauge VMV-1</v>
          </cell>
        </row>
        <row r="139">
          <cell r="J139">
            <v>556.561085972851</v>
          </cell>
        </row>
        <row r="140">
          <cell r="A140" t="str">
            <v>HUB044.10</v>
          </cell>
          <cell r="B140" t="str">
            <v>Sound meter VMS-1</v>
          </cell>
        </row>
        <row r="140">
          <cell r="J140">
            <v>224.999095022624</v>
          </cell>
        </row>
        <row r="141">
          <cell r="A141" t="str">
            <v>HUB048</v>
          </cell>
          <cell r="B141" t="str">
            <v>REPAIR KIT (RUBBER)</v>
          </cell>
        </row>
        <row r="141">
          <cell r="J141">
            <v>6.63235294117647</v>
          </cell>
        </row>
        <row r="142">
          <cell r="A142" t="str">
            <v>HUB049</v>
          </cell>
          <cell r="B142" t="str">
            <v>AH-560G C/W hose 1.5m</v>
          </cell>
        </row>
        <row r="142">
          <cell r="J142">
            <v>178.099547511312</v>
          </cell>
        </row>
        <row r="143">
          <cell r="A143" t="str">
            <v>HUB049.01</v>
          </cell>
          <cell r="B143" t="str">
            <v>AH-336-RYB(R22,507)</v>
          </cell>
          <cell r="C143" t="str">
            <v>3-36" Set</v>
          </cell>
        </row>
        <row r="143">
          <cell r="J143">
            <v>32.9607843137255</v>
          </cell>
        </row>
        <row r="144">
          <cell r="A144" t="str">
            <v>HUB050</v>
          </cell>
          <cell r="B144" t="str">
            <v>AH-360-RYB(R22,507)</v>
          </cell>
          <cell r="C144" t="str">
            <v>3-60" Set</v>
          </cell>
        </row>
        <row r="144">
          <cell r="J144">
            <v>76.3725490196078</v>
          </cell>
        </row>
        <row r="145">
          <cell r="A145" t="str">
            <v>HUB051</v>
          </cell>
          <cell r="B145" t="str">
            <v>AH-372-RYB(R22,507)</v>
          </cell>
          <cell r="C145" t="str">
            <v>3-72" Set</v>
          </cell>
        </row>
        <row r="145">
          <cell r="J145">
            <v>82.8039215686274</v>
          </cell>
        </row>
        <row r="146">
          <cell r="A146" t="str">
            <v>HUB052</v>
          </cell>
          <cell r="B146" t="str">
            <v>AH-396-RYB(R22,507)</v>
          </cell>
          <cell r="C146" t="str">
            <v>3-96" Set</v>
          </cell>
        </row>
        <row r="146">
          <cell r="J146">
            <v>96.4705882352941</v>
          </cell>
        </row>
        <row r="147">
          <cell r="A147" t="str">
            <v>HUB053</v>
          </cell>
          <cell r="B147" t="str">
            <v>AHA-20ft-RYB(R22,507) per lgth</v>
          </cell>
          <cell r="C147" t="str">
            <v>3-20FT Set</v>
          </cell>
        </row>
        <row r="147">
          <cell r="J147">
            <v>366.588235294118</v>
          </cell>
        </row>
        <row r="148">
          <cell r="A148" t="str">
            <v>HUB058</v>
          </cell>
          <cell r="B148" t="str">
            <v>R-04*05 (R134A)</v>
          </cell>
          <cell r="C148" t="str">
            <v>1/4" SAE(F) * 5/16"</v>
          </cell>
        </row>
        <row r="148">
          <cell r="J148">
            <v>4.65909090909091</v>
          </cell>
        </row>
        <row r="151">
          <cell r="A151" t="str">
            <v>HUB46.1</v>
          </cell>
          <cell r="B151" t="str">
            <v>SN1-04</v>
          </cell>
          <cell r="C151" t="str">
            <v>1/4"</v>
          </cell>
        </row>
        <row r="151">
          <cell r="J151">
            <v>2.14318181818182</v>
          </cell>
        </row>
        <row r="152">
          <cell r="A152" t="str">
            <v>HUB46.2</v>
          </cell>
          <cell r="B152" t="str">
            <v>SN1-05</v>
          </cell>
          <cell r="C152" t="str">
            <v>5/16"</v>
          </cell>
        </row>
        <row r="152">
          <cell r="J152">
            <v>2.88863636363636</v>
          </cell>
        </row>
        <row r="153">
          <cell r="A153" t="str">
            <v>HUB46.3</v>
          </cell>
          <cell r="B153" t="str">
            <v>SN1-06</v>
          </cell>
          <cell r="C153" t="str">
            <v>3/8"</v>
          </cell>
        </row>
        <row r="153">
          <cell r="J153">
            <v>4.75227272727273</v>
          </cell>
        </row>
        <row r="154">
          <cell r="A154" t="str">
            <v>HUB46.4</v>
          </cell>
          <cell r="B154" t="str">
            <v>SN1-08</v>
          </cell>
          <cell r="C154" t="str">
            <v>1/2"</v>
          </cell>
        </row>
        <row r="154">
          <cell r="J154">
            <v>7.64090909090909</v>
          </cell>
        </row>
        <row r="155">
          <cell r="A155" t="str">
            <v>HUB46.5</v>
          </cell>
          <cell r="B155" t="str">
            <v>SN1-10</v>
          </cell>
          <cell r="C155" t="str">
            <v>5/8"</v>
          </cell>
        </row>
        <row r="155">
          <cell r="J155">
            <v>9.69090909090909</v>
          </cell>
        </row>
        <row r="156">
          <cell r="A156" t="str">
            <v>HUB46.6</v>
          </cell>
          <cell r="B156" t="str">
            <v>SN1-12</v>
          </cell>
          <cell r="C156" t="str">
            <v>3/4"</v>
          </cell>
        </row>
        <row r="156">
          <cell r="J156">
            <v>17.3504545454545</v>
          </cell>
        </row>
        <row r="157">
          <cell r="A157" t="str">
            <v>HUB46.7</v>
          </cell>
          <cell r="B157" t="str">
            <v>SN2-04</v>
          </cell>
          <cell r="C157" t="str">
            <v>1/4"</v>
          </cell>
        </row>
        <row r="157">
          <cell r="J157">
            <v>2.12454545454545</v>
          </cell>
        </row>
        <row r="158">
          <cell r="A158" t="str">
            <v>HUB46.8</v>
          </cell>
          <cell r="B158" t="str">
            <v>SN2-05</v>
          </cell>
          <cell r="C158" t="str">
            <v>5/16"</v>
          </cell>
        </row>
        <row r="158">
          <cell r="J158">
            <v>2.27363636363636</v>
          </cell>
        </row>
        <row r="159">
          <cell r="A159" t="str">
            <v>HUB46.9</v>
          </cell>
          <cell r="B159" t="str">
            <v>SN2-06</v>
          </cell>
          <cell r="C159" t="str">
            <v>3/8"</v>
          </cell>
        </row>
        <row r="159">
          <cell r="J159">
            <v>4.11863636363636</v>
          </cell>
        </row>
        <row r="160">
          <cell r="A160" t="str">
            <v>HUB46.10</v>
          </cell>
          <cell r="B160" t="str">
            <v>SN2-08</v>
          </cell>
          <cell r="C160" t="str">
            <v>1/2"</v>
          </cell>
        </row>
        <row r="160">
          <cell r="J160">
            <v>5.75863636363636</v>
          </cell>
        </row>
        <row r="161">
          <cell r="A161" t="str">
            <v>HUB46.11</v>
          </cell>
          <cell r="B161" t="str">
            <v>SN2-10</v>
          </cell>
          <cell r="C161" t="str">
            <v>5/8"</v>
          </cell>
        </row>
        <row r="161">
          <cell r="J161">
            <v>7.02590909090909</v>
          </cell>
        </row>
        <row r="162">
          <cell r="A162" t="str">
            <v>HUB46.12</v>
          </cell>
          <cell r="B162" t="str">
            <v>SN2-12</v>
          </cell>
          <cell r="C162" t="str">
            <v>3/4"</v>
          </cell>
        </row>
        <row r="162">
          <cell r="J162">
            <v>12.3559090909091</v>
          </cell>
        </row>
        <row r="163">
          <cell r="A163" t="str">
            <v>HUB46.13</v>
          </cell>
          <cell r="B163" t="str">
            <v>CN3-04</v>
          </cell>
          <cell r="C163" t="str">
            <v>1/4"</v>
          </cell>
        </row>
        <row r="163">
          <cell r="J163">
            <v>2.23636363636364</v>
          </cell>
        </row>
        <row r="164">
          <cell r="A164" t="str">
            <v>HUB46.14</v>
          </cell>
          <cell r="B164" t="str">
            <v>CN3-05</v>
          </cell>
          <cell r="C164" t="str">
            <v>5/16"</v>
          </cell>
        </row>
        <row r="164">
          <cell r="J164">
            <v>2.46</v>
          </cell>
        </row>
        <row r="165">
          <cell r="A165" t="str">
            <v>HUB46.15</v>
          </cell>
          <cell r="B165" t="str">
            <v>CN3-06</v>
          </cell>
          <cell r="C165" t="str">
            <v>3/8"</v>
          </cell>
        </row>
        <row r="165">
          <cell r="J165">
            <v>4.21181818181818</v>
          </cell>
        </row>
        <row r="166">
          <cell r="A166" t="str">
            <v>HUB46.16</v>
          </cell>
          <cell r="B166" t="str">
            <v>CN3-08</v>
          </cell>
          <cell r="C166" t="str">
            <v>1/2"</v>
          </cell>
        </row>
        <row r="166">
          <cell r="J166">
            <v>6.15</v>
          </cell>
        </row>
        <row r="167">
          <cell r="A167" t="str">
            <v>HUB46.17</v>
          </cell>
          <cell r="B167" t="str">
            <v>CN3-10</v>
          </cell>
          <cell r="C167" t="str">
            <v>5/8"</v>
          </cell>
        </row>
        <row r="167">
          <cell r="J167">
            <v>7.62227272727273</v>
          </cell>
        </row>
        <row r="168">
          <cell r="A168" t="str">
            <v>HUB46.18</v>
          </cell>
          <cell r="B168" t="str">
            <v>CN3-12</v>
          </cell>
          <cell r="C168" t="str">
            <v>3/4"</v>
          </cell>
        </row>
        <row r="168">
          <cell r="J168">
            <v>13.5113636363636</v>
          </cell>
        </row>
        <row r="169">
          <cell r="A169" t="str">
            <v>HUB062</v>
          </cell>
          <cell r="B169" t="str">
            <v>AH-900MM</v>
          </cell>
          <cell r="C169" t="str">
            <v>1/4"</v>
          </cell>
        </row>
        <row r="169">
          <cell r="J169">
            <v>11.8269230769231</v>
          </cell>
        </row>
        <row r="170">
          <cell r="A170" t="str">
            <v>HUB063</v>
          </cell>
          <cell r="B170" t="str">
            <v>AH-1200MM</v>
          </cell>
          <cell r="C170" t="str">
            <v>1/4"</v>
          </cell>
        </row>
        <row r="170">
          <cell r="J170">
            <v>15.375</v>
          </cell>
        </row>
        <row r="171">
          <cell r="A171" t="str">
            <v>HUB45.3</v>
          </cell>
          <cell r="B171" t="str">
            <v>N-04</v>
          </cell>
          <cell r="C171" t="str">
            <v>1/4"</v>
          </cell>
        </row>
        <row r="171">
          <cell r="J171">
            <v>2.05</v>
          </cell>
        </row>
        <row r="172">
          <cell r="A172" t="str">
            <v>HUB45.4</v>
          </cell>
          <cell r="B172" t="str">
            <v>N-06</v>
          </cell>
          <cell r="C172" t="str">
            <v>3/8"</v>
          </cell>
        </row>
        <row r="172">
          <cell r="J172">
            <v>3.72727272727273</v>
          </cell>
        </row>
        <row r="173">
          <cell r="A173" t="str">
            <v>HUB45.5</v>
          </cell>
          <cell r="B173" t="str">
            <v>N-08</v>
          </cell>
          <cell r="C173" t="str">
            <v>1/2"</v>
          </cell>
        </row>
        <row r="173">
          <cell r="J173">
            <v>4.93863636363636</v>
          </cell>
        </row>
        <row r="174">
          <cell r="A174" t="str">
            <v>HUB45.6</v>
          </cell>
          <cell r="B174" t="str">
            <v>N-10</v>
          </cell>
          <cell r="C174" t="str">
            <v>5/8"</v>
          </cell>
        </row>
        <row r="174">
          <cell r="J174">
            <v>5.96363636363636</v>
          </cell>
        </row>
        <row r="175">
          <cell r="A175" t="str">
            <v>HUB45.7</v>
          </cell>
          <cell r="B175" t="str">
            <v>N-12</v>
          </cell>
          <cell r="C175" t="str">
            <v>3/4"</v>
          </cell>
        </row>
        <row r="175">
          <cell r="J175">
            <v>10.25</v>
          </cell>
        </row>
        <row r="176">
          <cell r="A176" t="str">
            <v>HUB45.8</v>
          </cell>
          <cell r="B176" t="str">
            <v>N-14</v>
          </cell>
          <cell r="C176" t="str">
            <v>7/8"</v>
          </cell>
        </row>
        <row r="176">
          <cell r="J176">
            <v>16.3068181818182</v>
          </cell>
        </row>
        <row r="177">
          <cell r="A177" t="str">
            <v>HUB45.9</v>
          </cell>
          <cell r="B177" t="str">
            <v>U-04</v>
          </cell>
          <cell r="C177" t="str">
            <v>1/4"</v>
          </cell>
        </row>
        <row r="177">
          <cell r="J177">
            <v>2.32954545454545</v>
          </cell>
        </row>
        <row r="178">
          <cell r="A178" t="str">
            <v>HUB45.10</v>
          </cell>
          <cell r="B178" t="str">
            <v>U-05</v>
          </cell>
          <cell r="C178" t="str">
            <v>5/16"</v>
          </cell>
        </row>
        <row r="178">
          <cell r="J178">
            <v>5.68409090909091</v>
          </cell>
        </row>
        <row r="179">
          <cell r="A179" t="str">
            <v>HUB45.11</v>
          </cell>
          <cell r="B179" t="str">
            <v>U-06</v>
          </cell>
          <cell r="C179" t="str">
            <v>3/8"</v>
          </cell>
        </row>
        <row r="179">
          <cell r="J179">
            <v>9.31818181818182</v>
          </cell>
        </row>
        <row r="180">
          <cell r="A180" t="str">
            <v>HUB45.12</v>
          </cell>
          <cell r="B180" t="str">
            <v>U-08</v>
          </cell>
          <cell r="C180" t="str">
            <v>1/2"</v>
          </cell>
        </row>
        <row r="180">
          <cell r="J180">
            <v>13.9772727272727</v>
          </cell>
        </row>
        <row r="181">
          <cell r="A181" t="str">
            <v>HUB45.13</v>
          </cell>
          <cell r="B181" t="str">
            <v>U-10</v>
          </cell>
          <cell r="C181" t="str">
            <v>5/8"</v>
          </cell>
        </row>
        <row r="181">
          <cell r="J181">
            <v>13.9772727272727</v>
          </cell>
        </row>
        <row r="182">
          <cell r="A182" t="str">
            <v>HUB45.14</v>
          </cell>
          <cell r="B182" t="str">
            <v>U-12</v>
          </cell>
          <cell r="C182" t="str">
            <v>3/4"</v>
          </cell>
        </row>
        <row r="182">
          <cell r="J182">
            <v>32.6136363636364</v>
          </cell>
        </row>
        <row r="183">
          <cell r="A183" t="str">
            <v>HUB45.15</v>
          </cell>
          <cell r="B183" t="str">
            <v>SV-04x04</v>
          </cell>
          <cell r="C183" t="str">
            <v>1/4" SAE</v>
          </cell>
        </row>
        <row r="183">
          <cell r="J183">
            <v>39.1363636363636</v>
          </cell>
        </row>
        <row r="184">
          <cell r="A184" t="str">
            <v>HUB45.16</v>
          </cell>
          <cell r="B184" t="str">
            <v>SV-06x06</v>
          </cell>
          <cell r="C184" t="str">
            <v>3/8" SAE</v>
          </cell>
        </row>
        <row r="184">
          <cell r="J184">
            <v>45.1931818181818</v>
          </cell>
        </row>
        <row r="185">
          <cell r="A185" t="str">
            <v>HUB45.17</v>
          </cell>
          <cell r="B185" t="str">
            <v>SV-08x08</v>
          </cell>
          <cell r="C185" t="str">
            <v>1/2" SAE</v>
          </cell>
        </row>
        <row r="185">
          <cell r="J185">
            <v>48.4545454545454</v>
          </cell>
        </row>
        <row r="186">
          <cell r="A186" t="str">
            <v>HUB45.18</v>
          </cell>
          <cell r="B186" t="str">
            <v>SV-10x10</v>
          </cell>
          <cell r="C186" t="str">
            <v>5/8" SAE</v>
          </cell>
        </row>
        <row r="186">
          <cell r="J186">
            <v>51.25</v>
          </cell>
        </row>
        <row r="187">
          <cell r="A187" t="str">
            <v>HUB45.19</v>
          </cell>
          <cell r="B187" t="str">
            <v>SV-12x12</v>
          </cell>
          <cell r="C187" t="str">
            <v>3/4" SAE</v>
          </cell>
        </row>
        <row r="187">
          <cell r="J187">
            <v>66.1590909090909</v>
          </cell>
        </row>
        <row r="188">
          <cell r="A188" t="str">
            <v>HUB45.20</v>
          </cell>
          <cell r="B188" t="str">
            <v>SV-14x14</v>
          </cell>
          <cell r="C188" t="str">
            <v>7/8"welding</v>
          </cell>
        </row>
        <row r="188">
          <cell r="J188">
            <v>84.7954545454545</v>
          </cell>
        </row>
        <row r="189">
          <cell r="A189" t="str">
            <v>HUB064</v>
          </cell>
          <cell r="B189" t="str">
            <v>AH-632 HUB</v>
          </cell>
          <cell r="C189" t="str">
            <v>A/C 220V</v>
          </cell>
        </row>
        <row r="189">
          <cell r="J189">
            <v>76.3725490196078</v>
          </cell>
        </row>
        <row r="190">
          <cell r="A190" t="str">
            <v>HUB064.1</v>
          </cell>
          <cell r="B190" t="str">
            <v>WA-632 CHINA</v>
          </cell>
        </row>
        <row r="192">
          <cell r="A192" t="str">
            <v>HUB065</v>
          </cell>
          <cell r="B192" t="str">
            <v>AH-634</v>
          </cell>
          <cell r="C192" t="str">
            <v>A/C 220V</v>
          </cell>
        </row>
        <row r="192">
          <cell r="J192">
            <v>683.333333333333</v>
          </cell>
        </row>
        <row r="193">
          <cell r="A193" t="str">
            <v>HUB065.1</v>
          </cell>
          <cell r="B193" t="str">
            <v>WA-634 Square type big</v>
          </cell>
        </row>
        <row r="194">
          <cell r="A194" t="str">
            <v>HUB066</v>
          </cell>
          <cell r="B194" t="str">
            <v>AH-1238S</v>
          </cell>
        </row>
        <row r="194">
          <cell r="J194">
            <v>160.78431372549</v>
          </cell>
        </row>
        <row r="195">
          <cell r="A195" t="str">
            <v>HUB067</v>
          </cell>
          <cell r="B195" t="str">
            <v>AH-1238N</v>
          </cell>
        </row>
        <row r="195">
          <cell r="J195">
            <v>144.705882352941</v>
          </cell>
        </row>
        <row r="196">
          <cell r="A196" t="str">
            <v>HUB067.1</v>
          </cell>
          <cell r="B196" t="str">
            <v>AH-1230S</v>
          </cell>
        </row>
        <row r="196">
          <cell r="J196">
            <v>191.333333333333</v>
          </cell>
        </row>
        <row r="197">
          <cell r="A197" t="str">
            <v>HUB067.2</v>
          </cell>
          <cell r="B197" t="str">
            <v>AH-1230N</v>
          </cell>
        </row>
        <row r="197">
          <cell r="J197">
            <v>162.392156862745</v>
          </cell>
        </row>
        <row r="198">
          <cell r="A198" t="str">
            <v>HUB067.3</v>
          </cell>
          <cell r="B198" t="str">
            <v>HS-1140</v>
          </cell>
        </row>
        <row r="198">
          <cell r="J198">
            <v>122.549019607843</v>
          </cell>
        </row>
        <row r="199">
          <cell r="A199" t="str">
            <v>HUB068</v>
          </cell>
          <cell r="B199" t="str">
            <v>AH-838</v>
          </cell>
          <cell r="C199" t="str">
            <v>AH-838A
AH-838B
AH-838C
AH-838D</v>
          </cell>
        </row>
        <row r="199">
          <cell r="J199">
            <v>233.137254901961</v>
          </cell>
        </row>
        <row r="200">
          <cell r="A200" t="str">
            <v>HUB069</v>
          </cell>
          <cell r="B200" t="str">
            <v>AH-1178</v>
          </cell>
          <cell r="C200" t="str">
            <v>Safety Latches &amp; Inside Release Handles</v>
          </cell>
        </row>
        <row r="200">
          <cell r="J200">
            <v>140.686274509804</v>
          </cell>
        </row>
        <row r="201">
          <cell r="A201" t="str">
            <v>HUB069.1</v>
          </cell>
          <cell r="B201" t="str">
            <v>HS-1178A</v>
          </cell>
          <cell r="C201" t="str">
            <v>Safety Latches &amp; Inside Release Handles</v>
          </cell>
        </row>
        <row r="201">
          <cell r="J201">
            <v>87.8533231474408</v>
          </cell>
        </row>
        <row r="202">
          <cell r="A202" t="str">
            <v>HUB069.10</v>
          </cell>
          <cell r="B202" t="str">
            <v>HS-1178S (short thickness)</v>
          </cell>
          <cell r="C202" t="str">
            <v>Safety Latches &amp; Inside Release Handles</v>
          </cell>
        </row>
        <row r="202">
          <cell r="J202">
            <v>82.4906233679913</v>
          </cell>
        </row>
        <row r="203">
          <cell r="A203" t="str">
            <v>HUB069.2</v>
          </cell>
          <cell r="B203" t="str">
            <v>HS-1178B DOUBLE HANDLE</v>
          </cell>
          <cell r="C203" t="str">
            <v>Safety Latches &amp; Inside Release Handles 45-70mm</v>
          </cell>
        </row>
        <row r="203">
          <cell r="J203">
            <v>264.550264550265</v>
          </cell>
        </row>
        <row r="204">
          <cell r="A204" t="str">
            <v>HUB070</v>
          </cell>
          <cell r="B204" t="str">
            <v>AH-1460</v>
          </cell>
        </row>
        <row r="204">
          <cell r="J204" t="str">
            <v>~</v>
          </cell>
        </row>
        <row r="205">
          <cell r="A205" t="str">
            <v>HUB070.1</v>
          </cell>
          <cell r="B205" t="str">
            <v>HS-1460C</v>
          </cell>
        </row>
        <row r="205">
          <cell r="J205">
            <v>79.3650793650794</v>
          </cell>
        </row>
        <row r="206">
          <cell r="A206" t="str">
            <v>HUB071</v>
          </cell>
          <cell r="B206" t="str">
            <v>AH-1179</v>
          </cell>
          <cell r="C206" t="str">
            <v>Safety Latches &amp; Inside Release Handles</v>
          </cell>
        </row>
        <row r="206">
          <cell r="J206">
            <v>241.176470588235</v>
          </cell>
        </row>
        <row r="207">
          <cell r="A207" t="str">
            <v>HUB071.1</v>
          </cell>
          <cell r="B207" t="str">
            <v>HS-1179</v>
          </cell>
          <cell r="C207" t="str">
            <v>Safety Latches &amp; Inside Release Handles</v>
          </cell>
        </row>
        <row r="207">
          <cell r="J207">
            <v>233.426704014939</v>
          </cell>
        </row>
        <row r="208">
          <cell r="A208" t="str">
            <v>HUB072</v>
          </cell>
          <cell r="B208" t="str">
            <v>AH-1450</v>
          </cell>
        </row>
        <row r="208">
          <cell r="J208">
            <v>188.117647058824</v>
          </cell>
        </row>
        <row r="209">
          <cell r="A209" t="str">
            <v>HUB073</v>
          </cell>
          <cell r="B209" t="str">
            <v>AH-1470</v>
          </cell>
        </row>
        <row r="209">
          <cell r="J209">
            <v>237.156862745098</v>
          </cell>
        </row>
        <row r="210">
          <cell r="A210" t="str">
            <v>HUB073.1</v>
          </cell>
          <cell r="B210" t="str">
            <v>HS-1470 (70mm)</v>
          </cell>
        </row>
        <row r="210">
          <cell r="J210">
            <v>122.230710466005</v>
          </cell>
        </row>
        <row r="211">
          <cell r="A211" t="str">
            <v>HUB074</v>
          </cell>
          <cell r="B211" t="str">
            <v>AH-1600</v>
          </cell>
        </row>
        <row r="211">
          <cell r="J211">
            <v>153.475935828877</v>
          </cell>
        </row>
        <row r="212">
          <cell r="A212" t="str">
            <v>HUB075</v>
          </cell>
          <cell r="B212" t="str">
            <v>AH-1132</v>
          </cell>
        </row>
        <row r="212">
          <cell r="J212">
            <v>49.1122994652406</v>
          </cell>
        </row>
        <row r="213">
          <cell r="A213" t="str">
            <v>HUB076</v>
          </cell>
          <cell r="B213" t="str">
            <v>AH-1334</v>
          </cell>
        </row>
        <row r="213">
          <cell r="J213">
            <v>48.2352941176471</v>
          </cell>
        </row>
        <row r="214">
          <cell r="A214" t="str">
            <v>HUB076.1</v>
          </cell>
          <cell r="B214" t="str">
            <v>HK-4001,4100</v>
          </cell>
        </row>
        <row r="214">
          <cell r="J214">
            <v>203.717850776674</v>
          </cell>
        </row>
        <row r="215">
          <cell r="A215" t="str">
            <v>HUB076.2</v>
          </cell>
          <cell r="B215" t="str">
            <v>HS-1191 HINGES (PER PAIR)</v>
          </cell>
        </row>
        <row r="215">
          <cell r="J215">
            <v>89.126559714795</v>
          </cell>
        </row>
        <row r="216">
          <cell r="A216" t="str">
            <v>HUB076.3</v>
          </cell>
          <cell r="B216" t="str">
            <v>HS-1128 HINGES (PER PAIR) black</v>
          </cell>
        </row>
        <row r="216">
          <cell r="J216">
            <v>117.137764196588</v>
          </cell>
        </row>
        <row r="217">
          <cell r="A217" t="str">
            <v>HUB076.4</v>
          </cell>
          <cell r="B217" t="str">
            <v>HS-1199 HANDLE</v>
          </cell>
        </row>
        <row r="217">
          <cell r="J217">
            <v>159.154570919277</v>
          </cell>
        </row>
        <row r="218">
          <cell r="A218" t="str">
            <v>HUB077</v>
          </cell>
          <cell r="B218" t="str">
            <v>AH-1800</v>
          </cell>
          <cell r="C218" t="str">
            <v>ITALY DESIGN</v>
          </cell>
        </row>
        <row r="218">
          <cell r="J218">
            <v>175.401069518717</v>
          </cell>
        </row>
        <row r="219">
          <cell r="A219" t="str">
            <v>HUB078</v>
          </cell>
          <cell r="B219" t="str">
            <v>HS-1139 HINGES (PER PAIR)s/steel</v>
          </cell>
          <cell r="C219" t="str">
            <v>ITALY DESIGN</v>
          </cell>
        </row>
        <row r="219">
          <cell r="J219">
            <v>216.450216450216</v>
          </cell>
        </row>
        <row r="220">
          <cell r="A220" t="str">
            <v>HUB078.1</v>
          </cell>
          <cell r="B220" t="str">
            <v>HS-01 CONTENA LOCK ACC</v>
          </cell>
        </row>
        <row r="220">
          <cell r="J220">
            <v>381.970970206264</v>
          </cell>
        </row>
        <row r="221">
          <cell r="A221" t="str">
            <v>HUB079</v>
          </cell>
          <cell r="B221" t="str">
            <v>AH-1161S Camlift hinges c/w spring</v>
          </cell>
        </row>
        <row r="221">
          <cell r="J221">
            <v>250.823529411765</v>
          </cell>
        </row>
        <row r="222">
          <cell r="A222" t="str">
            <v>HUB080</v>
          </cell>
          <cell r="B222" t="str">
            <v>AH-1161N non camlift hinges</v>
          </cell>
        </row>
        <row r="222">
          <cell r="J222">
            <v>219.251336898396</v>
          </cell>
        </row>
        <row r="223">
          <cell r="A223" t="str">
            <v>HUB081</v>
          </cell>
          <cell r="B223" t="str">
            <v>AH-1161NCL Camlift hinges</v>
          </cell>
        </row>
        <row r="223">
          <cell r="J223">
            <v>219.251336898396</v>
          </cell>
        </row>
        <row r="224">
          <cell r="A224" t="str">
            <v>HUB081.1</v>
          </cell>
          <cell r="B224" t="str">
            <v>AH-1162</v>
          </cell>
        </row>
        <row r="224">
          <cell r="J224">
            <v>123.267973856209</v>
          </cell>
        </row>
        <row r="225">
          <cell r="A225" t="str">
            <v>HUB081.2</v>
          </cell>
          <cell r="B225" t="str">
            <v>HS-608-1</v>
          </cell>
        </row>
        <row r="225">
          <cell r="J225">
            <v>62.8306878306878</v>
          </cell>
        </row>
        <row r="226">
          <cell r="A226" t="str">
            <v>HUB081.3</v>
          </cell>
          <cell r="B226" t="str">
            <v>HS-608-2</v>
          </cell>
        </row>
        <row r="226">
          <cell r="J226">
            <v>62.8306878306878</v>
          </cell>
        </row>
        <row r="227">
          <cell r="A227" t="str">
            <v>HUB081.4</v>
          </cell>
          <cell r="B227" t="str">
            <v>TM-3.2</v>
          </cell>
        </row>
        <row r="227">
          <cell r="J227">
            <v>12.2236394557823</v>
          </cell>
        </row>
        <row r="228">
          <cell r="A228" t="str">
            <v>HUB081.5</v>
          </cell>
          <cell r="B228" t="str">
            <v>TM-4.0H </v>
          </cell>
        </row>
        <row r="228">
          <cell r="J228">
            <v>15.7312925170068</v>
          </cell>
        </row>
        <row r="229">
          <cell r="A229" t="str">
            <v>HUB081.6</v>
          </cell>
          <cell r="B229" t="str">
            <v>TM-4.0L</v>
          </cell>
        </row>
        <row r="229">
          <cell r="J229">
            <v>18.0697278911565</v>
          </cell>
        </row>
        <row r="230">
          <cell r="A230" t="str">
            <v>HUB081.7</v>
          </cell>
          <cell r="B230" t="str">
            <v>TM-5.0</v>
          </cell>
        </row>
        <row r="230">
          <cell r="J230">
            <v>16.5816326530612</v>
          </cell>
        </row>
        <row r="231">
          <cell r="A231" t="str">
            <v>HUB081.8</v>
          </cell>
          <cell r="B231" t="str">
            <v>TM-5.0XL</v>
          </cell>
        </row>
        <row r="231">
          <cell r="J231">
            <v>17.9634353741497</v>
          </cell>
        </row>
        <row r="232">
          <cell r="A232" t="str">
            <v>HUB082</v>
          </cell>
          <cell r="B232" t="str">
            <v>AH-1500</v>
          </cell>
        </row>
        <row r="232">
          <cell r="J232">
            <v>38.95</v>
          </cell>
        </row>
        <row r="233">
          <cell r="A233" t="str">
            <v>HUB083</v>
          </cell>
          <cell r="B233" t="str">
            <v>AH-1332</v>
          </cell>
        </row>
        <row r="233">
          <cell r="J233">
            <v>30.75</v>
          </cell>
        </row>
        <row r="234">
          <cell r="A234" t="str">
            <v>HUB083.1</v>
          </cell>
          <cell r="B234" t="str">
            <v>AH-1336</v>
          </cell>
        </row>
        <row r="234">
          <cell r="J234">
            <v>30.75</v>
          </cell>
        </row>
        <row r="235">
          <cell r="A235" t="str">
            <v>HUB084</v>
          </cell>
          <cell r="B235" t="str">
            <v>AH-712</v>
          </cell>
        </row>
        <row r="235">
          <cell r="J235">
            <v>38.5882352941176</v>
          </cell>
        </row>
        <row r="236">
          <cell r="A236" t="str">
            <v>HUB085</v>
          </cell>
          <cell r="B236" t="str">
            <v>AH-711</v>
          </cell>
        </row>
        <row r="236">
          <cell r="J236">
            <v>40.814479638009</v>
          </cell>
        </row>
        <row r="237">
          <cell r="A237" t="str">
            <v>HUB085.1</v>
          </cell>
          <cell r="B237" t="str">
            <v>AH-1300</v>
          </cell>
        </row>
        <row r="237">
          <cell r="J237">
            <v>39.4230769230769</v>
          </cell>
        </row>
        <row r="238">
          <cell r="A238" t="str">
            <v>HUB086</v>
          </cell>
          <cell r="B238" t="str">
            <v>AH-1200</v>
          </cell>
        </row>
        <row r="238">
          <cell r="J238">
            <v>68.3333333333333</v>
          </cell>
        </row>
        <row r="239">
          <cell r="A239" t="str">
            <v>HUB087</v>
          </cell>
          <cell r="B239" t="str">
            <v>AH-352</v>
          </cell>
        </row>
        <row r="239">
          <cell r="J239">
            <v>8.2</v>
          </cell>
        </row>
        <row r="240">
          <cell r="A240" t="str">
            <v>HUB088</v>
          </cell>
          <cell r="B240" t="str">
            <v>AH-351</v>
          </cell>
        </row>
        <row r="240">
          <cell r="J240">
            <v>13.8375</v>
          </cell>
        </row>
        <row r="241">
          <cell r="A241" t="str">
            <v>HUB089</v>
          </cell>
          <cell r="B241" t="str">
            <v>AH-102-04</v>
          </cell>
          <cell r="C241" t="str">
            <v>1/4"</v>
          </cell>
        </row>
        <row r="241">
          <cell r="J241">
            <v>3.41666666666667</v>
          </cell>
        </row>
        <row r="242">
          <cell r="A242" t="str">
            <v>HUB090</v>
          </cell>
          <cell r="B242" t="str">
            <v>AH-102-05</v>
          </cell>
          <cell r="C242" t="str">
            <v>5/16"</v>
          </cell>
        </row>
        <row r="242">
          <cell r="J242">
            <v>3.41666666666667</v>
          </cell>
        </row>
        <row r="243">
          <cell r="A243" t="str">
            <v>HUB091</v>
          </cell>
          <cell r="B243" t="str">
            <v>AH-102-06</v>
          </cell>
          <cell r="C243" t="str">
            <v>3/8"</v>
          </cell>
        </row>
        <row r="243">
          <cell r="J243">
            <v>3.84375</v>
          </cell>
        </row>
        <row r="244">
          <cell r="A244" t="str">
            <v>HUB092</v>
          </cell>
          <cell r="B244" t="str">
            <v>AH-102-08</v>
          </cell>
          <cell r="C244" t="str">
            <v>1/2"</v>
          </cell>
        </row>
        <row r="244">
          <cell r="J244">
            <v>4.27083333333333</v>
          </cell>
        </row>
        <row r="245">
          <cell r="A245" t="str">
            <v>HUB093</v>
          </cell>
          <cell r="B245" t="str">
            <v>AH-102-10</v>
          </cell>
          <cell r="C245" t="str">
            <v>5/8"</v>
          </cell>
        </row>
        <row r="245">
          <cell r="J245">
            <v>6.49166666666667</v>
          </cell>
        </row>
        <row r="246">
          <cell r="A246" t="str">
            <v>HUB094</v>
          </cell>
          <cell r="B246" t="str">
            <v>AH-102-12</v>
          </cell>
          <cell r="C246" t="str">
            <v>3/4"</v>
          </cell>
        </row>
        <row r="246">
          <cell r="J246">
            <v>7.85833333333333</v>
          </cell>
        </row>
        <row r="247">
          <cell r="A247" t="str">
            <v>HUB094.1</v>
          </cell>
          <cell r="B247" t="str">
            <v>Inner spring bender 3/8"</v>
          </cell>
          <cell r="C247" t="str">
            <v>3/8"</v>
          </cell>
        </row>
        <row r="247">
          <cell r="J247">
            <v>9.88292011019284</v>
          </cell>
        </row>
        <row r="248">
          <cell r="A248" t="str">
            <v>HUB094.2</v>
          </cell>
          <cell r="B248" t="str">
            <v>Inner spring bender 1/2"</v>
          </cell>
          <cell r="C248" t="str">
            <v>1/2"</v>
          </cell>
        </row>
        <row r="248">
          <cell r="J248">
            <v>11.2947658402204</v>
          </cell>
        </row>
        <row r="249">
          <cell r="A249" t="str">
            <v>HUB094.3</v>
          </cell>
          <cell r="B249" t="str">
            <v>Inner spring bender 5/8"</v>
          </cell>
          <cell r="C249" t="str">
            <v>5/8"</v>
          </cell>
        </row>
        <row r="249">
          <cell r="J249">
            <v>14.1184573002755</v>
          </cell>
        </row>
        <row r="250">
          <cell r="A250" t="str">
            <v>HUB094.4</v>
          </cell>
          <cell r="B250" t="str">
            <v>Inner spring bender 3/4"</v>
          </cell>
          <cell r="C250" t="str">
            <v>3/4"</v>
          </cell>
        </row>
        <row r="250">
          <cell r="J250">
            <v>16.9421487603306</v>
          </cell>
        </row>
        <row r="251">
          <cell r="A251" t="str">
            <v>HUB095</v>
          </cell>
          <cell r="B251" t="str">
            <v>AH-369</v>
          </cell>
        </row>
        <row r="251">
          <cell r="J251">
            <v>32.156862745098</v>
          </cell>
        </row>
        <row r="252">
          <cell r="A252" t="str">
            <v>HUB096</v>
          </cell>
          <cell r="B252" t="str">
            <v>AH-368A-05-90</v>
          </cell>
        </row>
        <row r="252">
          <cell r="J252">
            <v>32.156862745098</v>
          </cell>
        </row>
        <row r="253">
          <cell r="A253" t="str">
            <v>HUB097</v>
          </cell>
          <cell r="B253" t="str">
            <v>AH-368A-05-180</v>
          </cell>
        </row>
        <row r="253">
          <cell r="J253">
            <v>32.156862745098</v>
          </cell>
        </row>
        <row r="254">
          <cell r="A254" t="str">
            <v>HUB098</v>
          </cell>
          <cell r="B254" t="str">
            <v>AH-364A-04</v>
          </cell>
          <cell r="C254" t="str">
            <v>1/4"</v>
          </cell>
        </row>
        <row r="254">
          <cell r="J254">
            <v>40.1960784313725</v>
          </cell>
        </row>
        <row r="255">
          <cell r="A255" t="str">
            <v>HUB099</v>
          </cell>
          <cell r="B255" t="str">
            <v>AH-364A-05</v>
          </cell>
          <cell r="C255" t="str">
            <v>5/16"</v>
          </cell>
        </row>
        <row r="255">
          <cell r="J255">
            <v>44.2156862745098</v>
          </cell>
        </row>
        <row r="256">
          <cell r="A256" t="str">
            <v>HUB100</v>
          </cell>
          <cell r="B256" t="str">
            <v>AH-364A-06</v>
          </cell>
          <cell r="C256" t="str">
            <v>3/8"</v>
          </cell>
        </row>
        <row r="256">
          <cell r="J256">
            <v>82</v>
          </cell>
        </row>
        <row r="257">
          <cell r="A257" t="str">
            <v>HUB101</v>
          </cell>
          <cell r="B257" t="str">
            <v>AH-364A-08</v>
          </cell>
          <cell r="C257" t="str">
            <v>1/2"</v>
          </cell>
        </row>
        <row r="257">
          <cell r="J257">
            <v>111.745098039216</v>
          </cell>
        </row>
        <row r="258">
          <cell r="A258" t="str">
            <v>HUB102</v>
          </cell>
          <cell r="B258" t="str">
            <v>AH-364A-10</v>
          </cell>
          <cell r="C258" t="str">
            <v>5/8"</v>
          </cell>
        </row>
        <row r="258">
          <cell r="J258">
            <v>120.588235294118</v>
          </cell>
        </row>
        <row r="259">
          <cell r="A259" t="str">
            <v>HUB103</v>
          </cell>
          <cell r="B259" t="str">
            <v>AH-364A-12</v>
          </cell>
          <cell r="C259" t="str">
            <v>3/4"</v>
          </cell>
        </row>
        <row r="259">
          <cell r="J259">
            <v>124.607843137255</v>
          </cell>
        </row>
        <row r="260">
          <cell r="A260" t="str">
            <v>HUB103.1</v>
          </cell>
          <cell r="B260" t="str">
            <v>AH-364A-14</v>
          </cell>
          <cell r="C260" t="str">
            <v>7/8"</v>
          </cell>
        </row>
        <row r="260">
          <cell r="J260" t="str">
            <v>~</v>
          </cell>
        </row>
        <row r="261">
          <cell r="A261" t="str">
            <v>HUB103.2</v>
          </cell>
          <cell r="B261" t="str">
            <v>CT-364A-06 TUBE BENDER</v>
          </cell>
          <cell r="C261" t="str">
            <v>3/8"</v>
          </cell>
        </row>
        <row r="261">
          <cell r="J261">
            <v>39.8638794360719</v>
          </cell>
        </row>
        <row r="262">
          <cell r="A262" t="str">
            <v>HUB103.3</v>
          </cell>
          <cell r="B262" t="str">
            <v>CT-364A-08 TUBE BENDER</v>
          </cell>
          <cell r="C262" t="str">
            <v>1/2"</v>
          </cell>
        </row>
        <row r="262">
          <cell r="J262">
            <v>50.4942472856911</v>
          </cell>
        </row>
        <row r="263">
          <cell r="A263" t="str">
            <v>HUB103.31</v>
          </cell>
          <cell r="B263" t="str">
            <v>CT-364A-10 TUBE BENDER</v>
          </cell>
          <cell r="C263" t="str">
            <v>5/8"</v>
          </cell>
        </row>
        <row r="264">
          <cell r="A264" t="str">
            <v>HUB103.4</v>
          </cell>
          <cell r="B264" t="str">
            <v>CT-364A-12 TUBE BENDER</v>
          </cell>
          <cell r="C264" t="str">
            <v>3/4"</v>
          </cell>
        </row>
        <row r="264">
          <cell r="J264">
            <v>86.3717387781562</v>
          </cell>
        </row>
        <row r="265">
          <cell r="A265" t="str">
            <v>HUB103.5</v>
          </cell>
          <cell r="B265" t="str">
            <v>CT-364A-14 TUBE BENDER</v>
          </cell>
          <cell r="C265" t="str">
            <v>7/8"</v>
          </cell>
        </row>
        <row r="265">
          <cell r="J265">
            <v>108.93137254902</v>
          </cell>
        </row>
        <row r="266">
          <cell r="A266" t="str">
            <v>HUB104</v>
          </cell>
          <cell r="B266" t="str">
            <v>AH-193</v>
          </cell>
        </row>
        <row r="266">
          <cell r="J266">
            <v>19.2941176470588</v>
          </cell>
        </row>
        <row r="267">
          <cell r="A267" t="str">
            <v>HUB105</v>
          </cell>
          <cell r="B267" t="str">
            <v>AH-94</v>
          </cell>
        </row>
        <row r="267">
          <cell r="J267">
            <v>11.656862745098</v>
          </cell>
        </row>
        <row r="268">
          <cell r="A268" t="str">
            <v>HUB106</v>
          </cell>
          <cell r="B268" t="str">
            <v>AH-95</v>
          </cell>
        </row>
        <row r="268">
          <cell r="J268">
            <v>14.0686274509804</v>
          </cell>
        </row>
        <row r="269">
          <cell r="A269" t="str">
            <v>HUB107</v>
          </cell>
          <cell r="B269" t="str">
            <v>AH-96</v>
          </cell>
        </row>
        <row r="269">
          <cell r="J269">
            <v>21.7058823529412</v>
          </cell>
        </row>
        <row r="270">
          <cell r="A270" t="str">
            <v>HUB108</v>
          </cell>
          <cell r="B270" t="str">
            <v>AH-275</v>
          </cell>
        </row>
        <row r="270">
          <cell r="J270">
            <v>88.4313725490196</v>
          </cell>
        </row>
        <row r="271">
          <cell r="A271" t="str">
            <v>HUB109</v>
          </cell>
          <cell r="B271" t="str">
            <v>CT-278</v>
          </cell>
        </row>
        <row r="271">
          <cell r="J271">
            <v>97.7124183006536</v>
          </cell>
        </row>
        <row r="272">
          <cell r="A272" t="str">
            <v>HUB110</v>
          </cell>
          <cell r="B272" t="str">
            <v>CT-806</v>
          </cell>
        </row>
        <row r="272">
          <cell r="J272">
            <v>87.5350140056022</v>
          </cell>
        </row>
        <row r="273">
          <cell r="A273" t="str">
            <v>HUB111</v>
          </cell>
          <cell r="B273" t="str">
            <v>CT-100A</v>
          </cell>
          <cell r="C273" t="str">
            <v>3/8" ~ 1-1/8"</v>
          </cell>
        </row>
        <row r="273">
          <cell r="J273">
            <v>435.725490196078</v>
          </cell>
        </row>
        <row r="274">
          <cell r="A274" t="str">
            <v>HUB111.1</v>
          </cell>
          <cell r="B274" t="str">
            <v>CT-100AL</v>
          </cell>
          <cell r="C274" t="str">
            <v>3/8~1-5/8</v>
          </cell>
        </row>
        <row r="274">
          <cell r="J274">
            <v>876.274509803922</v>
          </cell>
        </row>
        <row r="275">
          <cell r="A275" t="str">
            <v>HUB112</v>
          </cell>
          <cell r="B275" t="str">
            <v>CT-300A</v>
          </cell>
          <cell r="C275" t="str">
            <v>3/8~1-1/8</v>
          </cell>
        </row>
        <row r="275">
          <cell r="J275">
            <v>852.156862745098</v>
          </cell>
        </row>
        <row r="276">
          <cell r="A276" t="str">
            <v>HUB113</v>
          </cell>
          <cell r="B276" t="str">
            <v>CT-300AL</v>
          </cell>
          <cell r="C276" t="str">
            <v>3/8~1-5/8</v>
          </cell>
        </row>
        <row r="276">
          <cell r="J276">
            <v>1209.90196078431</v>
          </cell>
        </row>
        <row r="277">
          <cell r="A277" t="str">
            <v>HUB114</v>
          </cell>
          <cell r="B277" t="str">
            <v>100A-01</v>
          </cell>
          <cell r="C277" t="str">
            <v>3/8"</v>
          </cell>
        </row>
        <row r="277">
          <cell r="J277">
            <v>105.24064171123</v>
          </cell>
        </row>
        <row r="278">
          <cell r="A278" t="str">
            <v>HUB115</v>
          </cell>
          <cell r="B278" t="str">
            <v>100A-02</v>
          </cell>
          <cell r="C278" t="str">
            <v> 1/2" </v>
          </cell>
        </row>
        <row r="278">
          <cell r="J278">
            <v>105.24064171123</v>
          </cell>
        </row>
        <row r="279">
          <cell r="A279" t="str">
            <v>HUB116</v>
          </cell>
          <cell r="B279" t="str">
            <v>100A-03</v>
          </cell>
          <cell r="C279" t="str">
            <v>5/8" </v>
          </cell>
        </row>
        <row r="279">
          <cell r="J279">
            <v>105.24064171123</v>
          </cell>
        </row>
        <row r="280">
          <cell r="A280" t="str">
            <v>HUB117</v>
          </cell>
          <cell r="B280" t="str">
            <v>100A-04</v>
          </cell>
          <cell r="C280" t="str">
            <v>3/4" </v>
          </cell>
        </row>
        <row r="280">
          <cell r="J280">
            <v>105.24064171123</v>
          </cell>
        </row>
        <row r="281">
          <cell r="A281" t="str">
            <v>HUB118</v>
          </cell>
          <cell r="B281" t="str">
            <v>100A-05</v>
          </cell>
          <cell r="C281" t="str">
            <v> 7/8" </v>
          </cell>
        </row>
        <row r="281">
          <cell r="J281">
            <v>105.24064171123</v>
          </cell>
        </row>
        <row r="282">
          <cell r="A282" t="str">
            <v>HUB119</v>
          </cell>
          <cell r="B282" t="str">
            <v>100A-07</v>
          </cell>
          <cell r="C282" t="str">
            <v>1-1/8"</v>
          </cell>
        </row>
        <row r="282">
          <cell r="J282">
            <v>175.401069518717</v>
          </cell>
        </row>
        <row r="283">
          <cell r="A283" t="str">
            <v>HUB120</v>
          </cell>
          <cell r="B283" t="str">
            <v>100A-09</v>
          </cell>
          <cell r="C283" t="str">
            <v>1 3/8"</v>
          </cell>
        </row>
        <row r="283">
          <cell r="J283">
            <v>175.401069518717</v>
          </cell>
        </row>
        <row r="284">
          <cell r="A284" t="str">
            <v>HUB121</v>
          </cell>
          <cell r="B284" t="str">
            <v>100A-11</v>
          </cell>
          <cell r="C284" t="str">
            <v>1 5/8"</v>
          </cell>
        </row>
        <row r="284">
          <cell r="J284">
            <v>175.401069518717</v>
          </cell>
        </row>
        <row r="285">
          <cell r="A285" t="str">
            <v>HUB121.1</v>
          </cell>
          <cell r="B285" t="str">
            <v>Hydraulic thimble</v>
          </cell>
        </row>
        <row r="285">
          <cell r="J285">
            <v>39.4652406417112</v>
          </cell>
        </row>
        <row r="286">
          <cell r="A286" t="str">
            <v>HUB122</v>
          </cell>
          <cell r="B286" t="str">
            <v>AH-E800AL</v>
          </cell>
          <cell r="C286" t="str">
            <v>1/4"~3/4"</v>
          </cell>
        </row>
        <row r="286">
          <cell r="J286">
            <v>905.339366515837</v>
          </cell>
        </row>
        <row r="287">
          <cell r="A287" t="str">
            <v>HUB123</v>
          </cell>
          <cell r="B287" t="str">
            <v>E800A-01</v>
          </cell>
          <cell r="C287" t="str">
            <v>1/4"</v>
          </cell>
        </row>
        <row r="287">
          <cell r="J287">
            <v>84.8941176470588</v>
          </cell>
        </row>
        <row r="288">
          <cell r="A288" t="str">
            <v>HUB124</v>
          </cell>
          <cell r="B288" t="str">
            <v>E800A-03</v>
          </cell>
          <cell r="C288" t="str">
            <v>3/8"</v>
          </cell>
        </row>
        <row r="288">
          <cell r="J288">
            <v>84.8941176470588</v>
          </cell>
        </row>
        <row r="289">
          <cell r="A289" t="str">
            <v>HUB125</v>
          </cell>
          <cell r="B289" t="str">
            <v>E800A-04</v>
          </cell>
          <cell r="C289" t="str">
            <v>1/2"</v>
          </cell>
        </row>
        <row r="289">
          <cell r="J289">
            <v>84.8941176470588</v>
          </cell>
        </row>
        <row r="290">
          <cell r="A290" t="str">
            <v>HUB126</v>
          </cell>
          <cell r="B290" t="str">
            <v>E800A-05</v>
          </cell>
          <cell r="C290" t="str">
            <v>5/8"</v>
          </cell>
        </row>
        <row r="290">
          <cell r="J290">
            <v>84.8941176470588</v>
          </cell>
        </row>
        <row r="291">
          <cell r="A291" t="str">
            <v>HUB127</v>
          </cell>
          <cell r="B291" t="str">
            <v>E800A-06</v>
          </cell>
          <cell r="C291" t="str">
            <v>3/4"</v>
          </cell>
        </row>
        <row r="291">
          <cell r="J291">
            <v>84.8941176470588</v>
          </cell>
        </row>
        <row r="292">
          <cell r="A292" t="str">
            <v>HUB127.1</v>
          </cell>
          <cell r="B292" t="str">
            <v>WK-T800 Tee-Extractor Sets (3/8"-1 1/4")</v>
          </cell>
          <cell r="C292" t="str">
            <v>Tee-Extractor Sets (3/8"-1 1/4")</v>
          </cell>
        </row>
        <row r="292">
          <cell r="J292">
            <v>1784.70588235294</v>
          </cell>
        </row>
        <row r="293">
          <cell r="A293" t="str">
            <v>HUB128</v>
          </cell>
          <cell r="B293" t="str">
            <v>AH-127/128 CUTTER WHEEL</v>
          </cell>
        </row>
        <row r="293">
          <cell r="J293">
            <v>2.84722222222222</v>
          </cell>
        </row>
        <row r="294">
          <cell r="A294" t="str">
            <v>HUB129</v>
          </cell>
          <cell r="B294" t="str">
            <v>AH-107/206 CUTTER WHEEL</v>
          </cell>
        </row>
        <row r="294">
          <cell r="J294">
            <v>3.203125</v>
          </cell>
        </row>
        <row r="295">
          <cell r="A295" t="str">
            <v>HUB130</v>
          </cell>
          <cell r="B295" t="str">
            <v>AH-105/274 CUTTER WHEEL</v>
          </cell>
        </row>
        <row r="295">
          <cell r="J295">
            <v>3.203125</v>
          </cell>
        </row>
        <row r="296">
          <cell r="A296" t="str">
            <v>HUB131</v>
          </cell>
          <cell r="B296" t="str">
            <v>AH-127</v>
          </cell>
          <cell r="C296" t="str">
            <v>For Φ1/8" to 5/8" </v>
          </cell>
        </row>
        <row r="296">
          <cell r="J296">
            <v>10.8529411764706</v>
          </cell>
        </row>
        <row r="297">
          <cell r="A297" t="str">
            <v>HUB132</v>
          </cell>
          <cell r="B297" t="str">
            <v>AH-128</v>
          </cell>
          <cell r="C297" t="str">
            <v>For Φ1/8" to 7/8" </v>
          </cell>
        </row>
        <row r="297">
          <cell r="J297">
            <v>10.4509803921569</v>
          </cell>
        </row>
        <row r="298">
          <cell r="A298" t="str">
            <v>HUB133</v>
          </cell>
          <cell r="B298" t="str">
            <v>AH-174</v>
          </cell>
          <cell r="C298" t="str">
            <v>For Φ1/8" to 1-1/8" (3-28mm)</v>
          </cell>
        </row>
        <row r="298">
          <cell r="J298">
            <v>14.4705882352941</v>
          </cell>
        </row>
        <row r="299">
          <cell r="A299" t="str">
            <v>HUB134</v>
          </cell>
          <cell r="B299" t="str">
            <v>AH-274</v>
          </cell>
          <cell r="C299" t="str">
            <v>For 1/8"-1 1/8"</v>
          </cell>
        </row>
        <row r="299">
          <cell r="J299">
            <v>23.7156862745098</v>
          </cell>
        </row>
        <row r="300">
          <cell r="A300" t="str">
            <v>HUB135</v>
          </cell>
          <cell r="B300" t="str">
            <v>AH-312</v>
          </cell>
          <cell r="C300" t="str">
            <v>For 1/4"-1-5/8"O.D.tubing </v>
          </cell>
        </row>
        <row r="300">
          <cell r="J300">
            <v>172.2</v>
          </cell>
        </row>
        <row r="301">
          <cell r="A301" t="str">
            <v>HUB136</v>
          </cell>
          <cell r="B301" t="str">
            <v>AH-105</v>
          </cell>
          <cell r="C301" t="str">
            <v>For 1/8"-1-3/8"O.D.tubing </v>
          </cell>
        </row>
        <row r="301">
          <cell r="J301">
            <v>20.0980392156863</v>
          </cell>
        </row>
        <row r="302">
          <cell r="A302" t="str">
            <v>HUB137</v>
          </cell>
          <cell r="B302" t="str">
            <v>AH-107</v>
          </cell>
          <cell r="C302" t="str">
            <v>For 1/4"-2"O.D tubing </v>
          </cell>
        </row>
        <row r="302">
          <cell r="J302">
            <v>45.0196078431373</v>
          </cell>
        </row>
        <row r="303">
          <cell r="A303" t="str">
            <v>HUB138</v>
          </cell>
          <cell r="B303" t="str">
            <v>AH-206</v>
          </cell>
          <cell r="C303" t="str">
            <v>For 3/8"-2-5/8"O.D.tubing </v>
          </cell>
        </row>
        <row r="303">
          <cell r="J303">
            <v>92.0284780578898</v>
          </cell>
        </row>
        <row r="304">
          <cell r="A304" t="str">
            <v>HUB139</v>
          </cell>
          <cell r="B304" t="str">
            <v>AH-532</v>
          </cell>
          <cell r="C304" t="str">
            <v>For Φ3/16" to 1-1/4" (5-32mm)</v>
          </cell>
        </row>
        <row r="304">
          <cell r="J304">
            <v>61.9019607843137</v>
          </cell>
        </row>
        <row r="305">
          <cell r="A305" t="str">
            <v>HUB140</v>
          </cell>
          <cell r="B305" t="str">
            <v>AH-650</v>
          </cell>
          <cell r="C305" t="str">
            <v>For Φ1/4" to 2" (6-50mm)</v>
          </cell>
        </row>
        <row r="305">
          <cell r="J305">
            <v>67.5294117647059</v>
          </cell>
        </row>
        <row r="306">
          <cell r="A306" t="str">
            <v>HUB141</v>
          </cell>
          <cell r="B306" t="str">
            <v>AH-201</v>
          </cell>
          <cell r="C306" t="str">
            <v>7" Can pinch off copper tubing instatly</v>
          </cell>
        </row>
        <row r="306">
          <cell r="J306">
            <v>16.8823529411765</v>
          </cell>
        </row>
        <row r="307">
          <cell r="A307" t="str">
            <v>HUB142</v>
          </cell>
          <cell r="B307" t="str">
            <v>AH-122</v>
          </cell>
          <cell r="C307" t="str">
            <v>1/4” , 3/8” , 3/16” , 5/16”</v>
          </cell>
        </row>
        <row r="307">
          <cell r="J307">
            <v>14.4705882352941</v>
          </cell>
        </row>
        <row r="308">
          <cell r="A308" t="str">
            <v>HUB143</v>
          </cell>
          <cell r="B308" t="str">
            <v>AH-123</v>
          </cell>
          <cell r="C308" t="str">
            <v>1/4” , 3/16” , 9/16” , 1/2”</v>
          </cell>
        </row>
        <row r="308">
          <cell r="J308">
            <v>20.9019607843137</v>
          </cell>
        </row>
        <row r="309">
          <cell r="A309" t="str">
            <v>HUB144</v>
          </cell>
          <cell r="B309" t="str">
            <v>AH-208 Plastic</v>
          </cell>
        </row>
        <row r="309">
          <cell r="J309">
            <v>10.6117647058824</v>
          </cell>
        </row>
        <row r="310">
          <cell r="A310" t="str">
            <v>HUB145</v>
          </cell>
          <cell r="B310" t="str">
            <v>AH-203</v>
          </cell>
        </row>
        <row r="310">
          <cell r="J310">
            <v>16.4</v>
          </cell>
        </row>
        <row r="311">
          <cell r="A311" t="str">
            <v>HUB146</v>
          </cell>
          <cell r="B311" t="str">
            <v>AH-207</v>
          </cell>
        </row>
        <row r="311">
          <cell r="J311">
            <v>13.9346405228758</v>
          </cell>
        </row>
        <row r="312">
          <cell r="A312" t="str">
            <v>HUB147</v>
          </cell>
          <cell r="B312" t="str">
            <v>AH-303</v>
          </cell>
        </row>
        <row r="312">
          <cell r="J312">
            <v>15.0065359477124</v>
          </cell>
        </row>
        <row r="313">
          <cell r="A313" t="str">
            <v>HUB148</v>
          </cell>
          <cell r="B313" t="str">
            <v>AH-302</v>
          </cell>
        </row>
        <row r="313">
          <cell r="J313">
            <v>15.0065359477124</v>
          </cell>
        </row>
        <row r="314">
          <cell r="B314" t="str">
            <v>DN-04</v>
          </cell>
          <cell r="C314" t="str">
            <v>1/4"</v>
          </cell>
        </row>
        <row r="314">
          <cell r="J314">
            <v>10.9821428571429</v>
          </cell>
        </row>
        <row r="315">
          <cell r="B315" t="str">
            <v>DN-06</v>
          </cell>
          <cell r="C315" t="str">
            <v>3/8"</v>
          </cell>
        </row>
        <row r="315">
          <cell r="J315">
            <v>10.9821428571429</v>
          </cell>
        </row>
        <row r="316">
          <cell r="B316" t="str">
            <v>DN-08</v>
          </cell>
          <cell r="C316" t="str">
            <v>1/2"</v>
          </cell>
        </row>
        <row r="316">
          <cell r="J316">
            <v>9.31961538461541</v>
          </cell>
        </row>
        <row r="317">
          <cell r="B317" t="str">
            <v>DN-10</v>
          </cell>
          <cell r="C317" t="str">
            <v>5/8"</v>
          </cell>
        </row>
        <row r="317">
          <cell r="J317">
            <v>10.9399038461539</v>
          </cell>
        </row>
        <row r="318">
          <cell r="B318" t="str">
            <v>DN-12</v>
          </cell>
          <cell r="C318" t="str">
            <v>3/4"</v>
          </cell>
        </row>
        <row r="318">
          <cell r="J318">
            <v>21.428695054945</v>
          </cell>
        </row>
        <row r="319">
          <cell r="B319" t="str">
            <v>DN-14</v>
          </cell>
          <cell r="C319" t="str">
            <v>7/8"</v>
          </cell>
        </row>
        <row r="319">
          <cell r="J319">
            <v>26.4956868131868</v>
          </cell>
        </row>
        <row r="320">
          <cell r="A320" t="str">
            <v>HUB149</v>
          </cell>
          <cell r="B320" t="str">
            <v>AHK-052</v>
          </cell>
          <cell r="C320" t="str">
            <v>1/4"(Filter drier)</v>
          </cell>
        </row>
        <row r="320">
          <cell r="J320">
            <v>17.5714285714286</v>
          </cell>
        </row>
        <row r="321">
          <cell r="A321" t="str">
            <v>HUB150</v>
          </cell>
          <cell r="B321" t="str">
            <v>AHK-083</v>
          </cell>
          <cell r="C321" t="str">
            <v>3/8"(Filter drier)</v>
          </cell>
        </row>
        <row r="321">
          <cell r="J321">
            <v>22.7777777777778</v>
          </cell>
        </row>
        <row r="322">
          <cell r="A322" t="str">
            <v>HUB150.1</v>
          </cell>
          <cell r="B322" t="str">
            <v>AHK-052S</v>
          </cell>
          <cell r="C322" t="str">
            <v>1/4"(Filter drier)</v>
          </cell>
        </row>
        <row r="322">
          <cell r="J322">
            <v>15.6055363321799</v>
          </cell>
        </row>
        <row r="323">
          <cell r="A323" t="str">
            <v>HUB150.2</v>
          </cell>
          <cell r="B323" t="str">
            <v>AHK-083S</v>
          </cell>
          <cell r="C323" t="str">
            <v>3/8"(Filter drier)</v>
          </cell>
        </row>
        <row r="323">
          <cell r="J323">
            <v>18.2605042016807</v>
          </cell>
        </row>
        <row r="324">
          <cell r="A324" t="str">
            <v>HUB151</v>
          </cell>
          <cell r="B324" t="str">
            <v>LFRG-500</v>
          </cell>
          <cell r="C324" t="str">
            <v>(0-500PSI)</v>
          </cell>
        </row>
        <row r="324">
          <cell r="J324">
            <v>30.4383116883117</v>
          </cell>
        </row>
        <row r="325">
          <cell r="A325" t="str">
            <v>HUB152</v>
          </cell>
          <cell r="B325" t="str">
            <v>LFRG-250</v>
          </cell>
          <cell r="C325" t="str">
            <v>(0-250PSI)</v>
          </cell>
        </row>
        <row r="325">
          <cell r="J325">
            <v>30.4383116883117</v>
          </cell>
        </row>
        <row r="326">
          <cell r="A326" t="str">
            <v>HUB153</v>
          </cell>
          <cell r="B326" t="str">
            <v>SFRG-500B</v>
          </cell>
          <cell r="C326" t="str">
            <v>(0-500PSI)</v>
          </cell>
        </row>
        <row r="326">
          <cell r="J326">
            <v>33.4821428571429</v>
          </cell>
        </row>
        <row r="327">
          <cell r="A327" t="str">
            <v>HUB154</v>
          </cell>
          <cell r="B327" t="str">
            <v>SFRG-250B</v>
          </cell>
          <cell r="C327" t="str">
            <v>(0-250PSI)</v>
          </cell>
        </row>
        <row r="327">
          <cell r="J327">
            <v>33.4821428571429</v>
          </cell>
        </row>
        <row r="328">
          <cell r="A328" t="str">
            <v>HUB155</v>
          </cell>
          <cell r="B328" t="str">
            <v>AH-701</v>
          </cell>
          <cell r="C328" t="str">
            <v>Flow Capacity Tons:1</v>
          </cell>
        </row>
        <row r="328">
          <cell r="J328">
            <v>495.416666666667</v>
          </cell>
        </row>
        <row r="329">
          <cell r="A329" t="str">
            <v>HUB156</v>
          </cell>
          <cell r="B329" t="str">
            <v>AH-702</v>
          </cell>
          <cell r="C329" t="str">
            <v>Flow Capacity Tons:2</v>
          </cell>
        </row>
        <row r="329">
          <cell r="J329">
            <v>597.916666666667</v>
          </cell>
        </row>
        <row r="330">
          <cell r="A330" t="str">
            <v>HUB157</v>
          </cell>
          <cell r="B330" t="str">
            <v>AH-703</v>
          </cell>
          <cell r="C330" t="str">
            <v>Flow Capacity Tons:3</v>
          </cell>
        </row>
        <row r="330">
          <cell r="J330">
            <v>914.615384615384</v>
          </cell>
        </row>
        <row r="331">
          <cell r="A331" t="str">
            <v>HUB158</v>
          </cell>
          <cell r="B331" t="str">
            <v>AH-705</v>
          </cell>
          <cell r="C331" t="str">
            <v>Flow Capacity Tons:5</v>
          </cell>
        </row>
        <row r="331">
          <cell r="J331">
            <v>1781.92307692308</v>
          </cell>
        </row>
      </sheetData>
      <sheetData sheetId="19">
        <row r="9">
          <cell r="A9" t="str">
            <v>FI001</v>
          </cell>
          <cell r="B9" t="str">
            <v>100CP16A</v>
          </cell>
        </row>
        <row r="9">
          <cell r="D9" t="str">
            <v>5/8 COUPLING</v>
          </cell>
          <cell r="E9">
            <v>10.5</v>
          </cell>
        </row>
        <row r="9">
          <cell r="L9">
            <v>1.74982508745627</v>
          </cell>
        </row>
        <row r="10">
          <cell r="A10" t="str">
            <v>FI002</v>
          </cell>
          <cell r="B10" t="str">
            <v>100CP19A</v>
          </cell>
        </row>
        <row r="10">
          <cell r="D10" t="str">
            <v>3/4 COUPLING</v>
          </cell>
          <cell r="E10">
            <v>16.5</v>
          </cell>
        </row>
        <row r="10">
          <cell r="L10">
            <v>2.73606530068299</v>
          </cell>
        </row>
        <row r="11">
          <cell r="A11" t="str">
            <v> </v>
          </cell>
          <cell r="B11" t="str">
            <v>100CP22A</v>
          </cell>
        </row>
        <row r="11">
          <cell r="D11" t="str">
            <v>7/8 COUPLING</v>
          </cell>
          <cell r="E11">
            <v>23</v>
          </cell>
        </row>
        <row r="11">
          <cell r="L11">
            <v>3.77831084457771</v>
          </cell>
        </row>
        <row r="12">
          <cell r="A12" t="str">
            <v>FI004</v>
          </cell>
          <cell r="B12" t="str">
            <v>100CP28A</v>
          </cell>
        </row>
        <row r="12">
          <cell r="D12" t="str">
            <v>1-1/8 COUPLING</v>
          </cell>
          <cell r="E12">
            <v>47</v>
          </cell>
        </row>
        <row r="12">
          <cell r="L12">
            <v>6.39052695874285</v>
          </cell>
        </row>
        <row r="13">
          <cell r="A13" t="str">
            <v>FI005</v>
          </cell>
          <cell r="B13" t="str">
            <v>100CP35A</v>
          </cell>
        </row>
        <row r="13">
          <cell r="D13" t="str">
            <v>1-3/8 COUPLING</v>
          </cell>
          <cell r="E13">
            <v>63</v>
          </cell>
        </row>
        <row r="13">
          <cell r="L13">
            <v>8.62391026708868</v>
          </cell>
        </row>
        <row r="14">
          <cell r="A14" t="str">
            <v>FI006</v>
          </cell>
          <cell r="B14" t="str">
            <v>100CP42A</v>
          </cell>
        </row>
        <row r="14">
          <cell r="D14" t="str">
            <v>1-5/8 COUPLING</v>
          </cell>
          <cell r="E14">
            <v>97</v>
          </cell>
        </row>
        <row r="14">
          <cell r="L14">
            <v>13.2545949247598</v>
          </cell>
        </row>
        <row r="15">
          <cell r="A15" t="str">
            <v>FI007</v>
          </cell>
          <cell r="B15" t="str">
            <v>100CP54A</v>
          </cell>
        </row>
        <row r="15">
          <cell r="D15" t="str">
            <v>2-1/8 COUPLING</v>
          </cell>
          <cell r="E15">
            <v>178</v>
          </cell>
        </row>
        <row r="15">
          <cell r="L15">
            <v>24.3099561330446</v>
          </cell>
        </row>
        <row r="16">
          <cell r="A16" t="str">
            <v>FI008</v>
          </cell>
          <cell r="B16" t="str">
            <v>100CP67A</v>
          </cell>
        </row>
        <row r="16">
          <cell r="D16" t="str">
            <v>2-5/8 COUPLING</v>
          </cell>
          <cell r="E16">
            <v>260</v>
          </cell>
        </row>
        <row r="16">
          <cell r="L16">
            <v>36.6538952745849</v>
          </cell>
        </row>
        <row r="17">
          <cell r="A17" t="str">
            <v>FI009</v>
          </cell>
          <cell r="B17" t="str">
            <v>100CP80A</v>
          </cell>
        </row>
        <row r="17">
          <cell r="D17" t="str">
            <v>3-1/8 COUPLING</v>
          </cell>
          <cell r="E17">
            <v>400</v>
          </cell>
        </row>
        <row r="17">
          <cell r="L17">
            <v>58.2592037314676</v>
          </cell>
        </row>
        <row r="18">
          <cell r="A18" t="str">
            <v>FI010</v>
          </cell>
        </row>
        <row r="18">
          <cell r="D18" t="str">
            <v>4-1/8 COUPLING</v>
          </cell>
          <cell r="E18">
            <v>880</v>
          </cell>
        </row>
        <row r="18">
          <cell r="L18">
            <v>127.218612915764</v>
          </cell>
        </row>
        <row r="19">
          <cell r="B19" t="str">
            <v>102CP06-03</v>
          </cell>
        </row>
        <row r="19">
          <cell r="D19" t="str">
            <v>1/4x1/8 REDUCER</v>
          </cell>
          <cell r="E19">
            <v>2.2</v>
          </cell>
        </row>
        <row r="19">
          <cell r="L19">
            <v>0.921219390304848</v>
          </cell>
        </row>
        <row r="20">
          <cell r="A20" t="str">
            <v>FI011</v>
          </cell>
          <cell r="B20" t="str">
            <v>102CP10-06</v>
          </cell>
        </row>
        <row r="20">
          <cell r="D20" t="str">
            <v>3/8x1/4 REDUCER</v>
          </cell>
          <cell r="E20">
            <v>3.8</v>
          </cell>
        </row>
        <row r="20">
          <cell r="L20">
            <v>1.07584874229552</v>
          </cell>
        </row>
        <row r="21">
          <cell r="A21" t="str">
            <v>FI012</v>
          </cell>
          <cell r="B21" t="str">
            <v>102CP13-10</v>
          </cell>
        </row>
        <row r="21">
          <cell r="D21" t="str">
            <v>1/2x3/8 REDUCER</v>
          </cell>
          <cell r="E21">
            <v>5.6</v>
          </cell>
        </row>
        <row r="21">
          <cell r="L21">
            <v>1.25834416125271</v>
          </cell>
        </row>
        <row r="22">
          <cell r="B22" t="str">
            <v>102CP13-06</v>
          </cell>
        </row>
        <row r="22">
          <cell r="D22" t="str">
            <v>1/2x1/4 REDUCER</v>
          </cell>
          <cell r="E22">
            <v>5.8</v>
          </cell>
        </row>
        <row r="22">
          <cell r="L22">
            <v>1.26572047309679</v>
          </cell>
        </row>
        <row r="23">
          <cell r="A23" t="str">
            <v>FI013</v>
          </cell>
          <cell r="B23" t="str">
            <v>102CP16-13</v>
          </cell>
        </row>
        <row r="23">
          <cell r="D23" t="str">
            <v>5/8x1/2 REDUCER</v>
          </cell>
          <cell r="E23">
            <v>10</v>
          </cell>
        </row>
        <row r="23">
          <cell r="L23">
            <v>1.91237714476095</v>
          </cell>
        </row>
        <row r="24">
          <cell r="A24" t="str">
            <v>FI014</v>
          </cell>
          <cell r="B24" t="str">
            <v>102CP16-10</v>
          </cell>
        </row>
        <row r="24">
          <cell r="D24" t="str">
            <v>5/8x3/8 REDUCER</v>
          </cell>
          <cell r="E24">
            <v>10.5</v>
          </cell>
        </row>
        <row r="24">
          <cell r="L24">
            <v>1.94106280193237</v>
          </cell>
        </row>
        <row r="25">
          <cell r="A25" t="str">
            <v>FI015</v>
          </cell>
          <cell r="B25" t="str">
            <v>102CP19-16</v>
          </cell>
        </row>
        <row r="25">
          <cell r="D25" t="str">
            <v>3/4x5/8 REDUCER</v>
          </cell>
          <cell r="E25">
            <v>16</v>
          </cell>
        </row>
        <row r="25">
          <cell r="L25">
            <v>2.83031817424621</v>
          </cell>
        </row>
        <row r="26">
          <cell r="A26" t="str">
            <v>FI016</v>
          </cell>
          <cell r="B26" t="str">
            <v>102CP19-13</v>
          </cell>
        </row>
        <row r="26">
          <cell r="D26" t="str">
            <v>3/4x1/2 REDUCER</v>
          </cell>
          <cell r="E26">
            <v>16</v>
          </cell>
        </row>
        <row r="26">
          <cell r="L26">
            <v>2.83031817424621</v>
          </cell>
        </row>
        <row r="27">
          <cell r="A27" t="str">
            <v>FI017</v>
          </cell>
          <cell r="B27" t="str">
            <v>102CP19-10</v>
          </cell>
        </row>
        <row r="27">
          <cell r="D27" t="str">
            <v>3/4x3/8 REDUCER</v>
          </cell>
          <cell r="E27">
            <v>16</v>
          </cell>
        </row>
        <row r="27">
          <cell r="L27">
            <v>2.83031817424621</v>
          </cell>
        </row>
        <row r="28">
          <cell r="A28" t="str">
            <v>FI018</v>
          </cell>
          <cell r="B28" t="str">
            <v>102CP22-19</v>
          </cell>
        </row>
        <row r="28">
          <cell r="D28" t="str">
            <v>7/8x3/4 REDUCER</v>
          </cell>
          <cell r="E28">
            <v>22</v>
          </cell>
        </row>
        <row r="28">
          <cell r="L28">
            <v>3.93949691820756</v>
          </cell>
        </row>
        <row r="29">
          <cell r="A29" t="str">
            <v>FI019</v>
          </cell>
          <cell r="B29" t="str">
            <v>102CP22-16</v>
          </cell>
        </row>
        <row r="29">
          <cell r="D29" t="str">
            <v>7/8x5/8 REDUCER</v>
          </cell>
          <cell r="E29">
            <v>22</v>
          </cell>
        </row>
        <row r="29">
          <cell r="L29">
            <v>3.93949691820756</v>
          </cell>
        </row>
        <row r="30">
          <cell r="A30" t="str">
            <v>FI020</v>
          </cell>
          <cell r="B30" t="str">
            <v>102CP22-13</v>
          </cell>
        </row>
        <row r="30">
          <cell r="D30" t="str">
            <v>7/8x1/2 REDUCER</v>
          </cell>
          <cell r="E30">
            <v>22</v>
          </cell>
        </row>
        <row r="30">
          <cell r="L30">
            <v>3.93949691820756</v>
          </cell>
        </row>
        <row r="31">
          <cell r="A31" t="str">
            <v>FI021</v>
          </cell>
          <cell r="B31" t="str">
            <v>102CP22-10</v>
          </cell>
        </row>
        <row r="31">
          <cell r="D31" t="str">
            <v>7/8x3/8  REDUCER</v>
          </cell>
          <cell r="E31">
            <v>22</v>
          </cell>
        </row>
        <row r="31">
          <cell r="L31">
            <v>3.93949691820756</v>
          </cell>
        </row>
        <row r="32">
          <cell r="A32" t="str">
            <v>FI022</v>
          </cell>
          <cell r="B32" t="str">
            <v>102CP28-22</v>
          </cell>
        </row>
        <row r="32">
          <cell r="D32" t="str">
            <v>1-1/8x7/8 REDUCER</v>
          </cell>
          <cell r="E32">
            <v>45</v>
          </cell>
        </row>
        <row r="32">
          <cell r="L32">
            <v>6.397356877117</v>
          </cell>
        </row>
        <row r="33">
          <cell r="A33" t="str">
            <v>FI023</v>
          </cell>
          <cell r="B33" t="str">
            <v>102CP28-19</v>
          </cell>
        </row>
        <row r="33">
          <cell r="D33" t="str">
            <v>1-1/8x3/4 REDUCER</v>
          </cell>
          <cell r="E33">
            <v>38</v>
          </cell>
        </row>
        <row r="33">
          <cell r="L33">
            <v>5.98300849575212</v>
          </cell>
        </row>
        <row r="34">
          <cell r="A34" t="str">
            <v>FI024</v>
          </cell>
          <cell r="B34" t="str">
            <v>102CP28-16</v>
          </cell>
        </row>
        <row r="34">
          <cell r="D34" t="str">
            <v>1-1/8x5/8 REDUCER</v>
          </cell>
          <cell r="E34">
            <v>38</v>
          </cell>
        </row>
        <row r="34">
          <cell r="L34">
            <v>5.98300849575212</v>
          </cell>
        </row>
        <row r="35">
          <cell r="A35" t="str">
            <v>FI025</v>
          </cell>
          <cell r="B35" t="str">
            <v>102CP28-13</v>
          </cell>
        </row>
        <row r="35">
          <cell r="D35" t="str">
            <v>1-1/8x1/2 REDUCER</v>
          </cell>
          <cell r="E35">
            <v>35</v>
          </cell>
        </row>
        <row r="35">
          <cell r="L35">
            <v>5.90787939363651</v>
          </cell>
        </row>
        <row r="36">
          <cell r="A36" t="str">
            <v>FI026</v>
          </cell>
          <cell r="B36" t="str">
            <v>102CP35-28</v>
          </cell>
        </row>
        <row r="36">
          <cell r="D36" t="str">
            <v>1-3/8x1-1/8 REDUCER</v>
          </cell>
          <cell r="E36">
            <v>62</v>
          </cell>
        </row>
        <row r="36">
          <cell r="L36">
            <v>8.96312954633794</v>
          </cell>
        </row>
        <row r="37">
          <cell r="A37" t="str">
            <v>FI027</v>
          </cell>
          <cell r="B37" t="str">
            <v>102CP35-22</v>
          </cell>
        </row>
        <row r="37">
          <cell r="D37" t="str">
            <v>1-3/8x7/8 REDUCER</v>
          </cell>
          <cell r="E37">
            <v>52</v>
          </cell>
        </row>
        <row r="37">
          <cell r="L37">
            <v>8.46226886556722</v>
          </cell>
        </row>
        <row r="38">
          <cell r="A38" t="str">
            <v>FI028</v>
          </cell>
        </row>
        <row r="38">
          <cell r="D38" t="str">
            <v>1-3/8x3/4 REDUCER</v>
          </cell>
        </row>
        <row r="38">
          <cell r="L38">
            <v>5.68021544783164</v>
          </cell>
        </row>
        <row r="39">
          <cell r="A39" t="str">
            <v>FI028.01</v>
          </cell>
          <cell r="B39" t="str">
            <v>102CP35-16</v>
          </cell>
        </row>
        <row r="39">
          <cell r="D39" t="str">
            <v>1-3/8x5/8 REDUCER</v>
          </cell>
          <cell r="E39">
            <v>62</v>
          </cell>
        </row>
        <row r="39">
          <cell r="L39">
            <v>9.36154145149647</v>
          </cell>
        </row>
        <row r="40">
          <cell r="A40" t="str">
            <v>FI029</v>
          </cell>
          <cell r="B40" t="str">
            <v>102CP42-35</v>
          </cell>
        </row>
        <row r="40">
          <cell r="D40" t="str">
            <v>1-5/8x1-3/8 REDUCER</v>
          </cell>
          <cell r="E40">
            <v>90</v>
          </cell>
        </row>
        <row r="40">
          <cell r="L40">
            <v>13.2386584485535</v>
          </cell>
        </row>
        <row r="41">
          <cell r="A41" t="str">
            <v>FI030</v>
          </cell>
          <cell r="B41" t="str">
            <v>102CP42-28</v>
          </cell>
        </row>
        <row r="41">
          <cell r="D41" t="str">
            <v>1-5/8x1-1/8 REDUCER</v>
          </cell>
          <cell r="E41">
            <v>85</v>
          </cell>
        </row>
        <row r="41">
          <cell r="L41">
            <v>12.9882281081681</v>
          </cell>
        </row>
        <row r="42">
          <cell r="A42" t="str">
            <v>FI031</v>
          </cell>
          <cell r="B42" t="str">
            <v>102CP42-22</v>
          </cell>
        </row>
        <row r="42">
          <cell r="D42" t="str">
            <v>1-5/8x7/8 REDUCER</v>
          </cell>
          <cell r="E42">
            <v>81</v>
          </cell>
        </row>
        <row r="42">
          <cell r="L42">
            <v>12.7856071964018</v>
          </cell>
        </row>
        <row r="43">
          <cell r="A43" t="str">
            <v>FI032</v>
          </cell>
          <cell r="B43" t="str">
            <v>102CP42-16</v>
          </cell>
        </row>
        <row r="43">
          <cell r="D43" t="str">
            <v>1-5/8x5/8 REDUCER</v>
          </cell>
          <cell r="E43">
            <v>74</v>
          </cell>
        </row>
        <row r="43">
          <cell r="L43">
            <v>12.6672219445833</v>
          </cell>
        </row>
        <row r="44">
          <cell r="A44" t="str">
            <v>FI033</v>
          </cell>
          <cell r="B44" t="str">
            <v>102CP54-42</v>
          </cell>
        </row>
        <row r="44">
          <cell r="D44" t="str">
            <v>2-1/8x1-5/8 REDUCER</v>
          </cell>
          <cell r="E44">
            <v>152</v>
          </cell>
        </row>
        <row r="44">
          <cell r="L44">
            <v>22.8733966350158</v>
          </cell>
        </row>
        <row r="45">
          <cell r="A45" t="str">
            <v>FI034</v>
          </cell>
          <cell r="B45" t="str">
            <v>102CP54-35</v>
          </cell>
        </row>
        <row r="45">
          <cell r="D45" t="str">
            <v>2-1/8x1-3/8 REDUCER</v>
          </cell>
          <cell r="E45">
            <v>150</v>
          </cell>
        </row>
        <row r="45">
          <cell r="L45">
            <v>22.6411794102948</v>
          </cell>
        </row>
        <row r="46">
          <cell r="A46" t="str">
            <v>FI035</v>
          </cell>
          <cell r="B46" t="str">
            <v>102CP54-28</v>
          </cell>
        </row>
        <row r="46">
          <cell r="D46" t="str">
            <v>2-1/8x1-1/8 REDUCER</v>
          </cell>
          <cell r="E46">
            <v>144</v>
          </cell>
        </row>
        <row r="46">
          <cell r="L46">
            <v>22.8096507301905</v>
          </cell>
        </row>
        <row r="47">
          <cell r="B47" t="str">
            <v>102CP54-22</v>
          </cell>
        </row>
        <row r="47">
          <cell r="D47" t="str">
            <v>2-1/8x7/8 REDUCER</v>
          </cell>
          <cell r="E47">
            <v>140</v>
          </cell>
        </row>
        <row r="47">
          <cell r="L47">
            <v>22.6297962130046</v>
          </cell>
        </row>
        <row r="48">
          <cell r="B48" t="str">
            <v>102CP54-16</v>
          </cell>
        </row>
        <row r="48">
          <cell r="D48" t="str">
            <v>2-1/8x5/8 REDUCER</v>
          </cell>
          <cell r="E48">
            <v>132</v>
          </cell>
        </row>
        <row r="48">
          <cell r="L48">
            <v>22.5319007163085</v>
          </cell>
        </row>
        <row r="49">
          <cell r="A49" t="str">
            <v>FI036</v>
          </cell>
          <cell r="B49" t="str">
            <v>102CP67-54</v>
          </cell>
        </row>
        <row r="49">
          <cell r="D49" t="str">
            <v>2-5/8x2-1/8 REDUCER</v>
          </cell>
          <cell r="E49">
            <v>285</v>
          </cell>
        </row>
        <row r="49">
          <cell r="L49">
            <v>41.6283524904215</v>
          </cell>
        </row>
        <row r="50">
          <cell r="A50" t="str">
            <v>FI037</v>
          </cell>
          <cell r="B50" t="str">
            <v>102CP67-42</v>
          </cell>
        </row>
        <row r="50">
          <cell r="D50" t="str">
            <v>2-5/8x1-5/8 REDUCER</v>
          </cell>
          <cell r="E50">
            <v>245</v>
          </cell>
        </row>
        <row r="50">
          <cell r="L50">
            <v>39.9094896995946</v>
          </cell>
        </row>
        <row r="51">
          <cell r="B51" t="str">
            <v>102CP67-35</v>
          </cell>
        </row>
        <row r="51">
          <cell r="D51" t="str">
            <v>2-5/8x1-3/8 REDUCER</v>
          </cell>
          <cell r="E51">
            <v>245</v>
          </cell>
        </row>
        <row r="51">
          <cell r="L51">
            <v>40.4786495641068</v>
          </cell>
        </row>
        <row r="52">
          <cell r="B52" t="str">
            <v>102CP67-28</v>
          </cell>
        </row>
        <row r="52">
          <cell r="D52" t="str">
            <v>2-5/8x1-1/8 REDUCER</v>
          </cell>
          <cell r="E52">
            <v>245</v>
          </cell>
        </row>
        <row r="52">
          <cell r="L52">
            <v>40.7632294963629</v>
          </cell>
        </row>
        <row r="53">
          <cell r="A53" t="str">
            <v>FI038</v>
          </cell>
          <cell r="B53" t="str">
            <v>102CP80-67</v>
          </cell>
        </row>
        <row r="53">
          <cell r="D53" t="str">
            <v>3-1/8x2-5/8 REDUCER</v>
          </cell>
          <cell r="E53">
            <v>410</v>
          </cell>
        </row>
        <row r="53">
          <cell r="L53">
            <v>63.6320728524626</v>
          </cell>
        </row>
        <row r="54">
          <cell r="A54" t="str">
            <v>FI039</v>
          </cell>
          <cell r="B54" t="str">
            <v>102CP80-54</v>
          </cell>
        </row>
        <row r="54">
          <cell r="D54" t="str">
            <v>3-1/8x2-1/8 REDUCER</v>
          </cell>
          <cell r="E54">
            <v>375</v>
          </cell>
        </row>
        <row r="54">
          <cell r="L54">
            <v>61.8790604697651</v>
          </cell>
        </row>
        <row r="55">
          <cell r="B55" t="str">
            <v>102CP80-42</v>
          </cell>
        </row>
        <row r="55">
          <cell r="D55" t="str">
            <v>3-1/8x1-5/8 REDUCER</v>
          </cell>
          <cell r="E55">
            <v>352</v>
          </cell>
        </row>
        <row r="55">
          <cell r="L55">
            <v>61.7697817757788</v>
          </cell>
        </row>
        <row r="56">
          <cell r="B56" t="str">
            <v>102CP80-35</v>
          </cell>
        </row>
        <row r="56">
          <cell r="D56" t="str">
            <v>3-1/8x1-3/8 REDUCER</v>
          </cell>
          <cell r="E56">
            <v>352</v>
          </cell>
        </row>
        <row r="56">
          <cell r="L56">
            <v>61.7697817757788</v>
          </cell>
        </row>
        <row r="57">
          <cell r="B57" t="str">
            <v>102CP92-80</v>
          </cell>
        </row>
        <row r="57">
          <cell r="D57" t="str">
            <v>3-5/8x3-1/8 REDUCER</v>
          </cell>
          <cell r="E57">
            <v>600</v>
          </cell>
        </row>
        <row r="57">
          <cell r="L57">
            <v>91.8624021322672</v>
          </cell>
        </row>
        <row r="58">
          <cell r="B58" t="str">
            <v>102CP92-67</v>
          </cell>
        </row>
        <row r="58">
          <cell r="D58" t="str">
            <v>3-5/8x2-5/8 REDUCER</v>
          </cell>
          <cell r="E58">
            <v>600</v>
          </cell>
        </row>
        <row r="58">
          <cell r="L58">
            <v>93.0007218612916</v>
          </cell>
        </row>
        <row r="59">
          <cell r="B59" t="str">
            <v>102CP92-54</v>
          </cell>
        </row>
        <row r="59">
          <cell r="D59" t="str">
            <v>3-5/8x2-1/8 REDUCER</v>
          </cell>
          <cell r="E59">
            <v>450</v>
          </cell>
        </row>
        <row r="59">
          <cell r="L59">
            <v>88.3336109722916</v>
          </cell>
        </row>
        <row r="60">
          <cell r="B60" t="str">
            <v>102CP105-92</v>
          </cell>
        </row>
        <row r="60">
          <cell r="D60" t="str">
            <v>4-1/8x3-5/8 REDUCER</v>
          </cell>
          <cell r="E60">
            <v>900</v>
          </cell>
        </row>
        <row r="60">
          <cell r="L60">
            <v>138.647342995169</v>
          </cell>
        </row>
        <row r="61">
          <cell r="B61" t="str">
            <v>102CP105-80</v>
          </cell>
        </row>
        <row r="61">
          <cell r="D61" t="str">
            <v>4-1/8x3-1/8 REDUCER</v>
          </cell>
          <cell r="E61">
            <v>900</v>
          </cell>
        </row>
        <row r="61">
          <cell r="L61">
            <v>138.647342995169</v>
          </cell>
        </row>
        <row r="62">
          <cell r="B62" t="str">
            <v>102CP105-67</v>
          </cell>
        </row>
        <row r="62">
          <cell r="D62" t="str">
            <v>4-1/8x2-5/8 REDUCER</v>
          </cell>
          <cell r="E62">
            <v>900</v>
          </cell>
        </row>
        <row r="62">
          <cell r="L62">
            <v>140.923982453218</v>
          </cell>
        </row>
        <row r="63">
          <cell r="B63" t="str">
            <v>102CP105-54</v>
          </cell>
        </row>
        <row r="63">
          <cell r="D63" t="str">
            <v>4-1/8x2-1/8 REDUCER</v>
          </cell>
          <cell r="E63">
            <v>900</v>
          </cell>
        </row>
        <row r="63">
          <cell r="L63">
            <v>144.338941640291</v>
          </cell>
        </row>
        <row r="64">
          <cell r="B64" t="str">
            <v>103EB06A</v>
          </cell>
        </row>
        <row r="64">
          <cell r="D64" t="str">
            <v>1/4  ELBOW</v>
          </cell>
          <cell r="E64">
            <v>3.5</v>
          </cell>
        </row>
        <row r="64">
          <cell r="L64">
            <v>1.08868898883891</v>
          </cell>
        </row>
        <row r="65">
          <cell r="A65" t="str">
            <v>FI046</v>
          </cell>
          <cell r="B65" t="str">
            <v>103EB10A</v>
          </cell>
        </row>
        <row r="65">
          <cell r="D65" t="str">
            <v>3/8  ELBOW</v>
          </cell>
          <cell r="E65">
            <v>6</v>
          </cell>
        </row>
        <row r="65">
          <cell r="L65">
            <v>1.49056138597368</v>
          </cell>
        </row>
        <row r="66">
          <cell r="A66" t="str">
            <v>FI047</v>
          </cell>
          <cell r="B66" t="str">
            <v>103EB13A</v>
          </cell>
        </row>
        <row r="66">
          <cell r="D66" t="str">
            <v>1/2  ELBOW</v>
          </cell>
          <cell r="E66">
            <v>9</v>
          </cell>
        </row>
        <row r="66">
          <cell r="L66">
            <v>1.90527402965184</v>
          </cell>
        </row>
        <row r="67">
          <cell r="A67" t="str">
            <v>FI048</v>
          </cell>
          <cell r="B67" t="str">
            <v>103EB16A</v>
          </cell>
        </row>
        <row r="67">
          <cell r="D67" t="str">
            <v>5/8  ELBOW</v>
          </cell>
          <cell r="E67">
            <v>15.2</v>
          </cell>
        </row>
        <row r="67">
          <cell r="L67">
            <v>2.59591537564551</v>
          </cell>
        </row>
        <row r="68">
          <cell r="A68" t="str">
            <v>FI049</v>
          </cell>
          <cell r="B68" t="str">
            <v>103EB19A</v>
          </cell>
        </row>
        <row r="68">
          <cell r="D68" t="str">
            <v>3/4  ELBOW</v>
          </cell>
          <cell r="E68">
            <v>26</v>
          </cell>
        </row>
        <row r="68">
          <cell r="L68">
            <v>4.41485923704814</v>
          </cell>
        </row>
        <row r="69">
          <cell r="A69" t="str">
            <v>FI050</v>
          </cell>
          <cell r="B69" t="str">
            <v>103EB22A</v>
          </cell>
        </row>
        <row r="69">
          <cell r="D69" t="str">
            <v>7/8  ELBOW</v>
          </cell>
          <cell r="E69">
            <v>34</v>
          </cell>
        </row>
        <row r="69">
          <cell r="L69">
            <v>4.8469654061858</v>
          </cell>
        </row>
        <row r="70">
          <cell r="A70" t="str">
            <v>FI051</v>
          </cell>
          <cell r="B70" t="str">
            <v>103EB28A</v>
          </cell>
        </row>
        <row r="70">
          <cell r="D70" t="str">
            <v>1-1/8 ELBOW</v>
          </cell>
          <cell r="E70">
            <v>70</v>
          </cell>
        </row>
        <row r="70">
          <cell r="L70">
            <v>9.92614803709256</v>
          </cell>
        </row>
        <row r="71">
          <cell r="B71" t="str">
            <v>103EB35A</v>
          </cell>
        </row>
        <row r="71">
          <cell r="D71" t="str">
            <v>1-3/8 ELBOW</v>
          </cell>
          <cell r="E71">
            <v>102</v>
          </cell>
        </row>
        <row r="71">
          <cell r="L71">
            <v>14.9165417291354</v>
          </cell>
        </row>
        <row r="72">
          <cell r="B72" t="str">
            <v>103EB42A</v>
          </cell>
        </row>
        <row r="72">
          <cell r="D72" t="str">
            <v>1-5/8 ELBOW</v>
          </cell>
          <cell r="E72">
            <v>150</v>
          </cell>
        </row>
        <row r="72">
          <cell r="L72">
            <v>22.5273474373924</v>
          </cell>
        </row>
        <row r="73">
          <cell r="B73" t="str">
            <v>103EB54A</v>
          </cell>
        </row>
        <row r="73">
          <cell r="D73" t="str">
            <v>2-1/8 ELBOW</v>
          </cell>
          <cell r="E73">
            <v>290</v>
          </cell>
        </row>
        <row r="73">
          <cell r="L73">
            <v>43.9163751457604</v>
          </cell>
        </row>
        <row r="74">
          <cell r="B74" t="str">
            <v>103EB67A</v>
          </cell>
        </row>
        <row r="74">
          <cell r="D74" t="str">
            <v>2-5/8 ELBOW</v>
          </cell>
          <cell r="E74">
            <v>500</v>
          </cell>
        </row>
        <row r="74">
          <cell r="L74">
            <v>74.901438169804</v>
          </cell>
        </row>
        <row r="75">
          <cell r="B75" t="str">
            <v>103EB80A</v>
          </cell>
        </row>
        <row r="75">
          <cell r="D75" t="str">
            <v>3-1/8 ELBOW</v>
          </cell>
          <cell r="E75">
            <v>780</v>
          </cell>
        </row>
        <row r="75">
          <cell r="L75">
            <v>122.437670053862</v>
          </cell>
        </row>
        <row r="76">
          <cell r="B76" t="str">
            <v>103EB92A</v>
          </cell>
        </row>
        <row r="76">
          <cell r="D76" t="str">
            <v>3-5/8 ELBOW</v>
          </cell>
          <cell r="E76">
            <v>1250</v>
          </cell>
        </row>
        <row r="76">
          <cell r="L76">
            <v>196.360153256705</v>
          </cell>
        </row>
        <row r="77">
          <cell r="B77" t="str">
            <v>103EB105A</v>
          </cell>
        </row>
        <row r="77">
          <cell r="D77" t="str">
            <v>4-1/8 ELBOW</v>
          </cell>
          <cell r="E77">
            <v>1540</v>
          </cell>
        </row>
        <row r="77">
          <cell r="L77">
            <v>241.41484813149</v>
          </cell>
        </row>
        <row r="78">
          <cell r="A78" t="str">
            <v>FI055</v>
          </cell>
          <cell r="B78" t="str">
            <v>105EB22A</v>
          </cell>
        </row>
        <row r="78">
          <cell r="D78" t="str">
            <v>7/8 LONG ELBOW</v>
          </cell>
          <cell r="E78">
            <v>52</v>
          </cell>
        </row>
        <row r="78">
          <cell r="L78">
            <v>7.34671553112333</v>
          </cell>
        </row>
        <row r="79">
          <cell r="A79" t="str">
            <v>FI056</v>
          </cell>
          <cell r="B79" t="str">
            <v>105EB28A</v>
          </cell>
        </row>
        <row r="79">
          <cell r="D79" t="str">
            <v>1-1/8 LONG ELBOW</v>
          </cell>
          <cell r="E79">
            <v>98</v>
          </cell>
        </row>
        <row r="79">
          <cell r="L79">
            <v>13.8829474151813</v>
          </cell>
        </row>
        <row r="80">
          <cell r="A80" t="str">
            <v>FI057</v>
          </cell>
          <cell r="B80" t="str">
            <v>105EB35A</v>
          </cell>
        </row>
        <row r="80">
          <cell r="D80" t="str">
            <v>1-3/8 LONG ELBOW</v>
          </cell>
          <cell r="E80">
            <v>165</v>
          </cell>
        </row>
        <row r="80">
          <cell r="L80">
            <v>23.5973679826753</v>
          </cell>
        </row>
        <row r="81">
          <cell r="A81" t="str">
            <v>FI058</v>
          </cell>
          <cell r="B81" t="str">
            <v>105EB42A</v>
          </cell>
        </row>
        <row r="81">
          <cell r="D81" t="str">
            <v>1-5/8 LONG ELBOW</v>
          </cell>
          <cell r="E81">
            <v>245</v>
          </cell>
        </row>
        <row r="81">
          <cell r="L81">
            <v>36.8360264312288</v>
          </cell>
        </row>
        <row r="82">
          <cell r="A82" t="str">
            <v>FI059</v>
          </cell>
          <cell r="B82" t="str">
            <v>105EB54A</v>
          </cell>
        </row>
        <row r="82">
          <cell r="D82" t="str">
            <v>2-1/8 LONG ELBOW</v>
          </cell>
          <cell r="E82">
            <v>450</v>
          </cell>
        </row>
        <row r="82">
          <cell r="L82">
            <v>65.9087123105114</v>
          </cell>
        </row>
        <row r="83">
          <cell r="B83" t="str">
            <v>105EB67A</v>
          </cell>
        </row>
        <row r="83">
          <cell r="D83" t="str">
            <v>2-5/8 LONG ELBOW</v>
          </cell>
          <cell r="E83">
            <v>680</v>
          </cell>
        </row>
        <row r="83">
          <cell r="L83">
            <v>105.135210172691</v>
          </cell>
        </row>
        <row r="84">
          <cell r="B84" t="str">
            <v>105EB80A</v>
          </cell>
        </row>
        <row r="84">
          <cell r="D84" t="str">
            <v>3-1/8 LONG ELBOW</v>
          </cell>
          <cell r="E84">
            <v>1150</v>
          </cell>
        </row>
        <row r="84">
          <cell r="L84">
            <v>191.351546448998</v>
          </cell>
        </row>
        <row r="85">
          <cell r="B85" t="str">
            <v>105EB92A</v>
          </cell>
        </row>
        <row r="85">
          <cell r="D85" t="str">
            <v>3-5/8 LONG ELBOW</v>
          </cell>
          <cell r="E85">
            <v>1550</v>
          </cell>
        </row>
        <row r="85">
          <cell r="L85">
            <v>259.65073019046</v>
          </cell>
        </row>
        <row r="86">
          <cell r="B86" t="str">
            <v>105EB105A</v>
          </cell>
        </row>
        <row r="86">
          <cell r="D86" t="str">
            <v>4-1/8 LONG ELBOW</v>
          </cell>
          <cell r="E86">
            <v>2325</v>
          </cell>
        </row>
        <row r="86">
          <cell r="L86">
            <v>389.47609528569</v>
          </cell>
        </row>
        <row r="87">
          <cell r="A87" t="str">
            <v>FI059.1</v>
          </cell>
        </row>
        <row r="87">
          <cell r="D87" t="str">
            <v>3/8 ELBOW 45º</v>
          </cell>
        </row>
        <row r="87">
          <cell r="L87">
            <v>1.62278860569715</v>
          </cell>
        </row>
        <row r="88">
          <cell r="A88" t="str">
            <v>FI059.2</v>
          </cell>
        </row>
        <row r="88">
          <cell r="D88" t="str">
            <v>1/2 ELBOW 45º</v>
          </cell>
        </row>
        <row r="88">
          <cell r="L88">
            <v>2.11044477761119</v>
          </cell>
        </row>
        <row r="89">
          <cell r="A89" t="str">
            <v>FI059.3</v>
          </cell>
        </row>
        <row r="89">
          <cell r="D89" t="str">
            <v>5/8 ELBOW 45º</v>
          </cell>
        </row>
        <row r="89">
          <cell r="L89">
            <v>3.13664001332667</v>
          </cell>
        </row>
        <row r="90">
          <cell r="A90" t="str">
            <v>FI059.4</v>
          </cell>
        </row>
        <row r="90">
          <cell r="D90" t="str">
            <v>3/4 ELBOW 45º</v>
          </cell>
        </row>
        <row r="90">
          <cell r="L90">
            <v>3.85753789771781</v>
          </cell>
        </row>
        <row r="91">
          <cell r="A91" t="str">
            <v>FI060</v>
          </cell>
          <cell r="B91" t="str">
            <v>107EB22A</v>
          </cell>
        </row>
        <row r="91">
          <cell r="D91" t="str">
            <v>7/8 ELBOW 45º</v>
          </cell>
          <cell r="E91">
            <v>32</v>
          </cell>
        </row>
        <row r="91">
          <cell r="L91">
            <v>5.52403798100949</v>
          </cell>
        </row>
        <row r="92">
          <cell r="A92" t="str">
            <v>FI061</v>
          </cell>
          <cell r="B92" t="str">
            <v>107EB28A</v>
          </cell>
        </row>
        <row r="92">
          <cell r="D92" t="str">
            <v>1-1/8 ELBOW 45º</v>
          </cell>
          <cell r="E92">
            <v>56</v>
          </cell>
        </row>
        <row r="92">
          <cell r="L92">
            <v>8.38030984507746</v>
          </cell>
        </row>
        <row r="93">
          <cell r="A93" t="str">
            <v>FI062</v>
          </cell>
          <cell r="B93" t="str">
            <v>107EB35A</v>
          </cell>
        </row>
        <row r="93">
          <cell r="D93" t="str">
            <v>1-3/8 ELBOW 45º</v>
          </cell>
          <cell r="E93">
            <v>91</v>
          </cell>
        </row>
        <row r="93">
          <cell r="L93">
            <v>13.7531789660725</v>
          </cell>
        </row>
        <row r="94">
          <cell r="A94" t="str">
            <v>FI063</v>
          </cell>
          <cell r="B94" t="str">
            <v>107EB42A</v>
          </cell>
        </row>
        <row r="94">
          <cell r="D94" t="str">
            <v>1-5/8 ELBOW 45º</v>
          </cell>
          <cell r="E94">
            <v>138</v>
          </cell>
        </row>
        <row r="94">
          <cell r="L94">
            <v>20.3486034760398</v>
          </cell>
        </row>
        <row r="95">
          <cell r="A95" t="str">
            <v>FI064</v>
          </cell>
          <cell r="B95" t="str">
            <v>107EB54A</v>
          </cell>
        </row>
        <row r="95">
          <cell r="D95" t="str">
            <v>2-1/8 ELBOW 45º</v>
          </cell>
          <cell r="E95">
            <v>248</v>
          </cell>
        </row>
        <row r="95">
          <cell r="L95">
            <v>36.7631739685713</v>
          </cell>
        </row>
        <row r="96">
          <cell r="B96" t="str">
            <v>107EB67A</v>
          </cell>
        </row>
        <row r="96">
          <cell r="D96" t="str">
            <v>2-5/8 ELBOW 45º</v>
          </cell>
          <cell r="E96">
            <v>405</v>
          </cell>
        </row>
        <row r="96">
          <cell r="L96">
            <v>62.9604642123383</v>
          </cell>
        </row>
        <row r="97">
          <cell r="B97" t="str">
            <v>107EB80A</v>
          </cell>
        </row>
        <row r="97">
          <cell r="D97" t="str">
            <v>3-1/8 ELBOW 45º</v>
          </cell>
          <cell r="E97">
            <v>650</v>
          </cell>
        </row>
        <row r="97">
          <cell r="L97">
            <v>102.790271530901</v>
          </cell>
        </row>
        <row r="98">
          <cell r="B98" t="str">
            <v>107EB92A</v>
          </cell>
        </row>
        <row r="98">
          <cell r="D98" t="str">
            <v>3-5/8 ELBOW 45º</v>
          </cell>
          <cell r="E98">
            <v>1000</v>
          </cell>
        </row>
        <row r="98">
          <cell r="L98">
            <v>159.364762063413</v>
          </cell>
        </row>
        <row r="99">
          <cell r="B99" t="str">
            <v>107EB105A</v>
          </cell>
        </row>
        <row r="99">
          <cell r="D99" t="str">
            <v>4-1/8 ELBOW 45º</v>
          </cell>
          <cell r="E99">
            <v>1150</v>
          </cell>
        </row>
        <row r="99">
          <cell r="L99">
            <v>190.440890665778</v>
          </cell>
        </row>
        <row r="100">
          <cell r="A100" t="str">
            <v>FI065</v>
          </cell>
          <cell r="B100" t="str">
            <v>120PT16A</v>
          </cell>
        </row>
        <row r="100">
          <cell r="D100" t="str">
            <v>5/8  P-TRAP</v>
          </cell>
          <cell r="E100">
            <v>88</v>
          </cell>
        </row>
        <row r="100">
          <cell r="L100">
            <v>15.6169188133206</v>
          </cell>
        </row>
        <row r="101">
          <cell r="A101" t="str">
            <v>FI066</v>
          </cell>
          <cell r="B101" t="str">
            <v>120PT19A</v>
          </cell>
        </row>
        <row r="101">
          <cell r="D101" t="str">
            <v>3/4  P-TRAP</v>
          </cell>
          <cell r="E101">
            <v>130</v>
          </cell>
        </row>
        <row r="101">
          <cell r="L101">
            <v>25.1589356836733</v>
          </cell>
        </row>
        <row r="102">
          <cell r="A102" t="str">
            <v>FI067</v>
          </cell>
          <cell r="B102" t="str">
            <v>120PT22A</v>
          </cell>
        </row>
        <row r="102">
          <cell r="D102" t="str">
            <v>7/8  P-TRAP</v>
          </cell>
          <cell r="E102">
            <v>170</v>
          </cell>
        </row>
        <row r="102">
          <cell r="L102">
            <v>32.9574606636076</v>
          </cell>
        </row>
        <row r="103">
          <cell r="A103" t="str">
            <v>FI068</v>
          </cell>
          <cell r="B103" t="str">
            <v>120PT28A</v>
          </cell>
        </row>
        <row r="103">
          <cell r="D103" t="str">
            <v>1-1/8 P-TRAP</v>
          </cell>
          <cell r="E103">
            <v>285</v>
          </cell>
        </row>
        <row r="103">
          <cell r="L103">
            <v>52.863568215892</v>
          </cell>
        </row>
        <row r="104">
          <cell r="A104" t="str">
            <v>FI069</v>
          </cell>
          <cell r="B104" t="str">
            <v>120PT35A</v>
          </cell>
        </row>
        <row r="104">
          <cell r="D104" t="str">
            <v>1-3/8 P-TRAP</v>
          </cell>
          <cell r="E104">
            <v>520</v>
          </cell>
        </row>
        <row r="104">
          <cell r="L104">
            <v>85.4195124659892</v>
          </cell>
        </row>
        <row r="105">
          <cell r="A105" t="str">
            <v>FI070</v>
          </cell>
          <cell r="B105" t="str">
            <v>120PT42A</v>
          </cell>
        </row>
        <row r="105">
          <cell r="D105" t="str">
            <v>1-5/8 P-TRAP</v>
          </cell>
          <cell r="E105">
            <v>850</v>
          </cell>
        </row>
        <row r="105">
          <cell r="L105">
            <v>139.671830751291</v>
          </cell>
        </row>
        <row r="106">
          <cell r="A106" t="str">
            <v>FI071</v>
          </cell>
          <cell r="B106" t="str">
            <v>120PT54A</v>
          </cell>
        </row>
        <row r="106">
          <cell r="D106" t="str">
            <v>2-1/8 P-TRAP</v>
          </cell>
          <cell r="E106">
            <v>1550</v>
          </cell>
        </row>
        <row r="106">
          <cell r="L106">
            <v>252.820811816314</v>
          </cell>
        </row>
        <row r="107">
          <cell r="A107" t="str">
            <v>FI072</v>
          </cell>
          <cell r="B107" t="str">
            <v>109RB10A</v>
          </cell>
        </row>
        <row r="107">
          <cell r="D107" t="str">
            <v>3/8 U BEND</v>
          </cell>
          <cell r="E107">
            <v>15</v>
          </cell>
        </row>
        <row r="107">
          <cell r="L107">
            <v>3.11444277861069</v>
          </cell>
        </row>
        <row r="108">
          <cell r="A108" t="str">
            <v>FI073</v>
          </cell>
          <cell r="B108" t="str">
            <v>109RB13A</v>
          </cell>
        </row>
        <row r="108">
          <cell r="D108" t="str">
            <v>1/2 U BEND</v>
          </cell>
          <cell r="E108">
            <v>18</v>
          </cell>
        </row>
        <row r="108">
          <cell r="L108">
            <v>3.60073296684991</v>
          </cell>
        </row>
        <row r="109">
          <cell r="A109" t="str">
            <v>FI074</v>
          </cell>
          <cell r="B109" t="str">
            <v>109RB16A</v>
          </cell>
        </row>
        <row r="109">
          <cell r="D109" t="str">
            <v>5/8 U BEND</v>
          </cell>
          <cell r="E109">
            <v>38</v>
          </cell>
        </row>
        <row r="109">
          <cell r="L109">
            <v>7.34352823588206</v>
          </cell>
        </row>
        <row r="110">
          <cell r="A110" t="str">
            <v>FI075</v>
          </cell>
          <cell r="B110" t="str">
            <v>109RB19A</v>
          </cell>
        </row>
        <row r="110">
          <cell r="D110" t="str">
            <v>3/4 U BEND</v>
          </cell>
          <cell r="E110">
            <v>63</v>
          </cell>
        </row>
        <row r="110">
          <cell r="L110">
            <v>10.7117956173428</v>
          </cell>
        </row>
        <row r="111">
          <cell r="A111" t="str">
            <v>FI076</v>
          </cell>
          <cell r="B111" t="str">
            <v>109RB22A</v>
          </cell>
        </row>
        <row r="111">
          <cell r="D111" t="str">
            <v>7/8 U BEND</v>
          </cell>
          <cell r="E111">
            <v>80</v>
          </cell>
        </row>
        <row r="111">
          <cell r="L111">
            <v>13.3618039465116</v>
          </cell>
        </row>
        <row r="112">
          <cell r="A112" t="str">
            <v>FI077</v>
          </cell>
          <cell r="B112" t="str">
            <v>109RB28A</v>
          </cell>
        </row>
        <row r="112">
          <cell r="D112" t="str">
            <v>1-1/8 U BEND</v>
          </cell>
          <cell r="E112">
            <v>150</v>
          </cell>
        </row>
        <row r="112">
          <cell r="L112">
            <v>27.4438538306604</v>
          </cell>
        </row>
        <row r="113">
          <cell r="A113" t="str">
            <v>FI078</v>
          </cell>
          <cell r="B113" t="str">
            <v>109RB35A</v>
          </cell>
        </row>
        <row r="113">
          <cell r="D113" t="str">
            <v>1-3/8 U BEND</v>
          </cell>
          <cell r="E113">
            <v>245</v>
          </cell>
        </row>
        <row r="113">
          <cell r="L113">
            <v>42.8297972226008</v>
          </cell>
        </row>
        <row r="114">
          <cell r="A114" t="str">
            <v>FI079</v>
          </cell>
          <cell r="B114" t="str">
            <v>109RB42A</v>
          </cell>
        </row>
        <row r="114">
          <cell r="D114" t="str">
            <v>1-5/8 U BEND</v>
          </cell>
          <cell r="E114">
            <v>385</v>
          </cell>
        </row>
        <row r="114">
          <cell r="L114">
            <v>61.7766116941529</v>
          </cell>
        </row>
        <row r="115">
          <cell r="A115" t="str">
            <v>FI080</v>
          </cell>
          <cell r="B115" t="str">
            <v>109RB54A</v>
          </cell>
        </row>
        <row r="115">
          <cell r="D115" t="str">
            <v>2-1/8 U BEND</v>
          </cell>
          <cell r="E115">
            <v>620</v>
          </cell>
        </row>
        <row r="115">
          <cell r="L115">
            <v>100.445332889111</v>
          </cell>
        </row>
        <row r="116">
          <cell r="A116" t="str">
            <v>FI081</v>
          </cell>
          <cell r="B116" t="str">
            <v>112ST06A</v>
          </cell>
        </row>
        <row r="116">
          <cell r="D116" t="str">
            <v>1/4  Tee</v>
          </cell>
          <cell r="E116">
            <v>6.1</v>
          </cell>
        </row>
        <row r="116">
          <cell r="L116">
            <v>1.76132666999833</v>
          </cell>
        </row>
        <row r="117">
          <cell r="B117" t="str">
            <v>112ST08A</v>
          </cell>
        </row>
        <row r="117">
          <cell r="D117" t="str">
            <v>5/16  Tee</v>
          </cell>
          <cell r="E117">
            <v>8.5</v>
          </cell>
        </row>
        <row r="117">
          <cell r="L117">
            <v>2.29143761452607</v>
          </cell>
        </row>
        <row r="118">
          <cell r="A118" t="str">
            <v>FI083</v>
          </cell>
          <cell r="B118" t="str">
            <v>112ST10A</v>
          </cell>
        </row>
        <row r="118">
          <cell r="D118" t="str">
            <v>3/8  Tee</v>
          </cell>
          <cell r="E118">
            <v>9</v>
          </cell>
        </row>
        <row r="118">
          <cell r="L118">
            <v>2.42106946526737</v>
          </cell>
        </row>
        <row r="119">
          <cell r="A119" t="str">
            <v>FI084</v>
          </cell>
          <cell r="B119" t="str">
            <v>112ST13A</v>
          </cell>
        </row>
        <row r="119">
          <cell r="D119" t="str">
            <v>1/2  Tee</v>
          </cell>
          <cell r="E119">
            <v>15.8</v>
          </cell>
        </row>
        <row r="119">
          <cell r="L119">
            <v>3.26300716308512</v>
          </cell>
        </row>
        <row r="120">
          <cell r="A120" t="str">
            <v>FI085</v>
          </cell>
          <cell r="B120" t="str">
            <v>112ST16A</v>
          </cell>
        </row>
        <row r="120">
          <cell r="D120" t="str">
            <v>5/8  Tee</v>
          </cell>
          <cell r="E120">
            <v>26.5</v>
          </cell>
        </row>
        <row r="120">
          <cell r="L120">
            <v>4.64844244544394</v>
          </cell>
        </row>
        <row r="121">
          <cell r="A121" t="str">
            <v>FI086</v>
          </cell>
          <cell r="B121" t="str">
            <v>112ST19A</v>
          </cell>
        </row>
        <row r="121">
          <cell r="D121" t="str">
            <v>3/4  Tee</v>
          </cell>
          <cell r="E121">
            <v>48</v>
          </cell>
        </row>
        <row r="121">
          <cell r="L121">
            <v>7.57003316523556</v>
          </cell>
        </row>
        <row r="122">
          <cell r="A122" t="str">
            <v>FI087</v>
          </cell>
          <cell r="B122" t="str">
            <v>112ST22A</v>
          </cell>
        </row>
        <row r="122">
          <cell r="D122" t="str">
            <v>7/8  Tee</v>
          </cell>
          <cell r="E122">
            <v>65</v>
          </cell>
        </row>
        <row r="122">
          <cell r="L122">
            <v>10.2200414944043</v>
          </cell>
        </row>
        <row r="123">
          <cell r="A123" t="str">
            <v>FI088</v>
          </cell>
          <cell r="B123" t="str">
            <v>112ST28A</v>
          </cell>
        </row>
        <row r="123">
          <cell r="D123" t="str">
            <v>1-1/8  Tee</v>
          </cell>
          <cell r="E123">
            <v>121</v>
          </cell>
        </row>
        <row r="123">
          <cell r="L123">
            <v>17.2364373368871</v>
          </cell>
        </row>
        <row r="124">
          <cell r="A124" t="str">
            <v>FI089</v>
          </cell>
          <cell r="B124" t="str">
            <v>112ST35A</v>
          </cell>
        </row>
        <row r="124">
          <cell r="D124" t="str">
            <v>1-3/8  Tee</v>
          </cell>
          <cell r="E124">
            <v>170</v>
          </cell>
        </row>
        <row r="124">
          <cell r="L124">
            <v>24.7470709089899</v>
          </cell>
        </row>
        <row r="125">
          <cell r="A125" t="str">
            <v>FI090</v>
          </cell>
          <cell r="B125" t="str">
            <v>112ST42A</v>
          </cell>
        </row>
        <row r="125">
          <cell r="D125" t="str">
            <v>1-5/8  Tee</v>
          </cell>
          <cell r="E125">
            <v>270</v>
          </cell>
        </row>
        <row r="125">
          <cell r="L125">
            <v>39.0898994946971</v>
          </cell>
        </row>
        <row r="126">
          <cell r="A126" t="str">
            <v>FI091</v>
          </cell>
          <cell r="B126" t="str">
            <v>112ST54A</v>
          </cell>
        </row>
        <row r="126">
          <cell r="D126" t="str">
            <v>2-1/8  Tee</v>
          </cell>
          <cell r="E126">
            <v>475</v>
          </cell>
        </row>
        <row r="126">
          <cell r="L126">
            <v>69.2098395246821</v>
          </cell>
        </row>
        <row r="127">
          <cell r="B127" t="str">
            <v>112ST67A</v>
          </cell>
        </row>
        <row r="127">
          <cell r="D127" t="str">
            <v>2-5/8  Tee</v>
          </cell>
          <cell r="E127">
            <v>780</v>
          </cell>
        </row>
        <row r="127">
          <cell r="L127">
            <v>117.884391137764</v>
          </cell>
        </row>
        <row r="128">
          <cell r="B128" t="str">
            <v>112ST80A</v>
          </cell>
        </row>
        <row r="128">
          <cell r="D128" t="str">
            <v>3-1/8  Tee</v>
          </cell>
          <cell r="E128">
            <v>1200</v>
          </cell>
        </row>
        <row r="128">
          <cell r="L128">
            <v>182.58648453551</v>
          </cell>
        </row>
        <row r="129">
          <cell r="B129" t="str">
            <v>112ST92A</v>
          </cell>
        </row>
        <row r="129">
          <cell r="D129" t="str">
            <v>3-5/8  Tee</v>
          </cell>
          <cell r="E129">
            <v>2050</v>
          </cell>
        </row>
        <row r="129">
          <cell r="L129">
            <v>312.013437725582</v>
          </cell>
        </row>
        <row r="130">
          <cell r="B130" t="str">
            <v>112ST105A</v>
          </cell>
        </row>
        <row r="130">
          <cell r="D130" t="str">
            <v>4-1/8  Tee</v>
          </cell>
          <cell r="E130">
            <v>2500</v>
          </cell>
        </row>
        <row r="130">
          <cell r="L130">
            <v>383.044588816703</v>
          </cell>
        </row>
        <row r="131">
          <cell r="B131" t="str">
            <v>114ST06-08</v>
          </cell>
        </row>
        <row r="131">
          <cell r="D131" t="str">
            <v>1/4X1/4X3/8   Tee</v>
          </cell>
          <cell r="E131">
            <v>12.5</v>
          </cell>
        </row>
        <row r="131">
          <cell r="L131">
            <v>3.91168052337468</v>
          </cell>
        </row>
        <row r="132">
          <cell r="B132" t="str">
            <v>114ST10-12</v>
          </cell>
        </row>
        <row r="132">
          <cell r="D132" t="str">
            <v>3/8X3/8X1/2   Tee</v>
          </cell>
          <cell r="E132">
            <v>20</v>
          </cell>
        </row>
        <row r="132">
          <cell r="L132">
            <v>4.78404737025427</v>
          </cell>
        </row>
        <row r="133">
          <cell r="A133" t="str">
            <v>FI092</v>
          </cell>
          <cell r="B133" t="str">
            <v>113ST10-06</v>
          </cell>
        </row>
        <row r="133">
          <cell r="D133" t="str">
            <v>3/8X3/8X1/4   Tee</v>
          </cell>
          <cell r="E133">
            <v>10</v>
          </cell>
        </row>
        <row r="133">
          <cell r="L133">
            <v>3.43979525388821</v>
          </cell>
        </row>
        <row r="134">
          <cell r="A134" t="str">
            <v>FI093</v>
          </cell>
          <cell r="B134" t="str">
            <v>113ST12-10</v>
          </cell>
        </row>
        <row r="134">
          <cell r="D134" t="str">
            <v>1/2X1/2X3/8   Tee</v>
          </cell>
          <cell r="E134">
            <v>19</v>
          </cell>
        </row>
        <row r="134">
          <cell r="L134">
            <v>4.08304938439871</v>
          </cell>
        </row>
        <row r="135">
          <cell r="A135" t="str">
            <v>FI094</v>
          </cell>
          <cell r="B135" t="str">
            <v>113ST12-06</v>
          </cell>
        </row>
        <row r="135">
          <cell r="D135" t="str">
            <v>1/2X1/2X1/4   Tee</v>
          </cell>
          <cell r="E135">
            <v>19</v>
          </cell>
        </row>
        <row r="135">
          <cell r="L135">
            <v>4.36245513606833</v>
          </cell>
        </row>
        <row r="136">
          <cell r="A136" t="str">
            <v>FI095</v>
          </cell>
          <cell r="B136" t="str">
            <v>113ST16-12</v>
          </cell>
        </row>
        <row r="136">
          <cell r="D136" t="str">
            <v>5/8X5/8X1/2   Tee</v>
          </cell>
          <cell r="E136">
            <v>22</v>
          </cell>
        </row>
        <row r="136">
          <cell r="L136">
            <v>4.29726046067875</v>
          </cell>
        </row>
        <row r="137">
          <cell r="A137" t="str">
            <v>FI096</v>
          </cell>
          <cell r="B137" t="str">
            <v>113ST16-10</v>
          </cell>
        </row>
        <row r="137">
          <cell r="D137" t="str">
            <v>5/8X5/8X3/8   Tee</v>
          </cell>
          <cell r="E137">
            <v>22</v>
          </cell>
        </row>
        <row r="137">
          <cell r="L137">
            <v>4.39039571123529</v>
          </cell>
        </row>
        <row r="138">
          <cell r="A138" t="str">
            <v>FI097</v>
          </cell>
          <cell r="B138" t="str">
            <v>113ST19-16</v>
          </cell>
        </row>
        <row r="138">
          <cell r="D138" t="str">
            <v>3/4X3/4X5/8   Tee</v>
          </cell>
          <cell r="E138">
            <v>40</v>
          </cell>
        </row>
        <row r="138">
          <cell r="L138">
            <v>7.33284872715157</v>
          </cell>
        </row>
        <row r="139">
          <cell r="A139" t="str">
            <v>FI098</v>
          </cell>
          <cell r="B139" t="str">
            <v>113ST19-12</v>
          </cell>
        </row>
        <row r="139">
          <cell r="D139" t="str">
            <v>3/4X3/4X1/2   Tee</v>
          </cell>
          <cell r="E139">
            <v>40</v>
          </cell>
        </row>
        <row r="139">
          <cell r="L139">
            <v>7.33284872715157</v>
          </cell>
        </row>
        <row r="140">
          <cell r="A140" t="str">
            <v>FI099</v>
          </cell>
          <cell r="B140" t="str">
            <v>113ST22-19</v>
          </cell>
        </row>
        <row r="140">
          <cell r="D140" t="str">
            <v>7/8X7/8X3/4   Tee</v>
          </cell>
          <cell r="E140">
            <v>60</v>
          </cell>
        </row>
        <row r="140">
          <cell r="L140">
            <v>10.4870292126664</v>
          </cell>
        </row>
        <row r="141">
          <cell r="A141" t="str">
            <v>FI100</v>
          </cell>
          <cell r="B141" t="str">
            <v>113ST22-16</v>
          </cell>
        </row>
        <row r="141">
          <cell r="D141" t="str">
            <v>7/8X7/8X5/8   Tee</v>
          </cell>
          <cell r="E141">
            <v>60</v>
          </cell>
        </row>
        <row r="141">
          <cell r="L141">
            <v>10.4870292126664</v>
          </cell>
        </row>
        <row r="142">
          <cell r="A142" t="str">
            <v>FI101</v>
          </cell>
          <cell r="B142" t="str">
            <v>113ST22-12</v>
          </cell>
        </row>
        <row r="142">
          <cell r="D142" t="str">
            <v>7/8X7/8X1/2   Tee</v>
          </cell>
          <cell r="E142">
            <v>52</v>
          </cell>
        </row>
        <row r="142">
          <cell r="L142">
            <v>9.81521360531855</v>
          </cell>
        </row>
        <row r="143">
          <cell r="A143" t="str">
            <v>FI102</v>
          </cell>
          <cell r="B143" t="str">
            <v>113ST28-22</v>
          </cell>
        </row>
        <row r="143">
          <cell r="D143" t="str">
            <v>1-1/8X1-1/8X7/8   Tee</v>
          </cell>
          <cell r="E143">
            <v>120</v>
          </cell>
        </row>
        <row r="143">
          <cell r="L143">
            <v>19.1977622299961</v>
          </cell>
        </row>
        <row r="144">
          <cell r="A144" t="str">
            <v>FI103</v>
          </cell>
          <cell r="B144" t="str">
            <v>113ST28-19</v>
          </cell>
        </row>
        <row r="144">
          <cell r="D144" t="str">
            <v>1-1/8X1-1/8X3/4   Tee</v>
          </cell>
          <cell r="E144">
            <v>115</v>
          </cell>
        </row>
        <row r="144">
          <cell r="L144">
            <v>18.6172191681937</v>
          </cell>
        </row>
        <row r="145">
          <cell r="B145" t="str">
            <v>113ST28-16</v>
          </cell>
        </row>
        <row r="145">
          <cell r="D145" t="str">
            <v>1-1/8X1-1/8X5/8   Tee</v>
          </cell>
          <cell r="E145">
            <v>105</v>
          </cell>
        </row>
        <row r="145">
          <cell r="L145">
            <v>18.0480593036815</v>
          </cell>
        </row>
        <row r="146">
          <cell r="A146" t="str">
            <v>FI105</v>
          </cell>
          <cell r="B146" t="str">
            <v>113ST35-28</v>
          </cell>
        </row>
        <row r="146">
          <cell r="D146" t="str">
            <v>1-3/8X1-3/8X1-1/8   Tee</v>
          </cell>
          <cell r="E146">
            <v>155</v>
          </cell>
        </row>
        <row r="146">
          <cell r="L146">
            <v>26.1073629851741</v>
          </cell>
        </row>
        <row r="147">
          <cell r="B147" t="str">
            <v>113ST35-22</v>
          </cell>
        </row>
        <row r="147">
          <cell r="D147" t="str">
            <v>1-3/8X1-3/8X7/8   Tee</v>
          </cell>
          <cell r="E147">
            <v>155</v>
          </cell>
        </row>
        <row r="147">
          <cell r="L147">
            <v>26.1073629851741</v>
          </cell>
        </row>
        <row r="148">
          <cell r="A148" t="str">
            <v>FI107</v>
          </cell>
          <cell r="B148" t="str">
            <v>113ST42-35</v>
          </cell>
        </row>
        <row r="148">
          <cell r="D148" t="str">
            <v>1-5/8X1-5/8X1-3/8   Tee</v>
          </cell>
          <cell r="E148">
            <v>265</v>
          </cell>
        </row>
        <row r="148">
          <cell r="L148">
            <v>43.7171691931812</v>
          </cell>
        </row>
        <row r="149">
          <cell r="B149" t="str">
            <v>113ST42-28</v>
          </cell>
        </row>
        <row r="149">
          <cell r="D149" t="str">
            <v>1-5/8X1-5/8X1-1/8   Tee</v>
          </cell>
          <cell r="E149">
            <v>255</v>
          </cell>
        </row>
        <row r="149">
          <cell r="L149">
            <v>42.5560830695763</v>
          </cell>
        </row>
        <row r="150">
          <cell r="B150" t="str">
            <v>113ST42-22</v>
          </cell>
        </row>
        <row r="150">
          <cell r="D150" t="str">
            <v>1-5/8X1-5/8X7/8   Tee</v>
          </cell>
          <cell r="E150">
            <v>225</v>
          </cell>
        </row>
        <row r="150">
          <cell r="L150">
            <v>41.1929451940696</v>
          </cell>
        </row>
        <row r="151">
          <cell r="A151" t="str">
            <v>FI110</v>
          </cell>
          <cell r="B151" t="str">
            <v>113ST54-42</v>
          </cell>
        </row>
        <row r="151">
          <cell r="D151" t="str">
            <v>2-1/8X2-1/8X1-5/8   Tee</v>
          </cell>
          <cell r="E151">
            <v>460</v>
          </cell>
        </row>
        <row r="151">
          <cell r="L151">
            <v>83.0062746404575</v>
          </cell>
        </row>
        <row r="152">
          <cell r="A152" t="str">
            <v>FI111</v>
          </cell>
          <cell r="B152" t="str">
            <v>113ST54-35</v>
          </cell>
        </row>
        <row r="152">
          <cell r="D152" t="str">
            <v>2-1/8X2-1/8X1-3/8   Tee</v>
          </cell>
          <cell r="E152">
            <v>425</v>
          </cell>
        </row>
        <row r="152">
          <cell r="L152">
            <v>78.9424732078405</v>
          </cell>
        </row>
        <row r="153">
          <cell r="B153" t="str">
            <v>113ST54-28</v>
          </cell>
        </row>
        <row r="153">
          <cell r="D153" t="str">
            <v>2-1/8X2-1/8X1-1/8   Tee</v>
          </cell>
          <cell r="E153">
            <v>410</v>
          </cell>
        </row>
        <row r="153">
          <cell r="L153">
            <v>79.0733799766783</v>
          </cell>
        </row>
        <row r="154">
          <cell r="B154" t="str">
            <v>113ST67-54</v>
          </cell>
        </row>
        <row r="154">
          <cell r="D154" t="str">
            <v>2-5/8X2-5/8X2-1/8   Tee</v>
          </cell>
          <cell r="E154">
            <v>720</v>
          </cell>
        </row>
        <row r="154">
          <cell r="L154">
            <v>139.586456771614</v>
          </cell>
        </row>
        <row r="155">
          <cell r="B155" t="str">
            <v>113ST67-42</v>
          </cell>
        </row>
        <row r="155">
          <cell r="D155" t="str">
            <v>2-5/8X2-5/8X1-5/8   Tee</v>
          </cell>
          <cell r="E155">
            <v>750</v>
          </cell>
        </row>
        <row r="155">
          <cell r="L155">
            <v>142.574546060303</v>
          </cell>
        </row>
        <row r="156">
          <cell r="B156" t="str">
            <v>113ST67-35</v>
          </cell>
        </row>
        <row r="156">
          <cell r="D156" t="str">
            <v>2-5/8X2-5/8X1-3/8   Tee</v>
          </cell>
          <cell r="E156">
            <v>750</v>
          </cell>
        </row>
        <row r="156">
          <cell r="L156">
            <v>142.574546060303</v>
          </cell>
        </row>
        <row r="157">
          <cell r="B157" t="str">
            <v>113ST80-67</v>
          </cell>
        </row>
        <row r="157">
          <cell r="D157" t="str">
            <v>3-1/8X3-1/8X2-5/8   Tee</v>
          </cell>
          <cell r="E157">
            <v>1350</v>
          </cell>
        </row>
        <row r="157">
          <cell r="L157">
            <v>227.607029818424</v>
          </cell>
        </row>
        <row r="158">
          <cell r="B158" t="str">
            <v>113ST80-54</v>
          </cell>
        </row>
        <row r="158">
          <cell r="D158" t="str">
            <v>3-1/8X3-1/8X2-1/8   Tee</v>
          </cell>
          <cell r="E158">
            <v>1350</v>
          </cell>
        </row>
        <row r="158">
          <cell r="L158">
            <v>227.607029818424</v>
          </cell>
        </row>
        <row r="159">
          <cell r="A159" t="str">
            <v>FI117.1</v>
          </cell>
          <cell r="B159" t="str">
            <v>1115-04</v>
          </cell>
        </row>
        <row r="159">
          <cell r="D159" t="str">
            <v>1/4   Tube Strape</v>
          </cell>
          <cell r="E159">
            <v>3.5</v>
          </cell>
        </row>
        <row r="159">
          <cell r="L159">
            <v>0.829152090621356</v>
          </cell>
        </row>
        <row r="160">
          <cell r="A160" t="str">
            <v>FI117.2</v>
          </cell>
          <cell r="B160" t="str">
            <v>1115-06</v>
          </cell>
        </row>
        <row r="160">
          <cell r="D160" t="str">
            <v>3/8   Tube Strape</v>
          </cell>
          <cell r="E160">
            <v>4</v>
          </cell>
        </row>
        <row r="160">
          <cell r="L160">
            <v>0.96711644177911</v>
          </cell>
        </row>
        <row r="161">
          <cell r="A161" t="str">
            <v>FI117.3</v>
          </cell>
          <cell r="B161" t="str">
            <v>1115-08</v>
          </cell>
        </row>
        <row r="161">
          <cell r="D161" t="str">
            <v>1/2   Tube Strape</v>
          </cell>
          <cell r="E161">
            <v>4.5</v>
          </cell>
        </row>
        <row r="161">
          <cell r="L161">
            <v>1.06410128269199</v>
          </cell>
        </row>
        <row r="162">
          <cell r="A162" t="str">
            <v>FI117.4</v>
          </cell>
          <cell r="B162" t="str">
            <v>1115-10</v>
          </cell>
        </row>
        <row r="162">
          <cell r="D162" t="str">
            <v>5/8   Tube Strape</v>
          </cell>
          <cell r="E162">
            <v>5.5</v>
          </cell>
        </row>
        <row r="162">
          <cell r="L162">
            <v>1.20343161752457</v>
          </cell>
        </row>
        <row r="163">
          <cell r="A163" t="str">
            <v>FI117.5</v>
          </cell>
          <cell r="B163" t="str">
            <v>1115-12</v>
          </cell>
        </row>
        <row r="163">
          <cell r="D163" t="str">
            <v>3/4   Tube Strape</v>
          </cell>
          <cell r="E163">
            <v>6</v>
          </cell>
        </row>
        <row r="163">
          <cell r="L163">
            <v>1.31407629518574</v>
          </cell>
        </row>
        <row r="164">
          <cell r="A164" t="str">
            <v>FI117.6</v>
          </cell>
          <cell r="B164" t="str">
            <v>1115-14</v>
          </cell>
        </row>
        <row r="164">
          <cell r="D164" t="str">
            <v>7/8   Tube Strape</v>
          </cell>
          <cell r="E164">
            <v>7</v>
          </cell>
        </row>
        <row r="164">
          <cell r="L164">
            <v>1.59000499750125</v>
          </cell>
        </row>
        <row r="165">
          <cell r="A165" t="str">
            <v>FI117.7</v>
          </cell>
          <cell r="B165" t="str">
            <v>1115-18</v>
          </cell>
        </row>
        <row r="165">
          <cell r="D165" t="str">
            <v>1-1/8   Tube Strape</v>
          </cell>
          <cell r="E165">
            <v>9</v>
          </cell>
        </row>
        <row r="165">
          <cell r="L165">
            <v>1.93696485090788</v>
          </cell>
        </row>
        <row r="166">
          <cell r="A166" t="str">
            <v>FI117.8</v>
          </cell>
          <cell r="B166" t="str">
            <v>1115-22</v>
          </cell>
        </row>
        <row r="166">
          <cell r="D166" t="str">
            <v>1-3/8   Tube Strape</v>
          </cell>
          <cell r="E166">
            <v>10</v>
          </cell>
        </row>
        <row r="166">
          <cell r="L166">
            <v>2.32217224720973</v>
          </cell>
        </row>
        <row r="167">
          <cell r="A167" t="str">
            <v>FI117.9</v>
          </cell>
          <cell r="B167" t="str">
            <v>1115-26</v>
          </cell>
        </row>
        <row r="167">
          <cell r="D167" t="str">
            <v>1-5/8   Tube Strape</v>
          </cell>
          <cell r="E167">
            <v>12</v>
          </cell>
        </row>
        <row r="167">
          <cell r="L167">
            <v>2.76475095785441</v>
          </cell>
        </row>
        <row r="168">
          <cell r="A168" t="str">
            <v>FI117.10</v>
          </cell>
          <cell r="B168" t="str">
            <v>1115-34</v>
          </cell>
        </row>
        <row r="168">
          <cell r="D168" t="str">
            <v>2-1/8   Tube Strape</v>
          </cell>
          <cell r="E168">
            <v>14.5</v>
          </cell>
        </row>
        <row r="168">
          <cell r="L168">
            <v>3.31797434616025</v>
          </cell>
        </row>
        <row r="169">
          <cell r="A169" t="str">
            <v>FI117.11</v>
          </cell>
          <cell r="B169" t="str">
            <v>137CP13A</v>
          </cell>
        </row>
        <row r="169">
          <cell r="D169" t="str">
            <v>CAP1/2 (L=12mm)</v>
          </cell>
          <cell r="E169">
            <v>4</v>
          </cell>
        </row>
        <row r="169">
          <cell r="L169">
            <v>1.17057971014493</v>
          </cell>
        </row>
        <row r="170">
          <cell r="A170" t="str">
            <v>FI117.12</v>
          </cell>
          <cell r="B170" t="str">
            <v>137CP16A</v>
          </cell>
        </row>
        <row r="170">
          <cell r="D170" t="str">
            <v>CAP5/8 (L=14mm)</v>
          </cell>
          <cell r="E170">
            <v>7</v>
          </cell>
        </row>
        <row r="170">
          <cell r="L170">
            <v>1.58057971014493</v>
          </cell>
        </row>
        <row r="171">
          <cell r="A171" t="str">
            <v>FI117.13</v>
          </cell>
          <cell r="B171" t="str">
            <v>137CP19A</v>
          </cell>
        </row>
        <row r="171">
          <cell r="D171" t="str">
            <v>CAP3/4 (L=16mm)</v>
          </cell>
          <cell r="E171">
            <v>12</v>
          </cell>
        </row>
        <row r="171">
          <cell r="L171">
            <v>2.63528985507246</v>
          </cell>
        </row>
        <row r="172">
          <cell r="A172" t="str">
            <v>FI121</v>
          </cell>
          <cell r="B172" t="str">
            <v>137CP22A</v>
          </cell>
        </row>
        <row r="172">
          <cell r="D172" t="str">
            <v>CAP7/8 (L=6mm)</v>
          </cell>
        </row>
        <row r="172">
          <cell r="L172">
            <v>3.31268115942029</v>
          </cell>
        </row>
        <row r="173">
          <cell r="A173" t="str">
            <v>FI122</v>
          </cell>
          <cell r="B173" t="str">
            <v>137CP28A</v>
          </cell>
        </row>
        <row r="173">
          <cell r="D173" t="str">
            <v>CAP1 1/8 (L=6mm)</v>
          </cell>
        </row>
        <row r="173">
          <cell r="L173">
            <v>6.99673913043478</v>
          </cell>
        </row>
        <row r="174">
          <cell r="A174" t="str">
            <v>FI123</v>
          </cell>
          <cell r="B174" t="str">
            <v>137CP35A</v>
          </cell>
        </row>
        <row r="174">
          <cell r="D174" t="str">
            <v>CAP1 3/8 (L=6mm)</v>
          </cell>
        </row>
        <row r="174">
          <cell r="L174">
            <v>8.65803140096618</v>
          </cell>
        </row>
        <row r="175">
          <cell r="A175" t="str">
            <v>FI124</v>
          </cell>
          <cell r="B175" t="str">
            <v>137CP42A</v>
          </cell>
        </row>
        <row r="175">
          <cell r="D175" t="str">
            <v>CAP1 5/8 (L=6mm)</v>
          </cell>
        </row>
        <row r="175">
          <cell r="L175">
            <v>11.8023550724638</v>
          </cell>
        </row>
        <row r="176">
          <cell r="A176" t="str">
            <v>FI125</v>
          </cell>
          <cell r="B176" t="str">
            <v>137CP54A</v>
          </cell>
        </row>
        <row r="176">
          <cell r="D176" t="str">
            <v>CAP2 1/8 (L=13mm)</v>
          </cell>
        </row>
        <row r="176">
          <cell r="L176">
            <v>22.5797101449275</v>
          </cell>
        </row>
        <row r="177">
          <cell r="A177" t="str">
            <v>FI126</v>
          </cell>
          <cell r="B177" t="str">
            <v>137CP67A</v>
          </cell>
        </row>
        <row r="177">
          <cell r="D177" t="str">
            <v>CAP2 5/8 (L=17mm)</v>
          </cell>
        </row>
        <row r="177">
          <cell r="L177">
            <v>35.7759661835749</v>
          </cell>
        </row>
        <row r="178">
          <cell r="A178" t="str">
            <v>FI127</v>
          </cell>
          <cell r="B178" t="str">
            <v>137CP80A</v>
          </cell>
        </row>
        <row r="178">
          <cell r="D178" t="str">
            <v>CAP3 1/8 (L=20mm)</v>
          </cell>
        </row>
        <row r="178">
          <cell r="L178">
            <v>53.2182971014493</v>
          </cell>
        </row>
        <row r="179">
          <cell r="A179" t="str">
            <v>FI127.1</v>
          </cell>
          <cell r="B179" t="str">
            <v>137CP105A</v>
          </cell>
        </row>
        <row r="179">
          <cell r="D179" t="str">
            <v>CAP4 1/8 (L=55mm)</v>
          </cell>
          <cell r="E179">
            <v>570</v>
          </cell>
        </row>
        <row r="179">
          <cell r="L179">
            <v>119.013888888889</v>
          </cell>
        </row>
        <row r="180">
          <cell r="A180" t="str">
            <v>FI128</v>
          </cell>
          <cell r="B180" t="str">
            <v>132FD35A</v>
          </cell>
        </row>
        <row r="180">
          <cell r="D180" t="str">
            <v>1" STRAINER C/W SELIGAGEL 35GRAM</v>
          </cell>
          <cell r="E180" t="str">
            <v>25mm*140mm        (1/4x1/8)</v>
          </cell>
        </row>
        <row r="180">
          <cell r="L180">
            <v>7.08091787439613</v>
          </cell>
        </row>
        <row r="181">
          <cell r="A181" t="str">
            <v>FI129</v>
          </cell>
        </row>
        <row r="181">
          <cell r="D181" t="str">
            <v>3/4" STRAINER C/W SELIGAGEL 12GRAM</v>
          </cell>
          <cell r="E181" t="str">
            <v>19mm*100mm (1/4x1/8)</v>
          </cell>
        </row>
        <row r="181">
          <cell r="L181">
            <v>3.91168052337468</v>
          </cell>
        </row>
        <row r="182">
          <cell r="A182" t="str">
            <v>FI130</v>
          </cell>
          <cell r="B182" t="str">
            <v>131FT25F</v>
          </cell>
        </row>
        <row r="182">
          <cell r="D182" t="str">
            <v>30mm STRAINER C/W SELIGAGEL 50GRAM</v>
          </cell>
          <cell r="E182" t="str">
            <v>30x165mm          (1/4x1/8)</v>
          </cell>
        </row>
        <row r="182">
          <cell r="L182">
            <v>9.27730579154867</v>
          </cell>
        </row>
        <row r="183">
          <cell r="A183" t="str">
            <v>FI130.1</v>
          </cell>
        </row>
        <row r="183">
          <cell r="D183" t="str">
            <v>30mm x 165mm STRAINER C/W SELIGAGEL 50GRAM (3/8"x3/8")</v>
          </cell>
          <cell r="E183" t="str">
            <v>30x165mm          (3/8x3/8)</v>
          </cell>
        </row>
        <row r="183">
          <cell r="L183">
            <v>9.27730579154867</v>
          </cell>
        </row>
        <row r="184">
          <cell r="A184" t="str">
            <v>FI130.2</v>
          </cell>
        </row>
        <row r="184">
          <cell r="D184" t="str">
            <v>1-1/8" COPPER STRAINER C/W SELIGAGEL 50G (1/8"x3/8")</v>
          </cell>
          <cell r="E184" t="str">
            <v>30x165mm          (1/8x3/8)</v>
          </cell>
        </row>
        <row r="184">
          <cell r="L184">
            <v>9.27730579154867</v>
          </cell>
        </row>
        <row r="185">
          <cell r="A185" t="str">
            <v>FI131</v>
          </cell>
          <cell r="B185" t="str">
            <v>YK 5/8*1/2*1/2</v>
          </cell>
        </row>
        <row r="185">
          <cell r="D185" t="str">
            <v>YK 5/8*1/2*1/2</v>
          </cell>
        </row>
        <row r="185">
          <cell r="L185">
            <v>9.01549225387306</v>
          </cell>
        </row>
        <row r="186">
          <cell r="A186" t="str">
            <v>FI132</v>
          </cell>
          <cell r="B186" t="str">
            <v>YK 5/8*5/8*5/8</v>
          </cell>
        </row>
        <row r="186">
          <cell r="D186" t="str">
            <v>YK 5/8*5/8*5/8</v>
          </cell>
        </row>
        <row r="186">
          <cell r="L186">
            <v>10.927869398634</v>
          </cell>
        </row>
        <row r="187">
          <cell r="A187" t="str">
            <v>FI133</v>
          </cell>
          <cell r="B187" t="str">
            <v>YK 3/4*5/8*5/8</v>
          </cell>
        </row>
        <row r="187">
          <cell r="D187" t="str">
            <v>YK 3/4*5/8*5/8</v>
          </cell>
        </row>
        <row r="187">
          <cell r="L187">
            <v>11.6108612360486</v>
          </cell>
        </row>
        <row r="188">
          <cell r="A188" t="str">
            <v>FI134</v>
          </cell>
          <cell r="B188" t="str">
            <v>YK 7/8*1/2*1/2</v>
          </cell>
        </row>
        <row r="188">
          <cell r="D188" t="str">
            <v>YK 7/8*1/2*1/2</v>
          </cell>
        </row>
        <row r="188">
          <cell r="L188">
            <v>11.6108612360486</v>
          </cell>
        </row>
        <row r="189">
          <cell r="A189" t="str">
            <v>FI135</v>
          </cell>
          <cell r="B189" t="str">
            <v>YK 7/8*5/8*5/8</v>
          </cell>
        </row>
        <row r="189">
          <cell r="D189" t="str">
            <v>YK 7/8*5/8*5/8</v>
          </cell>
        </row>
        <row r="189">
          <cell r="L189">
            <v>12.2938530734633</v>
          </cell>
        </row>
        <row r="190">
          <cell r="A190" t="str">
            <v>FI136</v>
          </cell>
          <cell r="B190" t="str">
            <v>YK 7/8*3/4*3/4</v>
          </cell>
        </row>
        <row r="190">
          <cell r="D190" t="str">
            <v>YK 7/8*3/4*3/4</v>
          </cell>
        </row>
        <row r="190">
          <cell r="L190">
            <v>15.7088122605364</v>
          </cell>
        </row>
        <row r="192">
          <cell r="A192" t="str">
            <v>FI137</v>
          </cell>
          <cell r="B192" t="str">
            <v>YK 1 1/8*7/8*7/8</v>
          </cell>
        </row>
        <row r="192">
          <cell r="D192" t="str">
            <v>YK 1 1/8*7/8*7/8</v>
          </cell>
        </row>
        <row r="192">
          <cell r="L192">
            <v>19.8067632850242</v>
          </cell>
        </row>
        <row r="193">
          <cell r="A193" t="str">
            <v>FI155</v>
          </cell>
          <cell r="B193" t="str">
            <v>301AN1013AB</v>
          </cell>
        </row>
        <row r="193">
          <cell r="D193" t="str">
            <v>3/8 x 1/2   C x M Adaptor</v>
          </cell>
          <cell r="E193">
            <v>36</v>
          </cell>
        </row>
        <row r="193">
          <cell r="L193">
            <v>9.10913043478261</v>
          </cell>
        </row>
        <row r="194">
          <cell r="A194" t="str">
            <v>FI156</v>
          </cell>
          <cell r="B194" t="str">
            <v>301AN1313AB</v>
          </cell>
        </row>
        <row r="194">
          <cell r="D194" t="str">
            <v>1/2 x 1/2   C x M Adaptor</v>
          </cell>
          <cell r="E194">
            <v>36</v>
          </cell>
        </row>
        <row r="194">
          <cell r="L194">
            <v>8.61891304347826</v>
          </cell>
        </row>
        <row r="195">
          <cell r="A195" t="str">
            <v>FI157</v>
          </cell>
          <cell r="B195" t="str">
            <v>301AN1619AB</v>
          </cell>
        </row>
        <row r="195">
          <cell r="D195" t="str">
            <v>5/8 x 3/4   C x M Adaptor</v>
          </cell>
          <cell r="E195">
            <v>59</v>
          </cell>
        </row>
        <row r="195">
          <cell r="L195">
            <v>14.2281884057971</v>
          </cell>
        </row>
        <row r="196">
          <cell r="A196" t="str">
            <v>FI158</v>
          </cell>
          <cell r="B196" t="str">
            <v>301AN16AB</v>
          </cell>
        </row>
        <row r="196">
          <cell r="D196" t="str">
            <v>5/8 x 1/2   C x M Adaptor</v>
          </cell>
          <cell r="E196">
            <v>32</v>
          </cell>
        </row>
        <row r="196">
          <cell r="L196">
            <v>8.97543478260869</v>
          </cell>
        </row>
        <row r="197">
          <cell r="A197" t="str">
            <v>FI159</v>
          </cell>
          <cell r="B197" t="str">
            <v>301AN1919AB</v>
          </cell>
        </row>
        <row r="197">
          <cell r="D197" t="str">
            <v>3/4 x 3/4   C x M Adaptor</v>
          </cell>
          <cell r="E197">
            <v>64</v>
          </cell>
        </row>
        <row r="197">
          <cell r="L197">
            <v>14.9560869565217</v>
          </cell>
        </row>
        <row r="198">
          <cell r="A198" t="str">
            <v>FI160</v>
          </cell>
          <cell r="B198" t="str">
            <v>301AN1913AB</v>
          </cell>
        </row>
        <row r="198">
          <cell r="D198" t="str">
            <v>3/4 x 1/2   C x M Adaptor</v>
          </cell>
          <cell r="E198">
            <v>38</v>
          </cell>
        </row>
        <row r="198">
          <cell r="L198">
            <v>10.9273913043478</v>
          </cell>
        </row>
        <row r="199">
          <cell r="A199" t="str">
            <v>FI161</v>
          </cell>
          <cell r="B199" t="str">
            <v>301AN22AB</v>
          </cell>
        </row>
        <row r="199">
          <cell r="D199" t="str">
            <v>7/8 x 3/4   C x M Adaptor</v>
          </cell>
          <cell r="E199">
            <v>58</v>
          </cell>
        </row>
        <row r="199">
          <cell r="L199">
            <v>16.6614492753623</v>
          </cell>
        </row>
        <row r="200">
          <cell r="A200" t="str">
            <v>FI162</v>
          </cell>
          <cell r="B200" t="str">
            <v>301AN2213AB</v>
          </cell>
        </row>
        <row r="200">
          <cell r="D200" t="str">
            <v>7/8 x 1/2   C x M Adaptor</v>
          </cell>
          <cell r="E200">
            <v>59</v>
          </cell>
        </row>
        <row r="200">
          <cell r="L200">
            <v>14.555</v>
          </cell>
        </row>
        <row r="201">
          <cell r="A201" t="str">
            <v>FI163</v>
          </cell>
          <cell r="B201" t="str">
            <v>301AN2819AB</v>
          </cell>
        </row>
        <row r="201">
          <cell r="D201" t="str">
            <v>1-1/8 x 3/4   C x M Adaptor</v>
          </cell>
          <cell r="E201">
            <v>86</v>
          </cell>
        </row>
        <row r="201">
          <cell r="L201">
            <v>24.9149275362319</v>
          </cell>
        </row>
        <row r="202">
          <cell r="A202" t="str">
            <v>FI164</v>
          </cell>
          <cell r="B202" t="str">
            <v>301AN2813AB</v>
          </cell>
        </row>
        <row r="202">
          <cell r="D202" t="str">
            <v>1-1/8 x 1/2   C x M Adaptor</v>
          </cell>
          <cell r="E202">
            <v>73</v>
          </cell>
        </row>
        <row r="202">
          <cell r="L202">
            <v>24.5792028985507</v>
          </cell>
        </row>
        <row r="203">
          <cell r="A203" t="str">
            <v>FI165</v>
          </cell>
          <cell r="B203" t="str">
            <v>301AN28AB</v>
          </cell>
        </row>
        <row r="203">
          <cell r="D203" t="str">
            <v>1-1/8 x 1   C x M Adaptor</v>
          </cell>
          <cell r="E203">
            <v>104</v>
          </cell>
        </row>
        <row r="203">
          <cell r="L203">
            <v>25.8745652173913</v>
          </cell>
        </row>
        <row r="204">
          <cell r="A204" t="str">
            <v>FI166</v>
          </cell>
          <cell r="B204" t="str">
            <v>301AN35AB</v>
          </cell>
        </row>
        <row r="204">
          <cell r="D204" t="str">
            <v>1-3/8 x 1-1/4   C x M Adaptor</v>
          </cell>
          <cell r="E204">
            <v>150</v>
          </cell>
        </row>
        <row r="204">
          <cell r="L204">
            <v>42.4171739130435</v>
          </cell>
        </row>
        <row r="205">
          <cell r="A205" t="str">
            <v>FI167</v>
          </cell>
          <cell r="B205" t="str">
            <v>301AN3525AB</v>
          </cell>
        </row>
        <row r="205">
          <cell r="D205" t="str">
            <v>1-3/8 x 1   C x M Adaptor</v>
          </cell>
          <cell r="E205">
            <v>127</v>
          </cell>
        </row>
        <row r="205">
          <cell r="L205">
            <v>34.9896376811594</v>
          </cell>
        </row>
        <row r="206">
          <cell r="A206" t="str">
            <v>FI168</v>
          </cell>
          <cell r="B206" t="str">
            <v>301AN42AB</v>
          </cell>
        </row>
        <row r="206">
          <cell r="D206" t="str">
            <v>1-5/8 x 1-1/2   C x M Adaptor</v>
          </cell>
          <cell r="E206">
            <v>209</v>
          </cell>
        </row>
        <row r="206">
          <cell r="L206">
            <v>53.8288405797101</v>
          </cell>
        </row>
        <row r="207">
          <cell r="A207" t="str">
            <v>FI169</v>
          </cell>
          <cell r="B207" t="str">
            <v>301AN54AB</v>
          </cell>
        </row>
        <row r="207">
          <cell r="D207" t="str">
            <v>2-1/8 x 2   C x M Adaptor</v>
          </cell>
          <cell r="E207">
            <v>322</v>
          </cell>
        </row>
        <row r="207">
          <cell r="L207">
            <v>89.1690579710145</v>
          </cell>
        </row>
        <row r="208">
          <cell r="A208" t="str">
            <v>FI169.1</v>
          </cell>
          <cell r="B208" t="str">
            <v>CS5</v>
          </cell>
        </row>
        <row r="208">
          <cell r="D208" t="str">
            <v>5/8" SOCKET</v>
          </cell>
        </row>
        <row r="208">
          <cell r="L208">
            <v>3.75787430959845</v>
          </cell>
        </row>
        <row r="209">
          <cell r="A209" t="str">
            <v>FI169.2</v>
          </cell>
          <cell r="B209" t="str">
            <v>CS6</v>
          </cell>
        </row>
        <row r="209">
          <cell r="D209" t="str">
            <v>3/4" SOCKET</v>
          </cell>
        </row>
        <row r="209">
          <cell r="L209">
            <v>4.35288774650701</v>
          </cell>
        </row>
        <row r="210">
          <cell r="A210" t="str">
            <v>FI170</v>
          </cell>
          <cell r="B210" t="str">
            <v>CS7</v>
          </cell>
        </row>
        <row r="210">
          <cell r="D210" t="str">
            <v>7/8" SOCKET</v>
          </cell>
        </row>
        <row r="210">
          <cell r="L210">
            <v>5.67965367965368</v>
          </cell>
        </row>
        <row r="211">
          <cell r="A211" t="str">
            <v>FI171</v>
          </cell>
          <cell r="B211" t="str">
            <v>CS8</v>
          </cell>
        </row>
        <row r="211">
          <cell r="D211" t="str">
            <v>1-1/8" SOCKET</v>
          </cell>
        </row>
        <row r="211">
          <cell r="L211">
            <v>8.04821615166443</v>
          </cell>
        </row>
        <row r="212">
          <cell r="A212" t="str">
            <v>FI172</v>
          </cell>
          <cell r="B212" t="str">
            <v>CS9</v>
          </cell>
        </row>
        <row r="212">
          <cell r="D212" t="str">
            <v>1-3/8" SOCKET</v>
          </cell>
        </row>
        <row r="212">
          <cell r="L212">
            <v>12.6343222869085</v>
          </cell>
        </row>
        <row r="213">
          <cell r="A213" t="str">
            <v>FI173</v>
          </cell>
          <cell r="B213" t="str">
            <v>CS10</v>
          </cell>
        </row>
        <row r="213">
          <cell r="D213" t="str">
            <v>1-5/8" SOCKET</v>
          </cell>
        </row>
        <row r="213">
          <cell r="L213">
            <v>17.35551787818</v>
          </cell>
        </row>
        <row r="214">
          <cell r="A214" t="str">
            <v>FI174</v>
          </cell>
          <cell r="B214" t="str">
            <v>CS11</v>
          </cell>
        </row>
        <row r="214">
          <cell r="D214" t="str">
            <v>2-1/8" SOCKET</v>
          </cell>
        </row>
        <row r="214">
          <cell r="L214">
            <v>30.6461076280042</v>
          </cell>
        </row>
        <row r="215">
          <cell r="A215" t="str">
            <v>FI175</v>
          </cell>
          <cell r="B215" t="str">
            <v>CS12</v>
          </cell>
        </row>
        <row r="215">
          <cell r="D215" t="str">
            <v>2-5/8" SOCKET</v>
          </cell>
        </row>
        <row r="215">
          <cell r="L215">
            <v>52.512315270936</v>
          </cell>
        </row>
        <row r="216">
          <cell r="A216" t="str">
            <v>FI176</v>
          </cell>
          <cell r="B216" t="str">
            <v>CS13</v>
          </cell>
        </row>
        <row r="216">
          <cell r="D216" t="str">
            <v>3-1/8" SOCKET</v>
          </cell>
        </row>
        <row r="216">
          <cell r="L216">
            <v>84.2053540329402</v>
          </cell>
        </row>
        <row r="217">
          <cell r="A217" t="str">
            <v>FI177</v>
          </cell>
          <cell r="B217" t="str">
            <v>CS14</v>
          </cell>
        </row>
        <row r="217">
          <cell r="D217" t="str">
            <v>4-1/8" SOCKET</v>
          </cell>
        </row>
        <row r="217">
          <cell r="L217">
            <v>162.938379400076</v>
          </cell>
        </row>
        <row r="218">
          <cell r="A218" t="str">
            <v>FI177.1</v>
          </cell>
          <cell r="B218" t="str">
            <v>CE3</v>
          </cell>
        </row>
        <row r="218">
          <cell r="D218" t="str">
            <v>3/8" ELBOW</v>
          </cell>
        </row>
        <row r="218">
          <cell r="L218">
            <v>3.49469646315095</v>
          </cell>
        </row>
        <row r="219">
          <cell r="A219" t="str">
            <v>FI177.2</v>
          </cell>
          <cell r="B219" t="str">
            <v>CE4</v>
          </cell>
        </row>
        <row r="219">
          <cell r="D219" t="str">
            <v>1/2" ELBOW</v>
          </cell>
        </row>
        <row r="219">
          <cell r="L219">
            <v>3.84858977587509</v>
          </cell>
        </row>
        <row r="220">
          <cell r="A220" t="str">
            <v>FI177.3</v>
          </cell>
          <cell r="B220" t="str">
            <v>CE5</v>
          </cell>
        </row>
        <row r="220">
          <cell r="D220" t="str">
            <v>5/8" ELBOW</v>
          </cell>
        </row>
        <row r="220">
          <cell r="L220">
            <v>5.54432856601163</v>
          </cell>
        </row>
        <row r="221">
          <cell r="A221" t="str">
            <v>FI177.4</v>
          </cell>
          <cell r="B221" t="str">
            <v>CE6</v>
          </cell>
        </row>
        <row r="221">
          <cell r="D221" t="str">
            <v>3/4" ELBOW</v>
          </cell>
        </row>
        <row r="221">
          <cell r="L221">
            <v>6.50793650793651</v>
          </cell>
        </row>
        <row r="222">
          <cell r="A222" t="str">
            <v>FI178</v>
          </cell>
          <cell r="B222" t="str">
            <v>CE7</v>
          </cell>
        </row>
        <row r="222">
          <cell r="D222" t="str">
            <v>7/8" ELBOW</v>
          </cell>
        </row>
        <row r="222">
          <cell r="L222">
            <v>11.6592028660994</v>
          </cell>
        </row>
        <row r="223">
          <cell r="A223" t="str">
            <v>FI179</v>
          </cell>
          <cell r="B223" t="str">
            <v>CE8</v>
          </cell>
        </row>
        <row r="223">
          <cell r="D223" t="str">
            <v>1-1/8" ELBOW</v>
          </cell>
        </row>
        <row r="223">
          <cell r="L223">
            <v>15.5150022391402</v>
          </cell>
        </row>
        <row r="224">
          <cell r="A224" t="str">
            <v>FI180</v>
          </cell>
          <cell r="B224" t="str">
            <v>CE9</v>
          </cell>
        </row>
        <row r="224">
          <cell r="D224" t="str">
            <v>1-3/8" ELBOW</v>
          </cell>
        </row>
        <row r="224">
          <cell r="L224">
            <v>23.848833159178</v>
          </cell>
        </row>
        <row r="225">
          <cell r="A225" t="str">
            <v>FI181</v>
          </cell>
          <cell r="B225" t="str">
            <v>CE10</v>
          </cell>
        </row>
        <row r="225">
          <cell r="D225" t="str">
            <v>1-5/8" ELBOW</v>
          </cell>
        </row>
        <row r="225">
          <cell r="L225">
            <v>41.9547693685625</v>
          </cell>
        </row>
        <row r="226">
          <cell r="A226" t="str">
            <v>FI182</v>
          </cell>
          <cell r="B226" t="str">
            <v>CE11</v>
          </cell>
        </row>
        <row r="226">
          <cell r="D226" t="str">
            <v>2-1/8" ELBOW</v>
          </cell>
        </row>
        <row r="226">
          <cell r="L226">
            <v>80.8187789222272</v>
          </cell>
        </row>
        <row r="227">
          <cell r="A227" t="str">
            <v>FI183</v>
          </cell>
          <cell r="B227" t="str">
            <v>CE12</v>
          </cell>
        </row>
        <row r="227">
          <cell r="D227" t="str">
            <v>2-5/8" ELBOW</v>
          </cell>
        </row>
        <row r="227">
          <cell r="L227">
            <v>145.857341891825</v>
          </cell>
        </row>
        <row r="228">
          <cell r="A228" t="str">
            <v>FI184</v>
          </cell>
          <cell r="B228" t="str">
            <v>CE13</v>
          </cell>
        </row>
        <row r="228">
          <cell r="D228" t="str">
            <v>3-1/8" ELBOW</v>
          </cell>
        </row>
        <row r="228">
          <cell r="L228">
            <v>232.092600885704</v>
          </cell>
        </row>
        <row r="229">
          <cell r="A229" t="str">
            <v>FI185</v>
          </cell>
          <cell r="B229" t="str">
            <v>CE14</v>
          </cell>
        </row>
        <row r="229">
          <cell r="D229" t="str">
            <v>4-1/8" ELBOW</v>
          </cell>
        </row>
        <row r="229">
          <cell r="L229">
            <v>502.808669607528</v>
          </cell>
        </row>
        <row r="230">
          <cell r="B230" t="str">
            <v>CE14</v>
          </cell>
        </row>
        <row r="230">
          <cell r="D230" t="str">
            <v>7/8" ELBOW * 45º</v>
          </cell>
        </row>
        <row r="230">
          <cell r="L230">
            <v>11.8259348668652</v>
          </cell>
        </row>
        <row r="231">
          <cell r="B231" t="str">
            <v>CE15</v>
          </cell>
        </row>
        <row r="231">
          <cell r="D231" t="str">
            <v>1-1/8" ELBOW * 45º</v>
          </cell>
        </row>
        <row r="231">
          <cell r="L231">
            <v>15.7482524162245</v>
          </cell>
        </row>
        <row r="232">
          <cell r="B232" t="str">
            <v>CE16</v>
          </cell>
        </row>
        <row r="232">
          <cell r="D232" t="str">
            <v>1-3/8" ELBOW * 45º</v>
          </cell>
        </row>
        <row r="232">
          <cell r="L232">
            <v>24.2122008122104</v>
          </cell>
        </row>
        <row r="233">
          <cell r="B233" t="str">
            <v>CE17</v>
          </cell>
        </row>
        <row r="233">
          <cell r="D233" t="str">
            <v>1-5/8" ELBOW * 45º</v>
          </cell>
        </row>
        <row r="233">
          <cell r="L233">
            <v>42.614653073866</v>
          </cell>
        </row>
        <row r="234">
          <cell r="B234" t="str">
            <v>CE18</v>
          </cell>
        </row>
        <row r="234">
          <cell r="D234" t="str">
            <v>2-1/8" ELBOW * 45º</v>
          </cell>
        </row>
        <row r="234">
          <cell r="L234">
            <v>82.0737574426084</v>
          </cell>
        </row>
        <row r="235">
          <cell r="B235" t="str">
            <v>CE19</v>
          </cell>
        </row>
        <row r="235">
          <cell r="D235" t="str">
            <v>2-5/8" ELBOW * 45º</v>
          </cell>
        </row>
        <row r="235">
          <cell r="L235">
            <v>148.119096929752</v>
          </cell>
        </row>
        <row r="236">
          <cell r="B236" t="str">
            <v>CE20</v>
          </cell>
        </row>
        <row r="236">
          <cell r="D236" t="str">
            <v>3-1/8" ELBOW * 45º</v>
          </cell>
        </row>
        <row r="236">
          <cell r="L236">
            <v>235.692946274282</v>
          </cell>
        </row>
        <row r="237">
          <cell r="D237" t="str">
            <v>4-1/8" ELBOW * 45º</v>
          </cell>
        </row>
        <row r="237">
          <cell r="L237">
            <v>527.949840365639</v>
          </cell>
        </row>
        <row r="238">
          <cell r="A238" t="str">
            <v>FI185.1</v>
          </cell>
          <cell r="B238" t="str">
            <v>102CP10-06</v>
          </cell>
        </row>
        <row r="238">
          <cell r="D238" t="str">
            <v>3/8x1/4  REDUCER</v>
          </cell>
        </row>
        <row r="238">
          <cell r="L238">
            <v>3.27210479175996</v>
          </cell>
        </row>
        <row r="239">
          <cell r="A239" t="str">
            <v>FI186</v>
          </cell>
          <cell r="B239" t="str">
            <v>102CP13-10</v>
          </cell>
        </row>
        <row r="239">
          <cell r="D239" t="str">
            <v>1/2x3/8  REDUCER</v>
          </cell>
        </row>
        <row r="239">
          <cell r="L239">
            <v>3.40289595462009</v>
          </cell>
        </row>
        <row r="240">
          <cell r="A240" t="str">
            <v>FI187</v>
          </cell>
          <cell r="B240" t="str">
            <v>102CP13-06</v>
          </cell>
        </row>
        <row r="240">
          <cell r="D240" t="str">
            <v>1/2x1/4  REDUCER</v>
          </cell>
        </row>
        <row r="240">
          <cell r="L240">
            <v>3.37963875205254</v>
          </cell>
        </row>
        <row r="241">
          <cell r="A241" t="str">
            <v>FI188</v>
          </cell>
          <cell r="B241" t="str">
            <v>102CP16-13</v>
          </cell>
        </row>
        <row r="241">
          <cell r="D241" t="str">
            <v>5/8x1/2  REDUCER</v>
          </cell>
        </row>
        <row r="241">
          <cell r="L241">
            <v>4.33318405732199</v>
          </cell>
        </row>
        <row r="242">
          <cell r="A242" t="str">
            <v>FI189</v>
          </cell>
          <cell r="B242" t="str">
            <v>102CP16-10</v>
          </cell>
        </row>
        <row r="242">
          <cell r="D242" t="str">
            <v>5/8x3/8  REDUCER</v>
          </cell>
        </row>
        <row r="242">
          <cell r="L242">
            <v>4.33318405732199</v>
          </cell>
        </row>
        <row r="243">
          <cell r="A243" t="str">
            <v>FI190</v>
          </cell>
          <cell r="B243" t="str">
            <v>102CP19-16</v>
          </cell>
        </row>
        <row r="243">
          <cell r="D243" t="str">
            <v>3/4x5/8  REDUCER</v>
          </cell>
        </row>
        <row r="243">
          <cell r="L243">
            <v>5.22698761422612</v>
          </cell>
        </row>
        <row r="244">
          <cell r="A244" t="str">
            <v>FI191</v>
          </cell>
          <cell r="B244" t="str">
            <v>102CP19-13</v>
          </cell>
        </row>
        <row r="244">
          <cell r="D244" t="str">
            <v>3/4x1/2  REDUCER</v>
          </cell>
        </row>
        <row r="244">
          <cell r="L244">
            <v>5.4470816539782</v>
          </cell>
        </row>
        <row r="245">
          <cell r="A245" t="str">
            <v>FI193</v>
          </cell>
          <cell r="B245" t="str">
            <v>102CP22-19</v>
          </cell>
        </row>
        <row r="245">
          <cell r="D245" t="str">
            <v>7/8x3/4  REDUCER</v>
          </cell>
        </row>
        <row r="245">
          <cell r="L245">
            <v>7.05060456784595</v>
          </cell>
        </row>
        <row r="246">
          <cell r="A246" t="str">
            <v>FI194</v>
          </cell>
          <cell r="B246" t="str">
            <v>102CP22-16</v>
          </cell>
        </row>
        <row r="246">
          <cell r="D246" t="str">
            <v>7/8x5/8  REDUCER</v>
          </cell>
        </row>
        <row r="246">
          <cell r="L246">
            <v>7.05060456784595</v>
          </cell>
        </row>
        <row r="247">
          <cell r="A247" t="str">
            <v>FI195</v>
          </cell>
          <cell r="B247" t="str">
            <v>102CP22-13</v>
          </cell>
        </row>
        <row r="247">
          <cell r="D247" t="str">
            <v>7/8x1/2  REDUCER</v>
          </cell>
        </row>
        <row r="247">
          <cell r="L247">
            <v>7.00164203612479</v>
          </cell>
        </row>
        <row r="248">
          <cell r="A248" t="str">
            <v>FI197</v>
          </cell>
          <cell r="B248" t="str">
            <v>102CP28-22</v>
          </cell>
        </row>
        <row r="248">
          <cell r="D248" t="str">
            <v>1-1/8x7/8 REDUCER</v>
          </cell>
        </row>
        <row r="248">
          <cell r="L248">
            <v>9.27227944469324</v>
          </cell>
        </row>
        <row r="249">
          <cell r="A249" t="str">
            <v>FI198</v>
          </cell>
          <cell r="B249" t="str">
            <v>102CP28-19</v>
          </cell>
        </row>
        <row r="249">
          <cell r="D249" t="str">
            <v>1-1/8x3/4  REDUCER</v>
          </cell>
        </row>
        <row r="249">
          <cell r="L249">
            <v>9.27227944469324</v>
          </cell>
        </row>
        <row r="250">
          <cell r="A250" t="str">
            <v>FI199</v>
          </cell>
          <cell r="B250" t="str">
            <v>102CP28-16</v>
          </cell>
        </row>
        <row r="250">
          <cell r="D250" t="str">
            <v>1-1/8x5/8 REDUCER</v>
          </cell>
        </row>
        <row r="250">
          <cell r="L250">
            <v>9.27227944469324</v>
          </cell>
        </row>
        <row r="251">
          <cell r="A251" t="str">
            <v>FI200</v>
          </cell>
          <cell r="B251" t="str">
            <v>102CP28-13</v>
          </cell>
        </row>
        <row r="251">
          <cell r="D251" t="str">
            <v>1-1/8x1/2  REDUCER</v>
          </cell>
        </row>
        <row r="251">
          <cell r="L251">
            <v>8.87917767801233</v>
          </cell>
        </row>
        <row r="252">
          <cell r="A252" t="str">
            <v>FI201</v>
          </cell>
          <cell r="B252" t="str">
            <v>102CP35-28</v>
          </cell>
        </row>
        <row r="252">
          <cell r="D252" t="str">
            <v>1-3/8x1-1/8  REDUCER</v>
          </cell>
        </row>
        <row r="252">
          <cell r="L252">
            <v>16.4942528735632</v>
          </cell>
        </row>
        <row r="253">
          <cell r="A253" t="str">
            <v>FI202</v>
          </cell>
          <cell r="B253" t="str">
            <v>102CP35-22</v>
          </cell>
        </row>
        <row r="253">
          <cell r="D253" t="str">
            <v>1-3/8x7/8  REDUCER</v>
          </cell>
        </row>
        <row r="253">
          <cell r="L253">
            <v>16.4942528735632</v>
          </cell>
        </row>
        <row r="254">
          <cell r="A254" t="str">
            <v>FI202.1</v>
          </cell>
        </row>
        <row r="254">
          <cell r="D254" t="str">
            <v>1-3/8x3/4  REDUCER</v>
          </cell>
        </row>
        <row r="254">
          <cell r="L254">
            <v>15.7936659555726</v>
          </cell>
        </row>
        <row r="255">
          <cell r="A255" t="str">
            <v>FI203</v>
          </cell>
          <cell r="B255" t="str">
            <v>102CP35-16</v>
          </cell>
        </row>
        <row r="255">
          <cell r="D255" t="str">
            <v>1-3/8x5/8  REDUCER</v>
          </cell>
        </row>
        <row r="255">
          <cell r="L255">
            <v>15.7936659555726</v>
          </cell>
        </row>
        <row r="256">
          <cell r="A256" t="str">
            <v>FI204</v>
          </cell>
          <cell r="B256" t="str">
            <v>102CP42-35</v>
          </cell>
        </row>
        <row r="256">
          <cell r="D256" t="str">
            <v>1-5/8x1-3/8  REDUCER</v>
          </cell>
        </row>
        <row r="256">
          <cell r="L256">
            <v>22.4105587898691</v>
          </cell>
        </row>
        <row r="257">
          <cell r="A257" t="str">
            <v>FI205</v>
          </cell>
          <cell r="B257" t="str">
            <v>102CP42-28</v>
          </cell>
        </row>
        <row r="257">
          <cell r="D257" t="str">
            <v>1-5/8x1-1/8  REDUCER</v>
          </cell>
        </row>
        <row r="257">
          <cell r="L257">
            <v>22.4105587898691</v>
          </cell>
        </row>
        <row r="258">
          <cell r="A258" t="str">
            <v>FI206</v>
          </cell>
          <cell r="B258" t="str">
            <v>102CP42-22</v>
          </cell>
        </row>
        <row r="258">
          <cell r="D258" t="str">
            <v>1-5/8x7/8  REDUCER</v>
          </cell>
        </row>
        <row r="258">
          <cell r="L258">
            <v>22.2616310892173</v>
          </cell>
        </row>
        <row r="259">
          <cell r="A259" t="str">
            <v>FI208</v>
          </cell>
          <cell r="B259" t="str">
            <v>102CP54-42</v>
          </cell>
        </row>
        <row r="259">
          <cell r="D259" t="str">
            <v>2-1/8x1-5/8  REDUCER</v>
          </cell>
        </row>
        <row r="259">
          <cell r="L259">
            <v>48.9727322485943</v>
          </cell>
        </row>
        <row r="260">
          <cell r="A260" t="str">
            <v>FI209</v>
          </cell>
          <cell r="B260" t="str">
            <v>102CP54-35</v>
          </cell>
        </row>
        <row r="260">
          <cell r="D260" t="str">
            <v>2-1/8x1-3/8  REDUCER</v>
          </cell>
        </row>
        <row r="260">
          <cell r="L260">
            <v>48.6524356869184</v>
          </cell>
        </row>
        <row r="261">
          <cell r="A261" t="str">
            <v>FI210</v>
          </cell>
          <cell r="B261" t="str">
            <v>102CP54-28</v>
          </cell>
        </row>
        <row r="261">
          <cell r="D261" t="str">
            <v>2-1/8x1-1/8  REDUCER</v>
          </cell>
        </row>
        <row r="261">
          <cell r="L261">
            <v>48.6524356869184</v>
          </cell>
        </row>
        <row r="262">
          <cell r="A262" t="str">
            <v>FI211</v>
          </cell>
          <cell r="B262" t="str">
            <v>102CP54-22</v>
          </cell>
        </row>
        <row r="262">
          <cell r="D262" t="str">
            <v>2-1/8x7/8  REDUCER</v>
          </cell>
        </row>
        <row r="262">
          <cell r="L262">
            <v>48.6524356869184</v>
          </cell>
        </row>
        <row r="263">
          <cell r="A263" t="str">
            <v>FI213</v>
          </cell>
          <cell r="B263" t="str">
            <v>102CP67-54</v>
          </cell>
        </row>
        <row r="263">
          <cell r="D263" t="str">
            <v>2-5/8x2-1/8  REDUCER</v>
          </cell>
        </row>
        <row r="263">
          <cell r="L263">
            <v>66.7216499975121</v>
          </cell>
        </row>
        <row r="264">
          <cell r="A264" t="str">
            <v>FI214</v>
          </cell>
          <cell r="B264" t="str">
            <v>102CP67-42</v>
          </cell>
        </row>
        <row r="264">
          <cell r="D264" t="str">
            <v>2-5/8x1-5/8  REDUCER</v>
          </cell>
        </row>
        <row r="264">
          <cell r="L264">
            <v>66.7216499975121</v>
          </cell>
        </row>
        <row r="265">
          <cell r="A265" t="str">
            <v>FI217</v>
          </cell>
          <cell r="B265" t="str">
            <v>102CP80-67</v>
          </cell>
        </row>
        <row r="265">
          <cell r="D265" t="str">
            <v>3-1/8x2-5/8  REDUCER</v>
          </cell>
        </row>
        <row r="265">
          <cell r="L265">
            <v>100.975021147435</v>
          </cell>
        </row>
        <row r="266">
          <cell r="A266" t="str">
            <v>FI218</v>
          </cell>
          <cell r="B266" t="str">
            <v>102CP80-54</v>
          </cell>
        </row>
        <row r="266">
          <cell r="D266" t="str">
            <v>3-1/8x2-1/8  REDUCER</v>
          </cell>
        </row>
        <row r="266">
          <cell r="L266">
            <v>96.6962248331051</v>
          </cell>
        </row>
        <row r="267">
          <cell r="A267" t="str">
            <v>FI222</v>
          </cell>
          <cell r="B267" t="str">
            <v>102CP105-80</v>
          </cell>
        </row>
        <row r="267">
          <cell r="D267" t="str">
            <v>4-1/8x3-1/8  REDUCER</v>
          </cell>
        </row>
        <row r="267">
          <cell r="L267">
            <v>206.947283514291</v>
          </cell>
        </row>
        <row r="268">
          <cell r="A268" t="str">
            <v>FI223</v>
          </cell>
          <cell r="B268" t="str">
            <v>102CP105-67</v>
          </cell>
        </row>
        <row r="268">
          <cell r="D268" t="str">
            <v>4-1/8x2-5/8  REDUCER</v>
          </cell>
        </row>
        <row r="268">
          <cell r="L268">
            <v>206.947283514291</v>
          </cell>
        </row>
        <row r="269">
          <cell r="A269" t="str">
            <v>FI224.1</v>
          </cell>
          <cell r="B269" t="str">
            <v>CTE1</v>
          </cell>
        </row>
        <row r="269">
          <cell r="D269" t="str">
            <v>1/4" TEE</v>
          </cell>
        </row>
        <row r="269">
          <cell r="L269">
            <v>7.43231339085766</v>
          </cell>
        </row>
        <row r="270">
          <cell r="A270" t="str">
            <v>FI224.2</v>
          </cell>
          <cell r="B270" t="str">
            <v>CTE2</v>
          </cell>
        </row>
        <row r="270">
          <cell r="D270" t="str">
            <v>3/8" TEE</v>
          </cell>
        </row>
        <row r="270">
          <cell r="L270">
            <v>7.98059880493733</v>
          </cell>
        </row>
        <row r="271">
          <cell r="A271" t="str">
            <v>FI224.3</v>
          </cell>
          <cell r="B271" t="str">
            <v>CTE3</v>
          </cell>
        </row>
        <row r="271">
          <cell r="D271" t="str">
            <v>1/2" TEE</v>
          </cell>
        </row>
        <row r="271">
          <cell r="L271">
            <v>8.33089226393267</v>
          </cell>
        </row>
        <row r="272">
          <cell r="A272" t="str">
            <v>FI224.4</v>
          </cell>
          <cell r="B272" t="str">
            <v>CTE4</v>
          </cell>
        </row>
        <row r="272">
          <cell r="D272" t="str">
            <v>5/8" TEE</v>
          </cell>
        </row>
        <row r="272">
          <cell r="L272">
            <v>9.56453444561191</v>
          </cell>
        </row>
        <row r="273">
          <cell r="A273" t="str">
            <v>FI225</v>
          </cell>
          <cell r="B273" t="str">
            <v>CTE5</v>
          </cell>
        </row>
        <row r="273">
          <cell r="D273" t="str">
            <v>3/4" TEE</v>
          </cell>
        </row>
        <row r="273">
          <cell r="L273">
            <v>12.8847072308721</v>
          </cell>
        </row>
        <row r="274">
          <cell r="A274" t="str">
            <v>FI226</v>
          </cell>
          <cell r="B274" t="str">
            <v>CTE6</v>
          </cell>
        </row>
        <row r="274">
          <cell r="D274" t="str">
            <v>7/8" TEE</v>
          </cell>
        </row>
        <row r="274">
          <cell r="L274">
            <v>16.463792572781</v>
          </cell>
        </row>
        <row r="275">
          <cell r="A275" t="str">
            <v>FI227</v>
          </cell>
          <cell r="B275" t="str">
            <v>CTE7</v>
          </cell>
        </row>
        <row r="275">
          <cell r="D275" t="str">
            <v>1-1/8" TEE</v>
          </cell>
        </row>
        <row r="275">
          <cell r="L275">
            <v>30.305767029905</v>
          </cell>
        </row>
        <row r="276">
          <cell r="A276" t="str">
            <v>FI228</v>
          </cell>
          <cell r="B276" t="str">
            <v>CTE8</v>
          </cell>
        </row>
        <row r="276">
          <cell r="D276" t="str">
            <v>1-3/8" TEE</v>
          </cell>
        </row>
        <row r="276">
          <cell r="L276">
            <v>43.7704632532219</v>
          </cell>
        </row>
        <row r="277">
          <cell r="A277" t="str">
            <v>FI229</v>
          </cell>
          <cell r="B277" t="str">
            <v>CTE9</v>
          </cell>
        </row>
        <row r="277">
          <cell r="D277" t="str">
            <v>1-5/8" TEE</v>
          </cell>
        </row>
        <row r="277">
          <cell r="L277">
            <v>61.2404347226202</v>
          </cell>
        </row>
        <row r="278">
          <cell r="A278" t="str">
            <v>FI230</v>
          </cell>
          <cell r="B278" t="str">
            <v>CTE10</v>
          </cell>
        </row>
        <row r="278">
          <cell r="D278" t="str">
            <v>2-1/8" TEE</v>
          </cell>
        </row>
        <row r="278">
          <cell r="L278">
            <v>104.718614718615</v>
          </cell>
        </row>
        <row r="279">
          <cell r="A279" t="str">
            <v>FI231</v>
          </cell>
          <cell r="B279" t="str">
            <v>CTE11</v>
          </cell>
        </row>
        <row r="279">
          <cell r="D279" t="str">
            <v>2-5/8" TEE</v>
          </cell>
        </row>
        <row r="279">
          <cell r="L279">
            <v>171.266855749614</v>
          </cell>
        </row>
        <row r="280">
          <cell r="A280" t="str">
            <v>FI232</v>
          </cell>
          <cell r="B280" t="str">
            <v>CTE12</v>
          </cell>
        </row>
        <row r="280">
          <cell r="D280" t="str">
            <v>3-1/8" TEE</v>
          </cell>
        </row>
        <row r="280">
          <cell r="L280">
            <v>314.258923169994</v>
          </cell>
        </row>
        <row r="281">
          <cell r="A281" t="str">
            <v>FI232.1</v>
          </cell>
        </row>
        <row r="281">
          <cell r="D281" t="str">
            <v>4-1/8" TEE</v>
          </cell>
        </row>
        <row r="281">
          <cell r="L281">
            <v>572.547043652689</v>
          </cell>
        </row>
        <row r="282">
          <cell r="A282" t="str">
            <v>FI233</v>
          </cell>
        </row>
        <row r="282">
          <cell r="D282" t="str">
            <v>7/8X7/8X5/8   Tee</v>
          </cell>
        </row>
        <row r="282">
          <cell r="L282">
            <v>18.9015773498532</v>
          </cell>
        </row>
        <row r="283">
          <cell r="A283" t="str">
            <v>FI234</v>
          </cell>
        </row>
        <row r="283">
          <cell r="D283" t="str">
            <v>1-1/8X1-1/8X7/8   Tee</v>
          </cell>
        </row>
        <row r="283">
          <cell r="L283">
            <v>33.3353236801513</v>
          </cell>
        </row>
        <row r="284">
          <cell r="A284" t="str">
            <v>FI235</v>
          </cell>
        </row>
        <row r="284">
          <cell r="D284" t="str">
            <v>1-1/8X1-1/8X3/4   Tee</v>
          </cell>
        </row>
        <row r="284">
          <cell r="L284">
            <v>33.3353236801513</v>
          </cell>
        </row>
        <row r="285">
          <cell r="A285" t="str">
            <v>FI236</v>
          </cell>
        </row>
        <row r="285">
          <cell r="D285" t="str">
            <v>1-1/8X1-1/8X5/8   Tee</v>
          </cell>
        </row>
        <row r="285">
          <cell r="L285">
            <v>33.3353236801513</v>
          </cell>
        </row>
        <row r="286">
          <cell r="A286" t="str">
            <v>FI237</v>
          </cell>
        </row>
        <row r="286">
          <cell r="D286" t="str">
            <v>1-3/8X1-3/8X1-1/8   Tee</v>
          </cell>
        </row>
        <row r="286">
          <cell r="L286">
            <v>48.1464895257999</v>
          </cell>
        </row>
        <row r="287">
          <cell r="A287" t="str">
            <v>FI238</v>
          </cell>
        </row>
        <row r="287">
          <cell r="D287" t="str">
            <v>1-3/8X1-3/8X7/8   Tee</v>
          </cell>
        </row>
        <row r="287">
          <cell r="L287">
            <v>48.1464895257999</v>
          </cell>
        </row>
        <row r="288">
          <cell r="A288" t="str">
            <v>FI239</v>
          </cell>
        </row>
        <row r="288">
          <cell r="D288" t="str">
            <v>1-5/8X1-5/8X1-3/8   Tee</v>
          </cell>
        </row>
        <row r="288">
          <cell r="L288">
            <v>70.342837239389</v>
          </cell>
        </row>
        <row r="289">
          <cell r="A289" t="str">
            <v>FI240</v>
          </cell>
        </row>
        <row r="289">
          <cell r="D289" t="str">
            <v>1-5/8X1-5/8X1-1/8   Tee</v>
          </cell>
        </row>
        <row r="289">
          <cell r="L289">
            <v>69.8817733990148</v>
          </cell>
        </row>
        <row r="290">
          <cell r="A290" t="str">
            <v>FI241</v>
          </cell>
        </row>
        <row r="290">
          <cell r="D290" t="str">
            <v>1-5/8X1-5/8X7/8   Tee</v>
          </cell>
        </row>
        <row r="290">
          <cell r="L290">
            <v>70.342837239389</v>
          </cell>
        </row>
        <row r="291">
          <cell r="A291" t="str">
            <v>FI242</v>
          </cell>
        </row>
        <row r="291">
          <cell r="D291" t="str">
            <v>2-1/8X2-1/8X1-5/8   Tee</v>
          </cell>
        </row>
        <row r="291">
          <cell r="L291">
            <v>115.194556401453</v>
          </cell>
        </row>
        <row r="292">
          <cell r="A292" t="str">
            <v>FI243</v>
          </cell>
        </row>
        <row r="292">
          <cell r="D292" t="str">
            <v>2-1/8X2-1/8X1-3/8   Tee</v>
          </cell>
        </row>
        <row r="292">
          <cell r="L292">
            <v>114.438697318008</v>
          </cell>
        </row>
        <row r="293">
          <cell r="A293" t="str">
            <v>FI244</v>
          </cell>
        </row>
        <row r="293">
          <cell r="D293" t="str">
            <v>2-1/8X2-1/8X1-1/8   Tee</v>
          </cell>
        </row>
        <row r="293">
          <cell r="L293">
            <v>114.438697318008</v>
          </cell>
        </row>
        <row r="294">
          <cell r="A294" t="str">
            <v>FI245</v>
          </cell>
        </row>
        <row r="294">
          <cell r="D294" t="str">
            <v>2-5/8X2-5/8X2-1/8   Tee</v>
          </cell>
        </row>
        <row r="294">
          <cell r="L294">
            <v>188.393541324576</v>
          </cell>
        </row>
        <row r="295">
          <cell r="A295" t="str">
            <v>FI246</v>
          </cell>
        </row>
        <row r="295">
          <cell r="D295" t="str">
            <v>2-5/8X2-5/8X1-5/8   Tee</v>
          </cell>
        </row>
        <row r="295">
          <cell r="L295">
            <v>188.393541324576</v>
          </cell>
        </row>
        <row r="296">
          <cell r="A296" t="str">
            <v>FI247</v>
          </cell>
        </row>
        <row r="296">
          <cell r="D296" t="str">
            <v>2-5/8X2-5/8X1-3/8   Tee</v>
          </cell>
        </row>
        <row r="296">
          <cell r="L296">
            <v>187.148056923919</v>
          </cell>
        </row>
        <row r="297">
          <cell r="A297" t="str">
            <v>FI248</v>
          </cell>
        </row>
        <row r="297">
          <cell r="D297" t="str">
            <v>3-1/8X3-1/8X2-5/8   Tee</v>
          </cell>
        </row>
        <row r="297">
          <cell r="L297">
            <v>358.609742747674</v>
          </cell>
        </row>
        <row r="298">
          <cell r="A298" t="str">
            <v>FI249</v>
          </cell>
        </row>
        <row r="298">
          <cell r="D298" t="str">
            <v>3-1/8X3-1/8X2-1/8   Tee</v>
          </cell>
        </row>
        <row r="298">
          <cell r="L298">
            <v>358.609742747674</v>
          </cell>
        </row>
        <row r="299">
          <cell r="A299" t="str">
            <v>FI250</v>
          </cell>
        </row>
        <row r="299">
          <cell r="D299" t="str">
            <v>4-1/8X4-1/8X3-1/8   Tee</v>
          </cell>
        </row>
        <row r="299">
          <cell r="L299">
            <v>629.797178972841</v>
          </cell>
        </row>
        <row r="300">
          <cell r="A300" t="str">
            <v>FI251</v>
          </cell>
        </row>
        <row r="300">
          <cell r="D300" t="str">
            <v>4-1/8X4-1/8X2-5/8   Tee</v>
          </cell>
        </row>
        <row r="300">
          <cell r="L300">
            <v>629.797178972841</v>
          </cell>
        </row>
        <row r="301">
          <cell r="A301" t="str">
            <v>FI252</v>
          </cell>
        </row>
        <row r="301">
          <cell r="D301" t="str">
            <v>4-1/8X4-1/8X2-1/8   Tee</v>
          </cell>
        </row>
        <row r="301">
          <cell r="L301">
            <v>629.797178972841</v>
          </cell>
        </row>
      </sheetData>
      <sheetData sheetId="20"/>
      <sheetData sheetId="21">
        <row r="8">
          <cell r="P8" t="str">
            <v>Warrantly 1year on parts only</v>
          </cell>
        </row>
        <row r="9">
          <cell r="A9" t="str">
            <v>ITEM CODE</v>
          </cell>
          <cell r="B9" t="str">
            <v>MODEL</v>
          </cell>
        </row>
        <row r="9">
          <cell r="E9" t="str">
            <v>cond unit model</v>
          </cell>
        </row>
        <row r="9">
          <cell r="G9" t="str">
            <v>fan sets</v>
          </cell>
          <cell r="H9" t="str">
            <v>cappillary tube</v>
          </cell>
        </row>
        <row r="9">
          <cell r="J9" t="str">
            <v>blower</v>
          </cell>
        </row>
        <row r="9">
          <cell r="P9" t="str">
            <v>(RM) </v>
          </cell>
        </row>
        <row r="10">
          <cell r="A10" t="str">
            <v>CAB001</v>
          </cell>
          <cell r="B10" t="str">
            <v>Mini 2 Door cabinet c/w 1/3hp cond unit</v>
          </cell>
          <cell r="C10" t="str">
            <v>760*585*1830</v>
          </cell>
        </row>
        <row r="10">
          <cell r="E10" t="str">
            <v>KK270CZ1 cw cs030</v>
          </cell>
        </row>
        <row r="10">
          <cell r="G10" t="str">
            <v>10watts</v>
          </cell>
          <cell r="H10" t="str">
            <v>0.049*54" (0.4kg)</v>
          </cell>
        </row>
        <row r="10">
          <cell r="J10" t="str">
            <v>~</v>
          </cell>
        </row>
        <row r="10">
          <cell r="P10">
            <v>2857.49783582496</v>
          </cell>
        </row>
        <row r="11">
          <cell r="A11" t="str">
            <v>CAB002</v>
          </cell>
          <cell r="B11" t="str">
            <v>2 Door cabinet c/w 3/8hp cond unit R134</v>
          </cell>
          <cell r="C11" t="str">
            <v>840*685*2080</v>
          </cell>
        </row>
        <row r="11">
          <cell r="E11" t="str">
            <v>K325CZ1 cs033</v>
          </cell>
        </row>
        <row r="11">
          <cell r="G11" t="str">
            <v>10watts</v>
          </cell>
          <cell r="H11" t="str">
            <v>0.049*54"</v>
          </cell>
        </row>
        <row r="11">
          <cell r="J11" t="str">
            <v>~</v>
          </cell>
        </row>
        <row r="11">
          <cell r="P11">
            <v>3635.03115773834</v>
          </cell>
        </row>
        <row r="12">
          <cell r="A12" t="str">
            <v>CAB003</v>
          </cell>
          <cell r="B12" t="str">
            <v>4 Door cabinet c/w 1/2hp cond unit R134</v>
          </cell>
          <cell r="C12" t="str">
            <v>1300*685*2080</v>
          </cell>
        </row>
        <row r="12">
          <cell r="E12" t="str">
            <v>K400CZ1 cw cs060</v>
          </cell>
        </row>
        <row r="12">
          <cell r="G12" t="str">
            <v>16watts</v>
          </cell>
          <cell r="H12" t="str">
            <v>0.042*52" (0.8kg)</v>
          </cell>
        </row>
        <row r="12">
          <cell r="J12" t="str">
            <v>~</v>
          </cell>
        </row>
        <row r="12">
          <cell r="P12">
            <v>4566.69037884</v>
          </cell>
        </row>
        <row r="13">
          <cell r="A13" t="str">
            <v>CAB004</v>
          </cell>
          <cell r="B13" t="str">
            <v>6 Door cabinet c/w 5/8hp cond unit R404</v>
          </cell>
          <cell r="C13" t="str">
            <v>1930*685*2080</v>
          </cell>
        </row>
        <row r="13">
          <cell r="E13" t="str">
            <v>ne2178ck,mpt16la cw cs075</v>
          </cell>
        </row>
        <row r="13">
          <cell r="G13" t="str">
            <v>18watts cw hi/lo switch</v>
          </cell>
          <cell r="H13" t="str">
            <v>0.055*60"</v>
          </cell>
        </row>
        <row r="13">
          <cell r="J13" t="str">
            <v>~</v>
          </cell>
        </row>
        <row r="13">
          <cell r="P13">
            <v>5869.28787305862</v>
          </cell>
        </row>
        <row r="14">
          <cell r="A14" t="str">
            <v>CAB005</v>
          </cell>
          <cell r="B14" t="str">
            <v>6 Door cabinet c/w 3/4hp cond unit R404</v>
          </cell>
          <cell r="C14" t="str">
            <v>1930*685*2080</v>
          </cell>
        </row>
        <row r="14">
          <cell r="E14" t="str">
            <v>ne2180ck,mpt18la cw cs075</v>
          </cell>
        </row>
        <row r="14">
          <cell r="G14" t="str">
            <v>25watts cw hi/lo switch</v>
          </cell>
          <cell r="H14" t="str">
            <v>0.055*60" (0.9kg)</v>
          </cell>
        </row>
        <row r="14">
          <cell r="J14" t="str">
            <v>~</v>
          </cell>
        </row>
        <row r="14">
          <cell r="P14">
            <v>5945.62153478428</v>
          </cell>
        </row>
        <row r="15">
          <cell r="A15" t="str">
            <v>CAB006</v>
          </cell>
          <cell r="B15" t="str">
            <v>2 Door cabinet full piping (8rack 32ice)c/w ice tray</v>
          </cell>
          <cell r="C15" t="str">
            <v>840*685*2080</v>
          </cell>
        </row>
        <row r="15">
          <cell r="E15" t="str">
            <v>Nct2195ck cw cs145</v>
          </cell>
        </row>
        <row r="15">
          <cell r="J15" t="str">
            <v>~</v>
          </cell>
        </row>
        <row r="15">
          <cell r="P15">
            <v>6063.64046802135</v>
          </cell>
        </row>
        <row r="16">
          <cell r="A16" t="str">
            <v>CAB007</v>
          </cell>
          <cell r="B16" t="str">
            <v>2 Door cabinet full piping (10rack 40ice)c/w ice tray</v>
          </cell>
          <cell r="C16" t="str">
            <v>840*685*2080</v>
          </cell>
        </row>
        <row r="16">
          <cell r="E16" t="str">
            <v>Nct2195ck cw cs145</v>
          </cell>
        </row>
        <row r="16">
          <cell r="J16" t="str">
            <v>~</v>
          </cell>
        </row>
        <row r="16">
          <cell r="P16">
            <v>6755.16246613362</v>
          </cell>
        </row>
        <row r="17">
          <cell r="A17" t="str">
            <v>CAB008</v>
          </cell>
          <cell r="B17" t="str">
            <v>4 Door cabinet full piping (10rack 60ice)c/w ice tray</v>
          </cell>
          <cell r="C17" t="str">
            <v>1300*685*2080</v>
          </cell>
        </row>
        <row r="17">
          <cell r="E17" t="str">
            <v>2 x Nct2195ck cw cs145</v>
          </cell>
        </row>
        <row r="17">
          <cell r="J17" t="str">
            <v>~</v>
          </cell>
        </row>
        <row r="17">
          <cell r="P17">
            <v>10494.0926209385</v>
          </cell>
        </row>
        <row r="18">
          <cell r="A18" t="str">
            <v>CAB009</v>
          </cell>
          <cell r="B18" t="str">
            <v>6 Door cabinet full piping (10rack 100ice)c/w ice tray</v>
          </cell>
          <cell r="C18" t="str">
            <v>1930*685*2080</v>
          </cell>
        </row>
        <row r="18">
          <cell r="E18" t="str">
            <v>2 x Nct2212ck cw cs170</v>
          </cell>
        </row>
        <row r="18">
          <cell r="J18" t="str">
            <v>~</v>
          </cell>
        </row>
        <row r="18">
          <cell r="P18">
            <v>13029.0958823362</v>
          </cell>
        </row>
        <row r="19">
          <cell r="A19" t="str">
            <v>CAB010</v>
          </cell>
          <cell r="B19" t="str">
            <v>2 Door chiller c/w 1/3hp cond unit R134</v>
          </cell>
          <cell r="C19" t="str">
            <v>710*760*2060</v>
          </cell>
        </row>
        <row r="19">
          <cell r="E19" t="str">
            <v>KK270CZ1 cw cs030</v>
          </cell>
        </row>
        <row r="19">
          <cell r="J19" t="str">
            <v>5 X 14 X 4R </v>
          </cell>
        </row>
        <row r="19">
          <cell r="P19">
            <v>3075.43719079243</v>
          </cell>
        </row>
        <row r="20">
          <cell r="A20" t="str">
            <v>CAB011</v>
          </cell>
          <cell r="B20" t="str">
            <v>4 Door chiller c/w 1/2hp cond unit R134</v>
          </cell>
          <cell r="C20" t="str">
            <v>1300*760*2060</v>
          </cell>
        </row>
        <row r="20">
          <cell r="E20" t="str">
            <v>KK375CZ1 cw cs050</v>
          </cell>
        </row>
        <row r="20">
          <cell r="J20" t="str">
            <v>5 X 20 X 4R </v>
          </cell>
        </row>
        <row r="20">
          <cell r="P20">
            <v>3931.34538916343</v>
          </cell>
        </row>
        <row r="21">
          <cell r="A21" t="str">
            <v>CAB012</v>
          </cell>
          <cell r="B21" t="str">
            <v>6 Door chiller c/w 1/2hp (B) cond unit R134</v>
          </cell>
          <cell r="C21" t="str">
            <v>1930*760*2060</v>
          </cell>
        </row>
        <row r="21">
          <cell r="E21" t="str">
            <v>K400CZ1 cw cs060</v>
          </cell>
        </row>
        <row r="21">
          <cell r="J21" t="str">
            <v>5 X 33 X 4R </v>
          </cell>
        </row>
        <row r="21">
          <cell r="P21">
            <v>5328.48109152796</v>
          </cell>
        </row>
        <row r="22">
          <cell r="A22" t="str">
            <v>CAB013</v>
          </cell>
          <cell r="B22" t="str">
            <v>2 Door frezzer c/w 1/3hp cond unit R404</v>
          </cell>
          <cell r="C22" t="str">
            <v>710*760*2060</v>
          </cell>
        </row>
        <row r="22">
          <cell r="E22" t="str">
            <v>NE2150 cw cs050</v>
          </cell>
        </row>
        <row r="22">
          <cell r="J22" t="str">
            <v>UC100</v>
          </cell>
        </row>
        <row r="22">
          <cell r="P22">
            <v>3650.83997498438</v>
          </cell>
        </row>
        <row r="23">
          <cell r="A23" t="str">
            <v>CAB014</v>
          </cell>
          <cell r="B23" t="str">
            <v>4 Door frezzer c/w 3/4hp cond unit R404</v>
          </cell>
          <cell r="C23" t="str">
            <v>1300*760*2060</v>
          </cell>
        </row>
        <row r="23">
          <cell r="E23" t="str">
            <v>Mpt18 cw cs075</v>
          </cell>
        </row>
        <row r="23">
          <cell r="J23" t="str">
            <v>UC150</v>
          </cell>
        </row>
        <row r="23">
          <cell r="P23">
            <v>4657.44095329248</v>
          </cell>
        </row>
        <row r="24">
          <cell r="A24" t="str">
            <v>CAB015</v>
          </cell>
          <cell r="B24" t="str">
            <v>6 Door frezzer c/w 1hp cond unit R404</v>
          </cell>
          <cell r="C24" t="str">
            <v>1930*760*2060</v>
          </cell>
        </row>
        <row r="24">
          <cell r="E24" t="str">
            <v>Nct2195ck cw cs145</v>
          </cell>
        </row>
        <row r="24">
          <cell r="J24" t="str">
            <v>UC200</v>
          </cell>
        </row>
        <row r="24">
          <cell r="P24">
            <v>6551.48130039552</v>
          </cell>
        </row>
        <row r="25">
          <cell r="A25" t="str">
            <v>CAB016</v>
          </cell>
          <cell r="B25" t="str">
            <v>2 Door frezzer c/w 1/2hp cond unit R404</v>
          </cell>
          <cell r="C25" t="str">
            <v>710*760*2060</v>
          </cell>
        </row>
        <row r="25">
          <cell r="E25" t="str">
            <v>Mpt18 cw cs075</v>
          </cell>
        </row>
        <row r="25">
          <cell r="J25" t="str">
            <v>UC100</v>
          </cell>
        </row>
        <row r="25">
          <cell r="P25">
            <v>3837.07083760604</v>
          </cell>
        </row>
        <row r="26">
          <cell r="A26" t="str">
            <v>CAB017</v>
          </cell>
          <cell r="B26" t="str">
            <v>4 Door frezzer c/w 1hp cond unit R404</v>
          </cell>
          <cell r="C26" t="str">
            <v>1300*760*2060</v>
          </cell>
        </row>
        <row r="26">
          <cell r="E26" t="str">
            <v>Nct2195ck cw cs145</v>
          </cell>
        </row>
        <row r="26">
          <cell r="J26" t="str">
            <v>UC200</v>
          </cell>
        </row>
        <row r="26">
          <cell r="P26">
            <v>5330.79127592708</v>
          </cell>
        </row>
        <row r="27">
          <cell r="A27" t="str">
            <v>CAB018</v>
          </cell>
          <cell r="B27" t="str">
            <v>6 Door frezzer c/w 1.5hp cond unit R404</v>
          </cell>
          <cell r="C27" t="str">
            <v>1930*760*2060</v>
          </cell>
        </row>
        <row r="27">
          <cell r="E27" t="str">
            <v>Nct2212ck cw cs170</v>
          </cell>
        </row>
        <row r="27">
          <cell r="J27" t="str">
            <v>UC300 </v>
          </cell>
        </row>
        <row r="27">
          <cell r="P27">
            <v>7027.15401515699</v>
          </cell>
        </row>
        <row r="28">
          <cell r="A28" t="str">
            <v>CAB019</v>
          </cell>
          <cell r="B28" t="str">
            <v>1.2m counter chiller (4ft) 1/4hp R134</v>
          </cell>
          <cell r="C28" t="str">
            <v>1200*750*840</v>
          </cell>
        </row>
        <row r="28">
          <cell r="E28" t="str">
            <v>KK270CZ1 cw cs039</v>
          </cell>
        </row>
        <row r="28">
          <cell r="J28" t="str">
            <v>8*11*3R</v>
          </cell>
        </row>
        <row r="28">
          <cell r="P28">
            <v>2975.91459988493</v>
          </cell>
        </row>
        <row r="29">
          <cell r="A29" t="str">
            <v>CAB020</v>
          </cell>
          <cell r="B29" t="str">
            <v>1.5m counter chiller (5ft) 1/3hp R134</v>
          </cell>
          <cell r="C29" t="str">
            <v>1500*750*840</v>
          </cell>
        </row>
        <row r="29">
          <cell r="E29" t="str">
            <v>KK270CZ1 cw cs039</v>
          </cell>
        </row>
        <row r="29">
          <cell r="J29" t="str">
            <v>8*11*3R</v>
          </cell>
        </row>
        <row r="29">
          <cell r="P29">
            <v>3196.82345457248</v>
          </cell>
        </row>
        <row r="30">
          <cell r="A30" t="str">
            <v>CAB021</v>
          </cell>
          <cell r="B30" t="str">
            <v>1.8m counter chiller (6ft) 3/8hp R134</v>
          </cell>
          <cell r="C30" t="str">
            <v>1800*750*840</v>
          </cell>
        </row>
        <row r="30">
          <cell r="E30" t="str">
            <v>K325CZ1 cs054</v>
          </cell>
        </row>
        <row r="30">
          <cell r="J30" t="str">
            <v>12*11*3R</v>
          </cell>
        </row>
        <row r="30">
          <cell r="P30">
            <v>3640.66464878989</v>
          </cell>
        </row>
        <row r="31">
          <cell r="A31" t="str">
            <v>CAB022</v>
          </cell>
          <cell r="B31" t="str">
            <v>2.1m counter chiller (7ft) 1/2hp R134</v>
          </cell>
          <cell r="C31" t="str">
            <v>2100*750*840</v>
          </cell>
        </row>
        <row r="31">
          <cell r="E31" t="str">
            <v>KK375CZ1 cw cs054</v>
          </cell>
        </row>
        <row r="31">
          <cell r="J31" t="str">
            <v>12*11*3R</v>
          </cell>
        </row>
        <row r="31">
          <cell r="P31">
            <v>4030.36038920775</v>
          </cell>
        </row>
        <row r="32">
          <cell r="A32" t="str">
            <v>CAB023</v>
          </cell>
          <cell r="B32" t="str">
            <v>1.2m counter frezzer (4ft) 1/2hp R134</v>
          </cell>
          <cell r="C32" t="str">
            <v>1200*750*840</v>
          </cell>
        </row>
        <row r="32">
          <cell r="E32" t="str">
            <v>KK375CZ1 cw cs054</v>
          </cell>
        </row>
        <row r="32">
          <cell r="J32" t="str">
            <v>12*11*3R</v>
          </cell>
        </row>
        <row r="32">
          <cell r="P32">
            <v>3107.56927591078</v>
          </cell>
        </row>
        <row r="33">
          <cell r="A33" t="str">
            <v>CAB024</v>
          </cell>
          <cell r="B33" t="str">
            <v>1.5m counter frezzer (5ft) 1/2hp R134</v>
          </cell>
          <cell r="C33" t="str">
            <v>1500*750*840</v>
          </cell>
        </row>
        <row r="33">
          <cell r="E33" t="str">
            <v>K400CZ1 cw cs066 axial</v>
          </cell>
        </row>
        <row r="33">
          <cell r="J33" t="str">
            <v>12*11*3R</v>
          </cell>
        </row>
        <row r="33">
          <cell r="P33">
            <v>3394.56681597039</v>
          </cell>
        </row>
        <row r="34">
          <cell r="A34" t="str">
            <v>CAB025</v>
          </cell>
          <cell r="B34" t="str">
            <v>1.8m counter frezzer (6ft) 1/2hp R404</v>
          </cell>
          <cell r="C34" t="str">
            <v>1800*750*840</v>
          </cell>
        </row>
        <row r="34">
          <cell r="E34" t="str">
            <v>ne2170ck cw066 axial</v>
          </cell>
        </row>
        <row r="34">
          <cell r="J34" t="str">
            <v>12 x 13 x 3R (330) </v>
          </cell>
        </row>
        <row r="34">
          <cell r="P34">
            <v>3981.53878811034</v>
          </cell>
        </row>
        <row r="35">
          <cell r="A35" t="str">
            <v>CAB026</v>
          </cell>
          <cell r="B35" t="str">
            <v>2.1m counter frezzer (7ft) 5/8hp R404</v>
          </cell>
          <cell r="C35" t="str">
            <v>2100*750*840</v>
          </cell>
        </row>
        <row r="35">
          <cell r="E35" t="str">
            <v>mpt16la cw cs083 axial</v>
          </cell>
        </row>
        <row r="35">
          <cell r="J35" t="str">
            <v>12 x 13 x 3R (330) </v>
          </cell>
        </row>
        <row r="35">
          <cell r="P35">
            <v>4415.83937813556</v>
          </cell>
        </row>
        <row r="36">
          <cell r="A36" t="str">
            <v>CAB027</v>
          </cell>
          <cell r="B36" t="str">
            <v>1 Glass Door chiller c/w 1/3hp cond unit R134</v>
          </cell>
          <cell r="C36" t="str">
            <v>610*760*2030</v>
          </cell>
        </row>
        <row r="36">
          <cell r="E36" t="str">
            <v>KK270CZ1 cw cs030</v>
          </cell>
        </row>
        <row r="36">
          <cell r="H36">
            <v>422.504029322538</v>
          </cell>
        </row>
        <row r="36">
          <cell r="J36" t="str">
            <v>5 X 14 X 4R </v>
          </cell>
        </row>
        <row r="36">
          <cell r="P36">
            <v>2838.57873622675</v>
          </cell>
        </row>
        <row r="37">
          <cell r="A37" t="str">
            <v>CAB028</v>
          </cell>
          <cell r="B37" t="str">
            <v>2 Glass Door chiller c/w 1/2hp cond unit R134</v>
          </cell>
          <cell r="C37" t="str">
            <v>1215*760*2030</v>
          </cell>
        </row>
        <row r="37">
          <cell r="E37" t="str">
            <v>KK375CZ1 cw cs050</v>
          </cell>
        </row>
        <row r="37">
          <cell r="H37">
            <v>0</v>
          </cell>
        </row>
        <row r="37">
          <cell r="J37" t="str">
            <v>5 X 20 X 4R </v>
          </cell>
        </row>
        <row r="37">
          <cell r="P37">
            <v>3858.52413096395</v>
          </cell>
        </row>
        <row r="38">
          <cell r="A38" t="str">
            <v>CAB029</v>
          </cell>
          <cell r="B38" t="str">
            <v>3 Glass Door chiller c/w 1/2hp B cond unit R134</v>
          </cell>
          <cell r="C38" t="str">
            <v>1810*760*2030</v>
          </cell>
        </row>
        <row r="38">
          <cell r="E38" t="str">
            <v>K400CZ1 cw cs060</v>
          </cell>
        </row>
        <row r="38">
          <cell r="J38" t="str">
            <v>5 X 33 X 4R </v>
          </cell>
        </row>
        <row r="38">
          <cell r="P38">
            <v>4971.71088036727</v>
          </cell>
        </row>
        <row r="39">
          <cell r="A39" t="str">
            <v>CAB030</v>
          </cell>
          <cell r="B39" t="str">
            <v>1 Glass Door Frezzer c/w 5/8hp cond unit R404</v>
          </cell>
          <cell r="C39" t="str">
            <v>610*760*2030</v>
          </cell>
        </row>
        <row r="39">
          <cell r="E39" t="str">
            <v>ne2178ck,mpt16la cw cs090</v>
          </cell>
        </row>
        <row r="39">
          <cell r="J39" t="str">
            <v>UC100</v>
          </cell>
        </row>
        <row r="39">
          <cell r="P39">
            <v>3569.26799636233</v>
          </cell>
        </row>
        <row r="40">
          <cell r="A40" t="str">
            <v>CAB031</v>
          </cell>
          <cell r="B40" t="str">
            <v>2 Glass Door Frezzer c/w 1hp cond unit R404</v>
          </cell>
          <cell r="C40" t="str">
            <v>1215*760*2030</v>
          </cell>
        </row>
        <row r="40">
          <cell r="E40" t="str">
            <v>Nct2195ck cw cs145 axial</v>
          </cell>
        </row>
        <row r="40">
          <cell r="J40" t="str">
            <v>UC200</v>
          </cell>
        </row>
        <row r="40">
          <cell r="P40">
            <v>5338.55514679786</v>
          </cell>
        </row>
        <row r="41">
          <cell r="A41" t="str">
            <v>CAB032</v>
          </cell>
          <cell r="B41" t="str">
            <v>3 Glass Door Frezzer c/w 1 1/2hp cond unit R404</v>
          </cell>
          <cell r="C41" t="str">
            <v>1810*760*2030</v>
          </cell>
        </row>
        <row r="41">
          <cell r="E41" t="str">
            <v>Nct2212ck cw cs170 axial</v>
          </cell>
        </row>
        <row r="41">
          <cell r="J41" t="str">
            <v>UC300 </v>
          </cell>
        </row>
        <row r="41">
          <cell r="P41">
            <v>6857.6451677072</v>
          </cell>
        </row>
        <row r="42">
          <cell r="A42" t="str">
            <v>CAB033</v>
          </cell>
          <cell r="B42" t="str">
            <v>398L Chest frezzer (300L) internal s/steel</v>
          </cell>
        </row>
        <row r="42">
          <cell r="G42">
            <v>46000</v>
          </cell>
        </row>
        <row r="42">
          <cell r="P42">
            <v>1319.07484701849</v>
          </cell>
        </row>
        <row r="43">
          <cell r="A43" t="str">
            <v>CAB034</v>
          </cell>
          <cell r="B43" t="str">
            <v>498L Chest frezzer (400L) internal s/steel</v>
          </cell>
        </row>
        <row r="43">
          <cell r="P43">
            <v>1447.14036614651</v>
          </cell>
        </row>
        <row r="44">
          <cell r="A44" t="str">
            <v>CAB035</v>
          </cell>
          <cell r="B44" t="str">
            <v>598L Chest frezzer (500L) internal s/steel</v>
          </cell>
        </row>
        <row r="44">
          <cell r="P44" t="str">
            <v>~</v>
          </cell>
        </row>
        <row r="45">
          <cell r="A45" t="str">
            <v>CAB036</v>
          </cell>
          <cell r="B45" t="str">
            <v>798L Chest frezzer (700L) internal s/steel</v>
          </cell>
        </row>
        <row r="45">
          <cell r="P45">
            <v>2023.43520222254</v>
          </cell>
        </row>
        <row r="46">
          <cell r="A46" t="str">
            <v>CAB037</v>
          </cell>
          <cell r="B46" t="str">
            <v>1088L Chest frezzer (1000L) internal s/steel</v>
          </cell>
        </row>
        <row r="46">
          <cell r="P46" t="str">
            <v>~</v>
          </cell>
        </row>
        <row r="53">
          <cell r="A53" t="str">
            <v>CAB043</v>
          </cell>
          <cell r="B53" t="str">
            <v>3 Big Glass Door Frezzer c/w 1 1/2hp cond unit R404</v>
          </cell>
          <cell r="C53" t="str">
            <v>2067*813*2330</v>
          </cell>
        </row>
        <row r="53">
          <cell r="K53">
            <v>778.33031946956</v>
          </cell>
        </row>
        <row r="58">
          <cell r="K58">
            <v>0.5</v>
          </cell>
        </row>
        <row r="59">
          <cell r="A59" t="str">
            <v>ITEM CODE</v>
          </cell>
          <cell r="B59" t="str">
            <v>PRODUCT</v>
          </cell>
        </row>
        <row r="59">
          <cell r="K59" t="str">
            <v>(RM) </v>
          </cell>
        </row>
        <row r="60">
          <cell r="A60" t="str">
            <v>CAB044</v>
          </cell>
          <cell r="B60" t="str">
            <v>ICE TRAY (395mm*165mm*105mmH)</v>
          </cell>
        </row>
        <row r="60">
          <cell r="K60">
            <v>22</v>
          </cell>
        </row>
        <row r="61">
          <cell r="A61" t="str">
            <v>CAB045</v>
          </cell>
          <cell r="B61" t="str">
            <v>60% tin solder bar </v>
          </cell>
        </row>
        <row r="61">
          <cell r="K61">
            <v>191.666666666667</v>
          </cell>
        </row>
        <row r="62">
          <cell r="A62" t="str">
            <v>CAB046</v>
          </cell>
          <cell r="B62" t="str">
            <v>C.F hinge- 6" (1pair)</v>
          </cell>
        </row>
        <row r="62">
          <cell r="K62">
            <v>53.5087719298246</v>
          </cell>
        </row>
        <row r="63">
          <cell r="A63" t="str">
            <v>CAB047</v>
          </cell>
          <cell r="B63" t="str">
            <v>3mm clear float glass (457mm x 914mm)</v>
          </cell>
        </row>
        <row r="63">
          <cell r="K63">
            <v>29.3297101449275</v>
          </cell>
        </row>
        <row r="64">
          <cell r="A64" t="str">
            <v>CAB048</v>
          </cell>
          <cell r="B64" t="str">
            <v>17mm x 69mm hardwood planed 2' up</v>
          </cell>
        </row>
        <row r="64">
          <cell r="K64">
            <v>2.8673835125448</v>
          </cell>
        </row>
        <row r="65">
          <cell r="B65" t="str">
            <v>Masking tape 35mm x50m more glue</v>
          </cell>
        </row>
        <row r="65">
          <cell r="K65">
            <v>4.59656084656085</v>
          </cell>
        </row>
        <row r="66">
          <cell r="B66" t="str">
            <v>Masking tape 35mmx50m</v>
          </cell>
        </row>
        <row r="66">
          <cell r="K66">
            <v>4.04541446208113</v>
          </cell>
        </row>
        <row r="67">
          <cell r="B67" t="str">
            <v>Aluminium foil tape 48mm x 30m</v>
          </cell>
        </row>
        <row r="67">
          <cell r="K67">
            <v>10.5925925925926</v>
          </cell>
        </row>
        <row r="68">
          <cell r="B68" t="str">
            <v>Aluminium foil tape 60mm x 30m</v>
          </cell>
        </row>
        <row r="68">
          <cell r="K68">
            <v>12.537037037037</v>
          </cell>
        </row>
        <row r="69">
          <cell r="B69" t="str">
            <v>Aluminium foil tape 75mm x 30m</v>
          </cell>
        </row>
        <row r="69">
          <cell r="K69">
            <v>15.8888888888889</v>
          </cell>
        </row>
        <row r="70">
          <cell r="B70" t="str">
            <v>OPP tape 48mm x 80m</v>
          </cell>
        </row>
        <row r="70">
          <cell r="K70">
            <v>4.27777777777778</v>
          </cell>
        </row>
        <row r="71">
          <cell r="A71" t="str">
            <v>CAB049</v>
          </cell>
          <cell r="B71" t="str">
            <v>13amp plug top UMS</v>
          </cell>
        </row>
        <row r="71">
          <cell r="K71">
            <v>4.44444444444445</v>
          </cell>
        </row>
        <row r="72">
          <cell r="A72" t="str">
            <v>CAB050</v>
          </cell>
          <cell r="B72" t="str">
            <v>40/076 3core wire 1mm</v>
          </cell>
        </row>
        <row r="72">
          <cell r="K72">
            <v>3.53703703703703</v>
          </cell>
        </row>
        <row r="73">
          <cell r="A73" t="str">
            <v>CAB051</v>
          </cell>
          <cell r="B73" t="str">
            <v>70/076 3core wire 1.5mm</v>
          </cell>
        </row>
        <row r="73">
          <cell r="K73">
            <v>0</v>
          </cell>
        </row>
        <row r="74">
          <cell r="A74" t="str">
            <v>CAB052</v>
          </cell>
          <cell r="B74" t="str">
            <v>2ft led 10watts advertise</v>
          </cell>
        </row>
        <row r="74">
          <cell r="K74">
            <v>8</v>
          </cell>
        </row>
        <row r="75">
          <cell r="A75" t="str">
            <v>CAB053</v>
          </cell>
          <cell r="B75" t="str">
            <v>4ft led 18watts advertise</v>
          </cell>
        </row>
        <row r="75">
          <cell r="K75">
            <v>8</v>
          </cell>
        </row>
        <row r="76">
          <cell r="A76" t="str">
            <v>CAB054</v>
          </cell>
          <cell r="B76" t="str">
            <v>led clip</v>
          </cell>
        </row>
        <row r="76">
          <cell r="K76">
            <v>0.625</v>
          </cell>
        </row>
        <row r="77">
          <cell r="A77" t="str">
            <v>CAB055</v>
          </cell>
          <cell r="B77" t="str">
            <v>led connector 15amp 12way </v>
          </cell>
        </row>
        <row r="77">
          <cell r="K77">
            <v>70.3703703703703</v>
          </cell>
        </row>
        <row r="78">
          <cell r="A78" t="str">
            <v>CAB056</v>
          </cell>
          <cell r="B78" t="str">
            <v>PVC wire cable 2core 70m</v>
          </cell>
        </row>
        <row r="78">
          <cell r="K78">
            <v>0</v>
          </cell>
        </row>
        <row r="80">
          <cell r="A80" t="str">
            <v>CAB058</v>
          </cell>
          <cell r="B80" t="str">
            <v>3" pp castor wheel adjustable c/w stopper white</v>
          </cell>
        </row>
        <row r="80">
          <cell r="K80">
            <v>7.58301404853129</v>
          </cell>
        </row>
        <row r="83">
          <cell r="A83" t="str">
            <v>CAB059</v>
          </cell>
          <cell r="B83" t="str">
            <v>Pilaster s/steel 400mm (HG-600)</v>
          </cell>
        </row>
        <row r="83">
          <cell r="K83">
            <v>1.32275132275132</v>
          </cell>
        </row>
        <row r="84">
          <cell r="A84" t="str">
            <v>CAB060</v>
          </cell>
          <cell r="B84" t="str">
            <v>Pilaster s/steel 600mm (HG-600)</v>
          </cell>
        </row>
        <row r="84">
          <cell r="K84">
            <v>1.58730158730159</v>
          </cell>
        </row>
        <row r="85">
          <cell r="A85" t="str">
            <v>CAB061</v>
          </cell>
          <cell r="B85" t="str">
            <v>Pilaster s/steel 1200mm (HG-1200)</v>
          </cell>
        </row>
        <row r="85">
          <cell r="K85">
            <v>3.17460317460317</v>
          </cell>
        </row>
        <row r="86">
          <cell r="A86" t="str">
            <v>CAB062</v>
          </cell>
          <cell r="B86" t="str">
            <v>Pilaster clip aluminium (HG-1201) </v>
          </cell>
        </row>
        <row r="86">
          <cell r="K86">
            <v>0.485008818342152</v>
          </cell>
        </row>
        <row r="87">
          <cell r="A87" t="str">
            <v>CAB063</v>
          </cell>
          <cell r="B87" t="str">
            <v>PVC SheIving 23"x21"</v>
          </cell>
          <cell r="C87" t="str">
            <v>4Door &amp; 6Door (4pcs/Fridge)</v>
          </cell>
        </row>
        <row r="87">
          <cell r="K87">
            <v>27.5435073627845</v>
          </cell>
        </row>
        <row r="88">
          <cell r="A88" t="str">
            <v>CAB064</v>
          </cell>
          <cell r="B88" t="str">
            <v>PVC SheIving 25"x21"</v>
          </cell>
          <cell r="C88" t="str">
            <v>6Door (2pcs/Middle of Fridge)</v>
          </cell>
        </row>
        <row r="88">
          <cell r="K88">
            <v>29.8081213743865</v>
          </cell>
        </row>
        <row r="89">
          <cell r="A89" t="str">
            <v>CAB065</v>
          </cell>
          <cell r="B89" t="str">
            <v>PVC SheIving 24-6/8"x18"</v>
          </cell>
          <cell r="C89" t="str">
            <v>Mini 2Door (2pcs/Fridge)</v>
          </cell>
        </row>
        <row r="89">
          <cell r="K89">
            <v>26.4056224899598</v>
          </cell>
        </row>
        <row r="90">
          <cell r="A90" t="str">
            <v>CAB066</v>
          </cell>
          <cell r="B90" t="str">
            <v>PVC SheIving 28"x21"</v>
          </cell>
          <cell r="C90" t="str">
            <v>2Door Big (2pcs/Fridge)</v>
          </cell>
        </row>
        <row r="90">
          <cell r="K90">
            <v>32.0727353859883</v>
          </cell>
        </row>
        <row r="91">
          <cell r="A91" t="str">
            <v>CAB067</v>
          </cell>
          <cell r="B91" t="str">
            <v>PVC Shelving 13 3/4" x 22" 1/4"</v>
          </cell>
          <cell r="C91" t="str">
            <v>1.2m counter-4pcs</v>
          </cell>
        </row>
        <row r="91">
          <cell r="K91">
            <v>14.1052631578947</v>
          </cell>
        </row>
        <row r="92">
          <cell r="A92" t="str">
            <v>CAB068</v>
          </cell>
          <cell r="B92" t="str">
            <v>PVC Shelving 19 3/4" x 22" 1/4"</v>
          </cell>
          <cell r="C92" t="str">
            <v>1.5m 2door counter-4pcs</v>
          </cell>
        </row>
        <row r="92">
          <cell r="K92">
            <v>20.2105263157894</v>
          </cell>
        </row>
        <row r="93">
          <cell r="A93" t="str">
            <v>CAB069</v>
          </cell>
          <cell r="B93" t="str">
            <v>PVC SheIving 17" x 22 1/4"</v>
          </cell>
          <cell r="C93" t="str">
            <v>1.8m 3door counter-6pcs</v>
          </cell>
        </row>
        <row r="93">
          <cell r="K93">
            <v>17.4736842105263</v>
          </cell>
        </row>
        <row r="94">
          <cell r="A94" t="str">
            <v>CAB070</v>
          </cell>
          <cell r="B94" t="str">
            <v>PVC SheIving 21" x 22 1/4"</v>
          </cell>
          <cell r="C94" t="str">
            <v>2.1m 3door counter-6pcs</v>
          </cell>
        </row>
        <row r="94">
          <cell r="K94">
            <v>22.9052631578947</v>
          </cell>
        </row>
        <row r="95">
          <cell r="A95" t="str">
            <v>CAB071</v>
          </cell>
          <cell r="B95" t="str">
            <v>PVC SheIving 23"x23" 1 stopper</v>
          </cell>
          <cell r="C95" t="str">
            <v>2,4&amp;6 door upright chiller 4,8,8pcs</v>
          </cell>
        </row>
        <row r="95">
          <cell r="K95">
            <v>26.1052631578948</v>
          </cell>
        </row>
        <row r="98">
          <cell r="A98" t="str">
            <v>CAB072</v>
          </cell>
          <cell r="B98" t="str">
            <v>PVC SheIving 25"x23" 1 stopper</v>
          </cell>
          <cell r="C98" t="str">
            <v>6 door upright chiller centre 4pcs</v>
          </cell>
        </row>
        <row r="98">
          <cell r="K98">
            <v>28.6315789473684</v>
          </cell>
        </row>
        <row r="99">
          <cell r="A99" t="str">
            <v>CAB072.01</v>
          </cell>
          <cell r="B99" t="str">
            <v>PVC SheIving 19 3/4"x221/4" 1stopper</v>
          </cell>
          <cell r="C99" t="str">
            <v>1 glass door chiller -4pcs</v>
          </cell>
        </row>
        <row r="99">
          <cell r="K99">
            <v>22.3157894736842</v>
          </cell>
        </row>
        <row r="100">
          <cell r="A100" t="str">
            <v>CAB072.02</v>
          </cell>
          <cell r="B100" t="str">
            <v>PVC SheIving 21"x221/4" 1stopper</v>
          </cell>
          <cell r="C100" t="str">
            <v>2&amp;3 glass door chiller -8pcs</v>
          </cell>
        </row>
        <row r="100">
          <cell r="K100">
            <v>24</v>
          </cell>
        </row>
        <row r="101">
          <cell r="A101" t="str">
            <v>CAB072.03</v>
          </cell>
          <cell r="B101" t="str">
            <v>PVC SheIving 22 3/4"x22 1/4" 1 stopper</v>
          </cell>
          <cell r="C101" t="str">
            <v>3 glass door chiller centre -4pcs</v>
          </cell>
        </row>
        <row r="101">
          <cell r="K101">
            <v>25.4736842105263</v>
          </cell>
        </row>
        <row r="102">
          <cell r="A102" t="str">
            <v>CAB072.04</v>
          </cell>
          <cell r="B102" t="str">
            <v>PVC SheIving 19 3/4"x221/4" 2stopper for price pad</v>
          </cell>
          <cell r="C102" t="str">
            <v>1 glass door chiller -4pcs</v>
          </cell>
        </row>
        <row r="102">
          <cell r="K102">
            <v>25.2631578947368</v>
          </cell>
        </row>
        <row r="103">
          <cell r="A103" t="str">
            <v>CAB072.05</v>
          </cell>
          <cell r="B103" t="str">
            <v>PVC SheIving 21"x221/4" 2stopper for price pad</v>
          </cell>
          <cell r="C103" t="str">
            <v>2&amp;3 glass door chiller -8pcs</v>
          </cell>
        </row>
        <row r="103">
          <cell r="K103">
            <v>27.3684210526316</v>
          </cell>
        </row>
        <row r="104">
          <cell r="A104" t="str">
            <v>CAB072.06</v>
          </cell>
          <cell r="B104" t="str">
            <v>PVC SheIving 22 3/4"x22 1/4" 2stopper for price pad</v>
          </cell>
          <cell r="C104" t="str">
            <v>3 glass door chiller centre -4pcs</v>
          </cell>
        </row>
        <row r="104">
          <cell r="K104">
            <v>30.1075268817204</v>
          </cell>
        </row>
        <row r="105">
          <cell r="A105" t="str">
            <v>CAB072.07</v>
          </cell>
          <cell r="B105" t="str">
            <v>PVC SheIving 18 3/4"x21" 1stopper</v>
          </cell>
          <cell r="C105" t="str">
            <v>1 glass frezzer door -4pcs</v>
          </cell>
        </row>
        <row r="105">
          <cell r="K105">
            <v>20.2105263157895</v>
          </cell>
        </row>
        <row r="106">
          <cell r="A106" t="str">
            <v>CAB072.08</v>
          </cell>
          <cell r="B106" t="str">
            <v>PVC SheIving 20 3/4"x21" 1stopper</v>
          </cell>
          <cell r="C106" t="str">
            <v>2 glass frezzer door -8pcs</v>
          </cell>
        </row>
        <row r="106">
          <cell r="K106">
            <v>22.1052631578947</v>
          </cell>
        </row>
        <row r="107">
          <cell r="A107" t="str">
            <v>CAB072.09</v>
          </cell>
          <cell r="B107" t="str">
            <v>PVC SheIving 21"x22 1/4" 1 stopper-old model</v>
          </cell>
          <cell r="C107" t="str">
            <v>3 glass frezzer door -8pcs</v>
          </cell>
        </row>
        <row r="107">
          <cell r="K107">
            <v>23.1578947368421</v>
          </cell>
        </row>
        <row r="108">
          <cell r="A108" t="str">
            <v>CAB072.10</v>
          </cell>
          <cell r="B108" t="str">
            <v>PVC SheIving 22 1/4"x21" 1 stopper</v>
          </cell>
          <cell r="C108" t="str">
            <v>3 glass frezzer door centre -4pcs</v>
          </cell>
        </row>
        <row r="108">
          <cell r="K108">
            <v>23.5789473684211</v>
          </cell>
        </row>
        <row r="109">
          <cell r="A109" t="str">
            <v>CAB072.11</v>
          </cell>
          <cell r="B109" t="str">
            <v>PVC SheIving 18 3/4"x221/4" 2stopper</v>
          </cell>
          <cell r="C109" t="str">
            <v>1 glass frezzer door -4pcs</v>
          </cell>
        </row>
        <row r="109">
          <cell r="K109">
            <v>27.3684210526316</v>
          </cell>
        </row>
        <row r="110">
          <cell r="A110" t="str">
            <v>CAB072.12</v>
          </cell>
          <cell r="B110" t="str">
            <v>PVC SheIving 20 3/4"x221/4" 2stopper</v>
          </cell>
          <cell r="C110" t="str">
            <v>2 glass frezzer door -8pcs</v>
          </cell>
        </row>
        <row r="110">
          <cell r="K110">
            <v>29.4736842105263</v>
          </cell>
        </row>
        <row r="111">
          <cell r="A111" t="str">
            <v>CAB072.13</v>
          </cell>
          <cell r="B111" t="str">
            <v>PVC SheIving 21"x22 1/4" 2stopper</v>
          </cell>
          <cell r="C111" t="str">
            <v>3 glass frezzer door -8pcs</v>
          </cell>
        </row>
        <row r="111">
          <cell r="K111">
            <v>31.5789473684211</v>
          </cell>
        </row>
        <row r="112">
          <cell r="A112" t="str">
            <v>CAB072.14</v>
          </cell>
          <cell r="B112" t="str">
            <v>PVC SheIving 21 3/4"x22 1/4" 2stopper</v>
          </cell>
          <cell r="C112" t="str">
            <v>3 glass frezzer door centre -4pcs</v>
          </cell>
        </row>
        <row r="112">
          <cell r="K112">
            <v>33.6842105263158</v>
          </cell>
        </row>
        <row r="113">
          <cell r="A113" t="str">
            <v>CAB072.15</v>
          </cell>
          <cell r="B113" t="str">
            <v>PVC SheIving 24 1/2"x24 1/4" 2stopper</v>
          </cell>
          <cell r="C113" t="str">
            <v>2&amp;3 big glass chiller door -12pcs</v>
          </cell>
        </row>
        <row r="113">
          <cell r="K113">
            <v>31.5789473684211</v>
          </cell>
        </row>
        <row r="114">
          <cell r="A114" t="str">
            <v>CAB072.16</v>
          </cell>
          <cell r="B114" t="str">
            <v>PVC SheIving 25 3/4"x24 1/4" 2stopper</v>
          </cell>
          <cell r="C114" t="str">
            <v>3 big glass chiller door centre -6pcs</v>
          </cell>
        </row>
        <row r="114">
          <cell r="K114">
            <v>33.0526315789474</v>
          </cell>
        </row>
        <row r="119">
          <cell r="B119" t="str">
            <v>custom made shelving cost base on kgs</v>
          </cell>
        </row>
        <row r="120">
          <cell r="B120" t="str">
            <v>custom made shelving base on size less than 20pcs quantity</v>
          </cell>
        </row>
        <row r="121">
          <cell r="A121" t="str">
            <v>CAB082</v>
          </cell>
          <cell r="B121" t="str">
            <v>578*715 magnetic gasket</v>
          </cell>
          <cell r="C121" t="str">
            <v>2door</v>
          </cell>
        </row>
        <row r="121">
          <cell r="K121">
            <v>25.1960784313726</v>
          </cell>
        </row>
        <row r="122">
          <cell r="A122" t="str">
            <v>CAB083</v>
          </cell>
          <cell r="B122" t="str">
            <v>534*715 magnetic gasket</v>
          </cell>
          <cell r="C122" t="str">
            <v>4door&amp;6door</v>
          </cell>
        </row>
        <row r="122">
          <cell r="K122">
            <v>24.7167755991285</v>
          </cell>
        </row>
        <row r="123">
          <cell r="A123" t="str">
            <v>CAB084</v>
          </cell>
          <cell r="B123" t="str">
            <v>383*575 magnetic gasket</v>
          </cell>
          <cell r="C123" t="str">
            <v>1.5m counter</v>
          </cell>
        </row>
        <row r="123">
          <cell r="K123">
            <v>21.5468409586057</v>
          </cell>
        </row>
        <row r="124">
          <cell r="A124" t="str">
            <v>CAB085</v>
          </cell>
          <cell r="B124" t="str">
            <v>528*575 magnetic gasket</v>
          </cell>
          <cell r="C124" t="str">
            <v>1.8m counter</v>
          </cell>
        </row>
        <row r="124">
          <cell r="K124">
            <v>23.1263616557734</v>
          </cell>
        </row>
        <row r="125">
          <cell r="A125" t="str">
            <v>CAB086</v>
          </cell>
          <cell r="B125" t="str">
            <v>420*575 magnetic gasket</v>
          </cell>
          <cell r="C125" t="str">
            <v>2.1m counter</v>
          </cell>
        </row>
        <row r="125">
          <cell r="K125">
            <v>21.9498910675381</v>
          </cell>
        </row>
        <row r="126">
          <cell r="A126" t="str">
            <v>CAB087</v>
          </cell>
          <cell r="B126" t="str">
            <v>custom made gasket</v>
          </cell>
        </row>
        <row r="126">
          <cell r="K126">
            <v>26.6690009337068</v>
          </cell>
        </row>
        <row r="127">
          <cell r="A127" t="str">
            <v>CAB088</v>
          </cell>
          <cell r="B127" t="str">
            <v>HG-036 pvc door rail 3.4m</v>
          </cell>
        </row>
        <row r="127">
          <cell r="K127">
            <v>20.0080032012805</v>
          </cell>
        </row>
        <row r="128">
          <cell r="A128" t="str">
            <v>CAB089</v>
          </cell>
          <cell r="B128" t="str">
            <v>Gasket welding machine</v>
          </cell>
        </row>
        <row r="128">
          <cell r="K128" t="str">
            <v>~</v>
          </cell>
        </row>
        <row r="129">
          <cell r="A129" t="str">
            <v>CAB090</v>
          </cell>
          <cell r="B129" t="str">
            <v>Mould welding machine</v>
          </cell>
        </row>
        <row r="129">
          <cell r="K129" t="str">
            <v>~</v>
          </cell>
        </row>
        <row r="130">
          <cell r="A130" t="str">
            <v>CAB091</v>
          </cell>
          <cell r="B130" t="str">
            <v>3MM TEMPERED GLASS + 3MM NORMAL GLASS (595*985MM)</v>
          </cell>
        </row>
        <row r="130">
          <cell r="K130">
            <v>150.241914947797</v>
          </cell>
        </row>
        <row r="131">
          <cell r="A131" t="str">
            <v>CAB092</v>
          </cell>
          <cell r="B131" t="str">
            <v>3MM TEMPERED GLASS + 3MM TEMPER GLASS (700*865MM)</v>
          </cell>
        </row>
        <row r="131">
          <cell r="K131">
            <v>155.334861217214</v>
          </cell>
        </row>
        <row r="132">
          <cell r="A132" t="str">
            <v>CAB093</v>
          </cell>
          <cell r="B132" t="str">
            <v>4mm+3mm heater glass door (1473*584mm) chiller right (grey)</v>
          </cell>
          <cell r="C132" t="str">
            <v>2door&amp;3door glass door</v>
          </cell>
        </row>
        <row r="132">
          <cell r="K132">
            <v>435.446906035141</v>
          </cell>
        </row>
        <row r="133">
          <cell r="A133" t="str">
            <v>CAB094</v>
          </cell>
          <cell r="B133" t="str">
            <v>4mm+3mm heater glass door (1473*584mm) chiller left (grey)</v>
          </cell>
          <cell r="C133" t="str">
            <v>2door&amp;3door glass door</v>
          </cell>
        </row>
        <row r="133">
          <cell r="K133">
            <v>435.446906035141</v>
          </cell>
        </row>
        <row r="134">
          <cell r="A134" t="str">
            <v>CAB095</v>
          </cell>
          <cell r="B134" t="str">
            <v>4mm+3mm heater glass door (1473*584mm) chiller right (black)</v>
          </cell>
          <cell r="C134" t="str">
            <v>2door&amp;3door glass door</v>
          </cell>
        </row>
        <row r="134">
          <cell r="K134">
            <v>435.446906035141</v>
          </cell>
        </row>
        <row r="135">
          <cell r="A135" t="str">
            <v>CAB096</v>
          </cell>
          <cell r="B135" t="str">
            <v>4mm+3mm heater glass door (1473*584mm) chiller left (black)</v>
          </cell>
          <cell r="C135" t="str">
            <v>2door&amp;3door glass door</v>
          </cell>
        </row>
        <row r="135">
          <cell r="K135">
            <v>435.446906035141</v>
          </cell>
        </row>
        <row r="146">
          <cell r="A146" t="str">
            <v>CAB105</v>
          </cell>
          <cell r="B146" t="str">
            <v>4mm + 3mm + 3mm heater glass door (1770*670mm) frezzer right (black)</v>
          </cell>
        </row>
        <row r="146">
          <cell r="K146">
            <v>704.481792717087</v>
          </cell>
        </row>
        <row r="147">
          <cell r="A147" t="str">
            <v>CAB106</v>
          </cell>
          <cell r="B147" t="str">
            <v>4mm + 3mm + 3mm heater glass door (1770*670mm) frezzer left (black)</v>
          </cell>
        </row>
        <row r="147">
          <cell r="K147">
            <v>704.481792717087</v>
          </cell>
        </row>
        <row r="148">
          <cell r="A148" t="str">
            <v>CAB107</v>
          </cell>
          <cell r="B148" t="str">
            <v>4MM HEATED GLASS + 3MM NORMAL GLASS (1801*762MM)</v>
          </cell>
        </row>
        <row r="148">
          <cell r="K148">
            <v>547.619047619048</v>
          </cell>
        </row>
        <row r="158">
          <cell r="A158" t="str">
            <v>CAB108</v>
          </cell>
          <cell r="B158" t="str">
            <v>1500*1850mm INTEGRATED DOOR WITH FRAME (2 DOOR)</v>
          </cell>
          <cell r="C158" t="str">
            <v>723mm*1800mm(28.5"*71")</v>
          </cell>
        </row>
        <row r="158">
          <cell r="K158">
            <v>3818.681908689</v>
          </cell>
        </row>
        <row r="159">
          <cell r="A159" t="str">
            <v>CAB109</v>
          </cell>
          <cell r="B159" t="str">
            <v>2250*1850mm INTEGRATED DOOR WITH FRAME (3 DOOR)</v>
          </cell>
          <cell r="C159" t="str">
            <v>723mm*1800mm(28.5"*71")</v>
          </cell>
        </row>
        <row r="159">
          <cell r="K159">
            <v>5650.99205070856</v>
          </cell>
        </row>
        <row r="160">
          <cell r="A160" t="str">
            <v>CAB110</v>
          </cell>
          <cell r="B160" t="str">
            <v>720*560mm MATCHING SHELVES (LOAD 50KG)</v>
          </cell>
        </row>
        <row r="160">
          <cell r="K160">
            <v>57.2956455309397</v>
          </cell>
        </row>
        <row r="161">
          <cell r="A161" t="str">
            <v>CAB111</v>
          </cell>
          <cell r="B161" t="str">
            <v>TOP FIXING GRID  SHELVES</v>
          </cell>
        </row>
        <row r="161">
          <cell r="K161">
            <v>63.6618283677107</v>
          </cell>
        </row>
        <row r="162">
          <cell r="A162" t="str">
            <v>CAB112</v>
          </cell>
          <cell r="B162" t="str">
            <v>50*16*1900 ALUMINIUM COLUMN LIGHT (大立柱)</v>
          </cell>
        </row>
        <row r="162">
          <cell r="K162">
            <v>72.8291316526611</v>
          </cell>
        </row>
        <row r="163">
          <cell r="A163" t="str">
            <v>CAB113</v>
          </cell>
          <cell r="B163" t="str">
            <v>50*16*2150 ALUMINIUM COLUMN LIGHT (大立柱)</v>
          </cell>
        </row>
        <row r="163">
          <cell r="K163">
            <v>77.03081232493</v>
          </cell>
        </row>
        <row r="164">
          <cell r="A164" t="str">
            <v>CAB114</v>
          </cell>
          <cell r="B164" t="str">
            <v>50*16*2600 ALUMINIUM COLUMN LIGHT (大立柱)</v>
          </cell>
        </row>
        <row r="164">
          <cell r="K164">
            <v>81.2324929971989</v>
          </cell>
        </row>
        <row r="165">
          <cell r="A165" t="str">
            <v>CAB115</v>
          </cell>
          <cell r="B165" t="str">
            <v>520*30*30 LOWER BRACKET (下固定槽)</v>
          </cell>
        </row>
        <row r="165">
          <cell r="K165">
            <v>11.9047619047619</v>
          </cell>
        </row>
        <row r="166">
          <cell r="A166" t="str">
            <v>CAB116</v>
          </cell>
          <cell r="B166" t="str">
            <v>ALUMINIUM FIXING GROOVE (铝固定套)</v>
          </cell>
        </row>
        <row r="166">
          <cell r="K166">
            <v>11.9047619047619</v>
          </cell>
        </row>
        <row r="167">
          <cell r="A167" t="str">
            <v>CAB117</v>
          </cell>
          <cell r="B167" t="str">
            <v>S/STEEL HOCK (不锈钢挂钩) PILASTER CLIP</v>
          </cell>
        </row>
        <row r="167">
          <cell r="K167">
            <v>0.700280112044818</v>
          </cell>
        </row>
        <row r="169">
          <cell r="A169" t="str">
            <v>CAB119</v>
          </cell>
          <cell r="B169" t="str">
            <v>750mm pvc price tag (标价条)</v>
          </cell>
        </row>
        <row r="169">
          <cell r="K169">
            <v>2.52100840336134</v>
          </cell>
        </row>
        <row r="170">
          <cell r="A170" t="str">
            <v>CAB120</v>
          </cell>
          <cell r="B170" t="str">
            <v>Advertising board  1door frame (608*270mm) grey</v>
          </cell>
        </row>
        <row r="170">
          <cell r="K170">
            <v>45.7516339869281</v>
          </cell>
        </row>
        <row r="174">
          <cell r="A174" t="str">
            <v>CAB124</v>
          </cell>
          <cell r="B174" t="str">
            <v>Advertising board  2door frame (1210*270mm) black</v>
          </cell>
        </row>
        <row r="174">
          <cell r="K174">
            <v>71.5841892312481</v>
          </cell>
        </row>
        <row r="176">
          <cell r="A176" t="str">
            <v>CAB126</v>
          </cell>
          <cell r="B176" t="str">
            <v>PVC Ankle lock </v>
          </cell>
        </row>
        <row r="176">
          <cell r="K176">
            <v>0.350140056022409</v>
          </cell>
        </row>
        <row r="177">
          <cell r="A177" t="str">
            <v>CAB127</v>
          </cell>
          <cell r="B177" t="str">
            <v>Digital 1door channel (608*55*50mm)grey</v>
          </cell>
          <cell r="C177" t="str">
            <v>1door</v>
          </cell>
        </row>
        <row r="177">
          <cell r="K177">
            <v>11.9047619047619</v>
          </cell>
        </row>
        <row r="178">
          <cell r="A178" t="str">
            <v>CAB128</v>
          </cell>
          <cell r="B178" t="str">
            <v>Digital 2door channel (1210*55*50mm)grey</v>
          </cell>
          <cell r="C178" t="str">
            <v>2door</v>
          </cell>
        </row>
        <row r="178">
          <cell r="K178">
            <v>22.9341736694678</v>
          </cell>
        </row>
        <row r="180">
          <cell r="A180" t="str">
            <v>CAB130</v>
          </cell>
          <cell r="B180" t="str">
            <v>Digital aluminium channel (4150*55*50mm)grey</v>
          </cell>
        </row>
        <row r="180">
          <cell r="K180">
            <v>77.03081232493</v>
          </cell>
        </row>
        <row r="181">
          <cell r="A181" t="str">
            <v>CAB131</v>
          </cell>
          <cell r="B181" t="str">
            <v>Digital 1door channel (608*55*50mm)black</v>
          </cell>
          <cell r="C181" t="str">
            <v>1door</v>
          </cell>
        </row>
        <row r="181">
          <cell r="K181">
            <v>12.9551820728291</v>
          </cell>
        </row>
        <row r="182">
          <cell r="A182" t="str">
            <v>CAB132</v>
          </cell>
          <cell r="B182" t="str">
            <v>Digital 2door channel (1210*55*50mm)black</v>
          </cell>
          <cell r="C182" t="str">
            <v>2door</v>
          </cell>
        </row>
        <row r="182">
          <cell r="K182">
            <v>24.859943977591</v>
          </cell>
        </row>
        <row r="184">
          <cell r="A184" t="str">
            <v>CAB134</v>
          </cell>
          <cell r="B184" t="str">
            <v>Digital aluminium channel (4150*55*50mm)black</v>
          </cell>
        </row>
        <row r="184">
          <cell r="K184">
            <v>84.0336134453782</v>
          </cell>
        </row>
        <row r="185">
          <cell r="A185" t="str">
            <v>CAB135</v>
          </cell>
          <cell r="B185" t="str">
            <v>Bottom 1door channel (608*93*50mm)grey</v>
          </cell>
          <cell r="C185" t="str">
            <v>1door</v>
          </cell>
        </row>
        <row r="185">
          <cell r="K185">
            <v>14.1806722689076</v>
          </cell>
        </row>
        <row r="186">
          <cell r="A186" t="str">
            <v>CAB136</v>
          </cell>
          <cell r="B186" t="str">
            <v>Bottom 2door channel (1210*93*50mm)grey</v>
          </cell>
          <cell r="C186" t="str">
            <v>2door</v>
          </cell>
        </row>
        <row r="186">
          <cell r="K186">
            <v>27.4859943977591</v>
          </cell>
        </row>
        <row r="188">
          <cell r="A188" t="str">
            <v>CAB138</v>
          </cell>
          <cell r="B188" t="str">
            <v>Bottom aluminium channel (4150*93*50mm)grey</v>
          </cell>
        </row>
        <row r="188">
          <cell r="K188">
            <v>92.7871148459384</v>
          </cell>
        </row>
        <row r="189">
          <cell r="A189" t="str">
            <v>CAB139</v>
          </cell>
          <cell r="B189" t="str">
            <v>Bottom 1door channel (608*93*50mm)black</v>
          </cell>
          <cell r="C189" t="str">
            <v>1door</v>
          </cell>
        </row>
        <row r="189">
          <cell r="K189">
            <v>15.406162464986</v>
          </cell>
        </row>
        <row r="190">
          <cell r="A190" t="str">
            <v>CAB140</v>
          </cell>
          <cell r="B190" t="str">
            <v>Bottom 2door channel (1210*93*50mm)black</v>
          </cell>
          <cell r="C190" t="str">
            <v>2door</v>
          </cell>
        </row>
        <row r="190">
          <cell r="K190">
            <v>29.7619047619048</v>
          </cell>
        </row>
        <row r="191">
          <cell r="A191" t="str">
            <v>CAB141</v>
          </cell>
          <cell r="B191" t="str">
            <v>Bottom 3door channel (1806*93*50mm)black</v>
          </cell>
          <cell r="C191" t="str">
            <v>3door</v>
          </cell>
        </row>
        <row r="191">
          <cell r="K191">
            <v>44.1176470588235</v>
          </cell>
        </row>
        <row r="192">
          <cell r="A192" t="str">
            <v>CAB142</v>
          </cell>
          <cell r="B192" t="str">
            <v>Bottom aluminium channel (4150*93*50mm)black</v>
          </cell>
        </row>
        <row r="192">
          <cell r="K192">
            <v>101.540616246499</v>
          </cell>
        </row>
        <row r="197">
          <cell r="A197" t="str">
            <v>CAB143</v>
          </cell>
          <cell r="B197" t="str">
            <v>Digital aluminium pvc plug 55mm grey</v>
          </cell>
        </row>
        <row r="197">
          <cell r="K197">
            <v>0.962885154061625</v>
          </cell>
        </row>
        <row r="198">
          <cell r="A198" t="str">
            <v>CAB144</v>
          </cell>
          <cell r="B198" t="str">
            <v>Digital aluminium pvc plug 55mm black</v>
          </cell>
        </row>
        <row r="198">
          <cell r="K198">
            <v>0.962885154061625</v>
          </cell>
        </row>
        <row r="200">
          <cell r="A200" t="str">
            <v>CAB146</v>
          </cell>
          <cell r="B200" t="str">
            <v>Bottom aluminium pvc plug 93mm black</v>
          </cell>
        </row>
        <row r="200">
          <cell r="K200">
            <v>1.57563025210084</v>
          </cell>
        </row>
        <row r="201">
          <cell r="A201" t="str">
            <v>CAB147</v>
          </cell>
          <cell r="B201" t="str">
            <v>advertising board 1door (603*265) white</v>
          </cell>
        </row>
        <row r="201">
          <cell r="K201">
            <v>14.9393090569561</v>
          </cell>
        </row>
        <row r="203">
          <cell r="A203" t="str">
            <v>CAB149</v>
          </cell>
          <cell r="B203" t="str">
            <v>advertising board 3door (1801*265) white</v>
          </cell>
        </row>
        <row r="203">
          <cell r="K203">
            <v>44.5066915655151</v>
          </cell>
        </row>
        <row r="204">
          <cell r="A204" t="str">
            <v>CAB150</v>
          </cell>
          <cell r="B204" t="str">
            <v>advertising board 4door (1801*265) white</v>
          </cell>
        </row>
        <row r="205">
          <cell r="A205" t="str">
            <v>CAB151</v>
          </cell>
          <cell r="B205" t="str">
            <v>HM40-15w led light 1.236m </v>
          </cell>
          <cell r="C205" t="str">
            <v>1door-1pc,2door-1pcs,3door-2pcs</v>
          </cell>
        </row>
        <row r="205">
          <cell r="K205">
            <v>18.4619302266361</v>
          </cell>
        </row>
        <row r="206">
          <cell r="A206" t="str">
            <v>CAB152</v>
          </cell>
          <cell r="B206" t="str">
            <v>HM40-17w led light 1.436m </v>
          </cell>
          <cell r="C206" t="str">
            <v>1door-1pc,2door-1pcs,3door-2pcs</v>
          </cell>
        </row>
        <row r="206">
          <cell r="K206">
            <v>22.2816399286988</v>
          </cell>
        </row>
        <row r="207">
          <cell r="A207" t="str">
            <v>CAB153</v>
          </cell>
          <cell r="B207" t="str">
            <v>1m wire cw clip</v>
          </cell>
        </row>
        <row r="207">
          <cell r="K207" t="str">
            <v>~</v>
          </cell>
        </row>
        <row r="208">
          <cell r="A208" t="str">
            <v>CAB154</v>
          </cell>
          <cell r="B208" t="str">
            <v>PVC internal door frame 500mm</v>
          </cell>
          <cell r="C208" t="str">
            <v>2,3 glass door</v>
          </cell>
        </row>
        <row r="208">
          <cell r="K208">
            <v>1.85714285714286</v>
          </cell>
        </row>
        <row r="209">
          <cell r="A209" t="str">
            <v>CAB155</v>
          </cell>
          <cell r="B209" t="str">
            <v>PVC internal door frame 1397mm</v>
          </cell>
          <cell r="C209" t="str">
            <v>2,3 glass door</v>
          </cell>
        </row>
        <row r="209">
          <cell r="K209">
            <v>5.18181818181818</v>
          </cell>
        </row>
        <row r="210">
          <cell r="A210" t="str">
            <v>CAB156</v>
          </cell>
          <cell r="B210" t="str">
            <v>PVC internal door frame 510mm</v>
          </cell>
          <cell r="C210" t="str">
            <v>4d,6d upright</v>
          </cell>
        </row>
        <row r="210">
          <cell r="K210">
            <v>1.89428571428571</v>
          </cell>
        </row>
        <row r="211">
          <cell r="A211" t="str">
            <v>CAB157</v>
          </cell>
          <cell r="B211" t="str">
            <v>PVC internal door frame 692mm</v>
          </cell>
          <cell r="C211" t="str">
            <v>4d,6d upright</v>
          </cell>
        </row>
        <row r="211">
          <cell r="K211">
            <v>2.57028571428571</v>
          </cell>
        </row>
        <row r="212">
          <cell r="A212" t="str">
            <v>CAB158</v>
          </cell>
          <cell r="B212" t="str">
            <v>PVC internal door frame 293mm</v>
          </cell>
          <cell r="C212" t="str">
            <v>1.2m counter</v>
          </cell>
        </row>
        <row r="212">
          <cell r="K212">
            <v>1.08828571428571</v>
          </cell>
        </row>
        <row r="213">
          <cell r="A213" t="str">
            <v>CAB159</v>
          </cell>
          <cell r="B213" t="str">
            <v>PVC internal door frame 442mm </v>
          </cell>
          <cell r="C213" t="str">
            <v>1.5m counter</v>
          </cell>
        </row>
        <row r="213">
          <cell r="K213">
            <v>1.64171428571429</v>
          </cell>
        </row>
        <row r="215">
          <cell r="A215" t="str">
            <v>CAB161</v>
          </cell>
          <cell r="B215" t="str">
            <v>PVC internal door frame 458mm</v>
          </cell>
          <cell r="C215" t="str">
            <v>2.1m counter</v>
          </cell>
        </row>
        <row r="215">
          <cell r="K215">
            <v>1.70114285714286</v>
          </cell>
        </row>
        <row r="216">
          <cell r="A216" t="str">
            <v>CAB162</v>
          </cell>
          <cell r="B216" t="str">
            <v>PVC internal door frame 550mm</v>
          </cell>
          <cell r="C216" t="str">
            <v>all counter</v>
          </cell>
        </row>
        <row r="216">
          <cell r="K216">
            <v>2.04285714285714</v>
          </cell>
        </row>
        <row r="217">
          <cell r="A217" t="str">
            <v>CAB163</v>
          </cell>
          <cell r="B217" t="str">
            <v>PVC internal door frame 3.1m</v>
          </cell>
        </row>
        <row r="217">
          <cell r="K217">
            <v>11.5584415584416</v>
          </cell>
        </row>
        <row r="218">
          <cell r="A218" t="str">
            <v>CAB164</v>
          </cell>
          <cell r="B218" t="str">
            <v>RH-4.2m WHITE DOOR HEATER (60°c)</v>
          </cell>
          <cell r="C218" t="str">
            <v>1.2m counter chiller</v>
          </cell>
        </row>
        <row r="218">
          <cell r="K218">
            <v>25.5102040816327</v>
          </cell>
        </row>
        <row r="219">
          <cell r="A219" t="str">
            <v>CAB165</v>
          </cell>
          <cell r="B219" t="str">
            <v>RF-4.2m WHITE DOOR HEATER (80°c)</v>
          </cell>
          <cell r="C219" t="str">
            <v>1.2m counter frezzer</v>
          </cell>
        </row>
        <row r="219">
          <cell r="K219">
            <v>25.5102040816327</v>
          </cell>
        </row>
        <row r="220">
          <cell r="A220" t="str">
            <v>CAB166</v>
          </cell>
          <cell r="B220" t="str">
            <v>RH-4.5m WHITE DOOR HEATER (60°c)</v>
          </cell>
          <cell r="C220" t="str">
            <v>1glass door chiller</v>
          </cell>
        </row>
        <row r="220">
          <cell r="K220">
            <v>27.6360544217687</v>
          </cell>
        </row>
        <row r="221">
          <cell r="A221" t="str">
            <v>CAB167</v>
          </cell>
          <cell r="B221" t="str">
            <v>RF-4.5m WHITE DOOR HEATER (80°c)</v>
          </cell>
          <cell r="C221" t="str">
            <v>1glass door frezzer</v>
          </cell>
        </row>
        <row r="221">
          <cell r="K221">
            <v>27.6360544217687</v>
          </cell>
        </row>
        <row r="222">
          <cell r="A222" t="str">
            <v>CAB168</v>
          </cell>
          <cell r="B222" t="str">
            <v>RH-4.8m WHITE DOOR HEATER (60°c)</v>
          </cell>
          <cell r="C222" t="str">
            <v>1.5m counter chiller</v>
          </cell>
        </row>
        <row r="222">
          <cell r="K222">
            <v>29.7619047619048</v>
          </cell>
        </row>
        <row r="223">
          <cell r="A223" t="str">
            <v>CAB169</v>
          </cell>
          <cell r="B223" t="str">
            <v>RF-4.8m WHITE DOOR HEATER (80°c)</v>
          </cell>
          <cell r="C223" t="str">
            <v>1.5m counter frezzer</v>
          </cell>
        </row>
        <row r="223">
          <cell r="K223">
            <v>29.7619047619048</v>
          </cell>
        </row>
        <row r="224">
          <cell r="A224" t="str">
            <v>CAB170</v>
          </cell>
          <cell r="B224" t="str">
            <v>RH-5.5m WHITE DOOR HEATER (60°c)</v>
          </cell>
          <cell r="C224" t="str">
            <v>2door upright chiller</v>
          </cell>
        </row>
        <row r="224">
          <cell r="K224">
            <v>34.0136054421769</v>
          </cell>
        </row>
        <row r="225">
          <cell r="A225" t="str">
            <v>CAB171</v>
          </cell>
          <cell r="B225" t="str">
            <v>RF-5.5m WHITE DOOR HEATER (80°c)</v>
          </cell>
          <cell r="C225" t="str">
            <v>2door upright frezzer</v>
          </cell>
        </row>
        <row r="225">
          <cell r="K225">
            <v>34.0136054421769</v>
          </cell>
        </row>
        <row r="226">
          <cell r="A226" t="str">
            <v>CAB172</v>
          </cell>
          <cell r="B226" t="str">
            <v>RH-6.4m WHITE DOOR HEATER (60°c)</v>
          </cell>
          <cell r="C226" t="str">
            <v>1.8m counter chiller</v>
          </cell>
        </row>
        <row r="226">
          <cell r="K226">
            <v>39.328231292517</v>
          </cell>
        </row>
        <row r="227">
          <cell r="A227" t="str">
            <v>CAB173</v>
          </cell>
          <cell r="B227" t="str">
            <v>RF-6.4m WHITE DOOR HEATER (80°c)</v>
          </cell>
          <cell r="C227" t="str">
            <v>1.8m counter frezzer</v>
          </cell>
        </row>
        <row r="227">
          <cell r="K227">
            <v>39.328231292517</v>
          </cell>
        </row>
        <row r="228">
          <cell r="A228" t="str">
            <v>CAB174</v>
          </cell>
          <cell r="B228" t="str">
            <v>RH-7m WHITE DOOR HEATER (60°c)</v>
          </cell>
          <cell r="C228" t="str">
            <v>2.1m counter chiller</v>
          </cell>
        </row>
        <row r="228">
          <cell r="K228">
            <v>42.5170068027211</v>
          </cell>
        </row>
        <row r="229">
          <cell r="A229" t="str">
            <v>CAB175</v>
          </cell>
          <cell r="B229" t="str">
            <v>RF-7m WHITE DOOR HEATER (80°c)</v>
          </cell>
          <cell r="C229" t="str">
            <v>2.1m counter frezzer</v>
          </cell>
        </row>
        <row r="229">
          <cell r="K229">
            <v>42.5170068027211</v>
          </cell>
        </row>
        <row r="230">
          <cell r="A230" t="str">
            <v>CAB176</v>
          </cell>
          <cell r="B230" t="str">
            <v>RH-8.2m WHITE DOOR HEATER (60°c)</v>
          </cell>
          <cell r="C230" t="str">
            <v>2glass door chiller</v>
          </cell>
        </row>
        <row r="230">
          <cell r="K230">
            <v>49.9574829931973</v>
          </cell>
        </row>
        <row r="231">
          <cell r="A231" t="str">
            <v>CAB177</v>
          </cell>
          <cell r="B231" t="str">
            <v>RF-8.2m WHITE DOOR HEATER (80°c)</v>
          </cell>
          <cell r="C231" t="str">
            <v>3glass door chiller</v>
          </cell>
        </row>
        <row r="231">
          <cell r="K231">
            <v>49.9574829931973</v>
          </cell>
        </row>
        <row r="232">
          <cell r="A232" t="str">
            <v>CAB178</v>
          </cell>
          <cell r="B232" t="str">
            <v>RH-10.4m WHITE DOOR HEATER (60°c)</v>
          </cell>
          <cell r="C232" t="str">
            <v>4door upright chiller</v>
          </cell>
        </row>
        <row r="232">
          <cell r="K232">
            <v>63.7755102040816</v>
          </cell>
        </row>
        <row r="233">
          <cell r="A233" t="str">
            <v>CAB179</v>
          </cell>
          <cell r="B233" t="str">
            <v>RF-10.4m WHITE DOOR HEATER (80°c)</v>
          </cell>
          <cell r="C233" t="str">
            <v>4door upright frezzer</v>
          </cell>
        </row>
        <row r="233">
          <cell r="K233">
            <v>63.7755102040816</v>
          </cell>
        </row>
        <row r="234">
          <cell r="A234" t="str">
            <v>CAB180</v>
          </cell>
          <cell r="B234" t="str">
            <v>RH-12.2m WHITE DOOR HEATER (60°c)</v>
          </cell>
          <cell r="C234" t="str">
            <v>3glass door chiller</v>
          </cell>
        </row>
        <row r="234">
          <cell r="K234">
            <v>74.4047619047619</v>
          </cell>
        </row>
        <row r="235">
          <cell r="A235" t="str">
            <v>CAB181</v>
          </cell>
          <cell r="B235" t="str">
            <v>RF-12.2m WHITE DOOR HEATER (80°c)</v>
          </cell>
          <cell r="C235" t="str">
            <v>3glass door frezzer</v>
          </cell>
        </row>
        <row r="235">
          <cell r="K235">
            <v>74.4047619047619</v>
          </cell>
        </row>
        <row r="236">
          <cell r="A236" t="str">
            <v>CAB182</v>
          </cell>
          <cell r="B236" t="str">
            <v>RH-15.6m WHITE DOOR HEATER (60°c)</v>
          </cell>
          <cell r="C236" t="str">
            <v>6door upright chiller</v>
          </cell>
        </row>
        <row r="236">
          <cell r="K236">
            <v>95.6632653061225</v>
          </cell>
        </row>
        <row r="237">
          <cell r="A237" t="str">
            <v>CAB183</v>
          </cell>
          <cell r="B237" t="str">
            <v>RF-15.6m WHITE DOOR HEATER (80°c)</v>
          </cell>
          <cell r="C237" t="str">
            <v>6door upright frezzer</v>
          </cell>
        </row>
        <row r="237">
          <cell r="K237">
            <v>95.6632653061225</v>
          </cell>
        </row>
        <row r="238">
          <cell r="A238" t="str">
            <v>CAB184</v>
          </cell>
          <cell r="B238" t="str">
            <v>HAIER FRIDGE DOOR SWITCH</v>
          </cell>
        </row>
        <row r="238">
          <cell r="K238">
            <v>6.86274509803922</v>
          </cell>
        </row>
        <row r="240">
          <cell r="A240" t="str">
            <v>CAB186</v>
          </cell>
          <cell r="B240" t="str">
            <v>SENSOR PROBE HOLDER</v>
          </cell>
        </row>
        <row r="240">
          <cell r="K240">
            <v>0.350140056022409</v>
          </cell>
        </row>
        <row r="241">
          <cell r="A241" t="str">
            <v>CAB187</v>
          </cell>
          <cell r="B241" t="str">
            <v>PU END CAP</v>
          </cell>
        </row>
        <row r="241">
          <cell r="K241">
            <v>0.466853408029879</v>
          </cell>
        </row>
        <row r="243">
          <cell r="A243" t="str">
            <v>CAB189</v>
          </cell>
          <cell r="B243" t="str">
            <v>WATERPROOF TRANSPARENT PROTECTIVE COVER DISPLAY</v>
          </cell>
        </row>
        <row r="243">
          <cell r="K243">
            <v>4.0016006402561</v>
          </cell>
        </row>
        <row r="244">
          <cell r="A244" t="str">
            <v>CAB190</v>
          </cell>
          <cell r="B244" t="str">
            <v>SENSOR PROBE HOLDER</v>
          </cell>
        </row>
        <row r="244">
          <cell r="K244">
            <v>0.40016006402561</v>
          </cell>
        </row>
        <row r="245">
          <cell r="A245" t="str">
            <v>CAB191</v>
          </cell>
          <cell r="B245" t="str">
            <v>WIRE HOLDER</v>
          </cell>
        </row>
        <row r="245">
          <cell r="K245">
            <v>1.00040016006403</v>
          </cell>
        </row>
        <row r="247">
          <cell r="A247" t="str">
            <v>CAB193</v>
          </cell>
          <cell r="B247" t="str">
            <v>6" PLASTIC VIDEO FAN GUARD</v>
          </cell>
        </row>
        <row r="247">
          <cell r="K247">
            <v>2.80112044817927</v>
          </cell>
        </row>
        <row r="248">
          <cell r="A248" t="str">
            <v>CAB194</v>
          </cell>
          <cell r="B248" t="str">
            <v>BLOWER FAN GUARD 200MM</v>
          </cell>
        </row>
        <row r="248">
          <cell r="K248">
            <v>6.22471210706505</v>
          </cell>
        </row>
        <row r="249">
          <cell r="A249" t="str">
            <v>CAB195</v>
          </cell>
          <cell r="B249" t="str">
            <v>CONDENSER FAN GUARD 200MM</v>
          </cell>
        </row>
        <row r="249">
          <cell r="K249">
            <v>7.00280112044818</v>
          </cell>
        </row>
        <row r="250">
          <cell r="A250" t="str">
            <v>CAB196</v>
          </cell>
          <cell r="B250" t="str">
            <v>Upper door hinges</v>
          </cell>
        </row>
        <row r="250">
          <cell r="K250">
            <v>3.11235605353252</v>
          </cell>
        </row>
        <row r="251">
          <cell r="A251" t="str">
            <v>CAB197</v>
          </cell>
          <cell r="B251" t="str">
            <v>Middle door hinges</v>
          </cell>
        </row>
        <row r="251">
          <cell r="K251">
            <v>3.11235605353252</v>
          </cell>
        </row>
        <row r="252">
          <cell r="A252" t="str">
            <v>CAB198</v>
          </cell>
          <cell r="B252" t="str">
            <v>Bottom door hinges</v>
          </cell>
        </row>
        <row r="252">
          <cell r="K252">
            <v>3.11235605353252</v>
          </cell>
        </row>
        <row r="253">
          <cell r="A253" t="str">
            <v>CAB199</v>
          </cell>
          <cell r="B253" t="str">
            <v>3KG DEHUMIDIFIER </v>
          </cell>
        </row>
        <row r="253">
          <cell r="K253">
            <v>1047.17813051146</v>
          </cell>
        </row>
        <row r="254">
          <cell r="A254" t="str">
            <v>CAB200</v>
          </cell>
          <cell r="B254" t="str">
            <v>HIGH 330 SIDEBOARD (BLACK/GREY)</v>
          </cell>
        </row>
        <row r="254">
          <cell r="K254">
            <v>7.8781512605042</v>
          </cell>
        </row>
        <row r="255">
          <cell r="A255" t="str">
            <v>CAB201</v>
          </cell>
          <cell r="B255" t="str">
            <v>200mm FAN GUARD</v>
          </cell>
        </row>
        <row r="255">
          <cell r="K255">
            <v>7.15841892312481</v>
          </cell>
        </row>
        <row r="256">
          <cell r="A256" t="str">
            <v>CAB202</v>
          </cell>
          <cell r="B256" t="str">
            <v>230mm FAN GUARD</v>
          </cell>
        </row>
        <row r="256">
          <cell r="K256">
            <v>9.33706816059757</v>
          </cell>
        </row>
        <row r="257">
          <cell r="A257" t="str">
            <v>CAB203</v>
          </cell>
          <cell r="B257" t="str">
            <v>EXTRA LONG ELBOW DRAIN PIPE FITTING 加长弯头出水嘴</v>
          </cell>
        </row>
        <row r="257">
          <cell r="K257">
            <v>2.80112044817927</v>
          </cell>
        </row>
        <row r="258">
          <cell r="A258" t="str">
            <v>CAB204</v>
          </cell>
          <cell r="B258" t="str">
            <v>POST GUARD 大直座</v>
          </cell>
        </row>
        <row r="258">
          <cell r="K258">
            <v>1.40056022408964</v>
          </cell>
        </row>
        <row r="259">
          <cell r="A259" t="str">
            <v>CAB205</v>
          </cell>
          <cell r="B259" t="str">
            <v>UPPER LEFT DOOR HINGES</v>
          </cell>
        </row>
        <row r="259">
          <cell r="K259">
            <v>7.78089013383131</v>
          </cell>
        </row>
        <row r="260">
          <cell r="A260" t="str">
            <v>CAB206</v>
          </cell>
          <cell r="B260" t="str">
            <v>UPPER RIGHT DOOR HINGES</v>
          </cell>
        </row>
        <row r="260">
          <cell r="K260">
            <v>7.78089013383131</v>
          </cell>
        </row>
        <row r="261">
          <cell r="A261" t="str">
            <v>CAB207</v>
          </cell>
          <cell r="B261" t="str">
            <v>MIDDLE LEFT DOOR HINGES</v>
          </cell>
        </row>
        <row r="261">
          <cell r="K261">
            <v>7.78089013383131</v>
          </cell>
        </row>
        <row r="262">
          <cell r="A262" t="str">
            <v>CAB208</v>
          </cell>
          <cell r="B262" t="str">
            <v>MIDDLE RIGHT DOOR HINGES</v>
          </cell>
        </row>
        <row r="262">
          <cell r="K262">
            <v>7.78089013383131</v>
          </cell>
        </row>
        <row r="263">
          <cell r="A263" t="str">
            <v>CAB209</v>
          </cell>
          <cell r="B263" t="str">
            <v>LOWER LEFT DOOR HINGES</v>
          </cell>
        </row>
        <row r="263">
          <cell r="K263">
            <v>7.78089013383131</v>
          </cell>
        </row>
        <row r="264">
          <cell r="A264" t="str">
            <v>CAB210</v>
          </cell>
          <cell r="B264" t="str">
            <v>LOWER RIGHT DOOR HINGES</v>
          </cell>
        </row>
        <row r="264">
          <cell r="K264">
            <v>7.78089013383131</v>
          </cell>
        </row>
        <row r="265">
          <cell r="A265" t="str">
            <v>CAB211</v>
          </cell>
          <cell r="B265" t="str">
            <v>Drain pan heater (230v,125w)</v>
          </cell>
          <cell r="C265" t="str">
            <v>180c (0.9~0.09amp)</v>
          </cell>
        </row>
        <row r="265">
          <cell r="K265">
            <v>80.0320128051221</v>
          </cell>
        </row>
        <row r="266">
          <cell r="A266" t="str">
            <v>CAB212</v>
          </cell>
          <cell r="B266" t="str">
            <v>BULLET FIT (100mm)</v>
          </cell>
        </row>
        <row r="266">
          <cell r="K266">
            <v>11.403028644408</v>
          </cell>
        </row>
      </sheetData>
      <sheetData sheetId="22"/>
      <sheetData sheetId="23"/>
      <sheetData sheetId="24"/>
      <sheetData sheetId="25">
        <row r="6">
          <cell r="J6">
            <v>331.963333333333</v>
          </cell>
        </row>
        <row r="7">
          <cell r="J7">
            <v>7.83777777777778</v>
          </cell>
        </row>
        <row r="8">
          <cell r="J8">
            <v>6.625</v>
          </cell>
        </row>
        <row r="9">
          <cell r="J9">
            <v>8.30666666666667</v>
          </cell>
        </row>
        <row r="10">
          <cell r="J10">
            <v>302.612282131661</v>
          </cell>
        </row>
        <row r="11">
          <cell r="J11">
            <v>100.87</v>
          </cell>
        </row>
        <row r="12">
          <cell r="J12">
            <v>92.75</v>
          </cell>
        </row>
        <row r="13">
          <cell r="J13">
            <v>9.744</v>
          </cell>
        </row>
        <row r="14">
          <cell r="J14">
            <v>30.698</v>
          </cell>
        </row>
        <row r="15">
          <cell r="J15">
            <v>18.4945454545455</v>
          </cell>
        </row>
        <row r="16">
          <cell r="J16">
            <v>146.88</v>
          </cell>
        </row>
        <row r="17">
          <cell r="J17">
            <v>86.7272727272727</v>
          </cell>
        </row>
      </sheetData>
      <sheetData sheetId="26"/>
      <sheetData sheetId="27"/>
      <sheetData sheetId="28"/>
      <sheetData sheetId="29"/>
      <sheetData sheetId="30"/>
      <sheetData sheetId="31"/>
      <sheetData sheetId="32"/>
      <sheetData sheetId="33"/>
      <sheetData sheetId="34"/>
      <sheetData sheetId="35"/>
      <sheetData sheetId="36"/>
      <sheetData sheetId="37"/>
      <sheetData sheetId="38"/>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CU "/>
      <sheetName val="CUST LIST"/>
      <sheetName val="ECO "/>
      <sheetName val="Weiguang"/>
      <sheetName val="ZIEHL"/>
      <sheetName val="QC"/>
      <sheetName val=""/>
      <sheetName val="2ND COND&amp;BLOWER"/>
      <sheetName val="Heat plate"/>
      <sheetName val="BITZER"/>
      <sheetName val="REFCOMP"/>
      <sheetName val="WELZER"/>
      <sheetName val="multi"/>
      <sheetName val="RECOND COMP"/>
      <sheetName val="COND"/>
      <sheetName val="ALL NEW COMP"/>
      <sheetName val="Small comp"/>
      <sheetName val="Switch board"/>
      <sheetName val="FLAKE ICE"/>
      <sheetName val="aluminium plate"/>
      <sheetName val="danfoss,saginomiya,sporlan etc"/>
      <sheetName val="VALVE"/>
      <sheetName val="Oil separator"/>
      <sheetName val="HUB"/>
      <sheetName val="Fitting"/>
      <sheetName val="Brass fit"/>
      <sheetName val="Panasonic"/>
      <sheetName val="AIRCOND"/>
      <sheetName val="Sheet1"/>
      <sheetName val="Sheet4"/>
      <sheetName val="5H COMP"/>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40">
          <cell r="E140" t="str">
            <v>Dealer Cash(RM) above 5pcs -5%</v>
          </cell>
        </row>
      </sheetData>
      <sheetData sheetId="9" refreshError="1">
        <row r="51">
          <cell r="R51" t="str">
            <v>CU - 250 QC</v>
          </cell>
        </row>
        <row r="52">
          <cell r="R52" t="str">
            <v>CU - 350 QC</v>
          </cell>
        </row>
      </sheetData>
      <sheetData sheetId="10" refreshError="1"/>
      <sheetData sheetId="11" refreshError="1">
        <row r="8">
          <cell r="B8" t="str">
            <v>MODEL</v>
          </cell>
          <cell r="C8" t="str">
            <v>EQUAVELANT MODEL</v>
          </cell>
          <cell r="D8" t="str">
            <v>HP</v>
          </cell>
        </row>
        <row r="8">
          <cell r="L8" t="str">
            <v>Dealer (RM) CASH -10%</v>
          </cell>
        </row>
        <row r="8">
          <cell r="R8" t="str">
            <v>CU QC MODEL</v>
          </cell>
        </row>
        <row r="8">
          <cell r="U8" t="str">
            <v>Cond QC (RM) </v>
          </cell>
        </row>
        <row r="8">
          <cell r="X8" t="str">
            <v>HTC MODEL</v>
          </cell>
        </row>
        <row r="8">
          <cell r="AA8" t="str">
            <v>HTC cond (RM) </v>
          </cell>
        </row>
      </sheetData>
      <sheetData sheetId="12" refreshError="1"/>
      <sheetData sheetId="13" refreshError="1"/>
      <sheetData sheetId="14" refreshError="1"/>
      <sheetData sheetId="15" refreshError="1">
        <row r="8">
          <cell r="S8" t="str">
            <v>CU QC MODEL</v>
          </cell>
        </row>
        <row r="8">
          <cell r="V8" t="str">
            <v>Cond QC (RM)</v>
          </cell>
        </row>
        <row r="8">
          <cell r="Y8" t="str">
            <v>C/W Condenser sets BCU,TCU</v>
          </cell>
        </row>
        <row r="8">
          <cell r="AG8" t="str">
            <v>HTC MODEL</v>
          </cell>
        </row>
        <row r="8">
          <cell r="AJ8" t="str">
            <v>HTC cond (RM) </v>
          </cell>
        </row>
      </sheetData>
      <sheetData sheetId="16" refreshError="1">
        <row r="8">
          <cell r="N8" t="str">
            <v>Dealer (RM) CASH -10%</v>
          </cell>
        </row>
        <row r="8">
          <cell r="S8" t="str">
            <v>CU QC MODEL</v>
          </cell>
        </row>
        <row r="8">
          <cell r="V8" t="str">
            <v>Cond QC (RM)</v>
          </cell>
        </row>
      </sheetData>
      <sheetData sheetId="17" refreshError="1"/>
      <sheetData sheetId="18" refreshError="1"/>
      <sheetData sheetId="19" refreshError="1"/>
      <sheetData sheetId="20" refreshError="1">
        <row r="8">
          <cell r="J8" t="str">
            <v>DEALER CASH (RM) -5%</v>
          </cell>
        </row>
      </sheetData>
      <sheetData sheetId="21" refreshError="1">
        <row r="8">
          <cell r="D8" t="str">
            <v>DESCRIPTION</v>
          </cell>
        </row>
      </sheetData>
      <sheetData sheetId="22" refreshError="1">
        <row r="8">
          <cell r="C8" t="str">
            <v>AIRMENDER ORIGINAL SPARE PARTS</v>
          </cell>
        </row>
      </sheetData>
      <sheetData sheetId="23" refreshError="1">
        <row r="8">
          <cell r="M8" t="str">
            <v>Picture</v>
          </cell>
        </row>
      </sheetData>
      <sheetData sheetId="24" refreshError="1">
        <row r="8">
          <cell r="L8" t="str">
            <v>DEALER CASH (RM) -5%</v>
          </cell>
        </row>
      </sheetData>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rgb="FFFFFF00"/>
  </sheetPr>
  <dimension ref="A1:N277"/>
  <sheetViews>
    <sheetView zoomScale="115" zoomScaleNormal="115" workbookViewId="0">
      <pane xSplit="2" ySplit="8" topLeftCell="C183" activePane="bottomRight" state="frozen"/>
      <selection/>
      <selection pane="topRight"/>
      <selection pane="bottomLeft"/>
      <selection pane="bottomRight" activeCell="M249" sqref="M249"/>
    </sheetView>
  </sheetViews>
  <sheetFormatPr defaultColWidth="9" defaultRowHeight="12"/>
  <cols>
    <col min="1" max="1" width="9.85714285714286" style="37" customWidth="1"/>
    <col min="2" max="2" width="25.1428571428571" style="791" customWidth="1"/>
    <col min="3" max="3" width="14" style="37" customWidth="1"/>
    <col min="4" max="4" width="15.7142857142857" style="462" customWidth="1"/>
    <col min="5" max="5" width="24.847619047619" style="462" customWidth="1"/>
    <col min="6" max="6" width="17.1428571428571" style="761" customWidth="1"/>
    <col min="7" max="7" width="17.8571428571429" style="37" customWidth="1"/>
    <col min="8" max="9" width="12.2857142857143" style="37" customWidth="1"/>
    <col min="10" max="10" width="13.1428571428571" style="37" customWidth="1"/>
    <col min="11" max="11" width="12.8571428571429" style="37" customWidth="1"/>
    <col min="12" max="12" width="11.5714285714286" style="37" customWidth="1"/>
    <col min="13" max="13" width="22.8571428571429" style="37" customWidth="1"/>
    <col min="14" max="16384" width="9.14285714285714" style="37"/>
  </cols>
  <sheetData>
    <row r="1" spans="1:14">
      <c r="A1" s="7" t="s">
        <v>0</v>
      </c>
    </row>
    <row r="2" hidden="1" spans="1:14">
      <c r="B2" s="462"/>
    </row>
    <row r="3" spans="1:14">
      <c r="A3" s="159" t="str">
        <f>'[1]CU '!A5</f>
        <v>DATE :5.5.26</v>
      </c>
    </row>
    <row r="4" hidden="1"/>
    <row r="5" hidden="1"/>
    <row r="7" spans="1:14">
      <c r="A7" s="159"/>
      <c r="B7" s="462"/>
    </row>
    <row r="8" s="183" customFormat="1" ht="41.25" customHeight="1" spans="1:14">
      <c r="A8" s="16" t="str">
        <f>'[1]CU '!A8</f>
        <v>ITEM CODE</v>
      </c>
      <c r="B8" s="63" t="str">
        <f>'[1]CU '!B8</f>
        <v>MODEL CONDENSER</v>
      </c>
      <c r="C8" s="63" t="str">
        <f>'[1]CU '!C8</f>
        <v>BRAND</v>
      </c>
      <c r="D8" s="14" t="str">
        <f>'[1]CU '!D8</f>
        <v>H/P</v>
      </c>
      <c r="E8" s="14" t="str">
        <f>'[1]CU '!E8</f>
        <v>DIMENSION LxWxH</v>
      </c>
      <c r="F8" s="14" t="str">
        <f>'[1]CU '!F8</f>
        <v>FAN SETS</v>
      </c>
      <c r="G8" s="14" t="str">
        <f>'[1]CU '!G8</f>
        <v>RECEIVER TANK</v>
      </c>
      <c r="H8" s="14" t="str">
        <f>'[1]CU '!H8</f>
        <v>Compressor to match</v>
      </c>
      <c r="I8" s="14" t="str">
        <f>'[1]CU '!$I8</f>
        <v>roll</v>
      </c>
      <c r="J8" s="273" t="str">
        <f>'[1]CU '!$Q8</f>
        <v>(RM) condenser only</v>
      </c>
      <c r="K8" s="273" t="str">
        <f>'[1]CU '!$U8</f>
        <v>(RM) c/w set axial fan sets</v>
      </c>
      <c r="L8" s="273" t="str">
        <f>'[1]CU '!$Y8</f>
        <v>(RM) HEAVY DUTY FAN</v>
      </c>
      <c r="M8" s="269" t="s">
        <v>1</v>
      </c>
    </row>
    <row r="9" s="159" customFormat="1" ht="16.15" customHeight="1" spans="1:14">
      <c r="A9" s="16" t="str">
        <f>'[1]CU '!A9</f>
        <v>CU001</v>
      </c>
      <c r="B9" s="16" t="str">
        <f>'[1]CU '!B9</f>
        <v>CU - 15 QC  </v>
      </c>
      <c r="C9" s="792" t="s">
        <v>2</v>
      </c>
      <c r="D9" s="14" t="str">
        <f>'[1]CU '!D9</f>
        <v>1.5hp</v>
      </c>
      <c r="E9" s="14" t="str">
        <f>'[1]CU '!E9</f>
        <v>440x170x425</v>
      </c>
      <c r="F9" s="14" t="str">
        <f>'[1]CU '!F9</f>
        <v>1 x 14</v>
      </c>
      <c r="G9" s="14" t="str">
        <f>'[1]CU '!G9</f>
        <v>CR-101-3 ,RT-2</v>
      </c>
      <c r="H9" s="14">
        <f>'[1]CU '!H9</f>
        <v>0</v>
      </c>
      <c r="I9" s="14" t="str">
        <f>'[1]CU '!$I9</f>
        <v>3*16</v>
      </c>
      <c r="J9" s="273">
        <f>'[1]CU '!$Q9</f>
        <v>387.849682309114</v>
      </c>
      <c r="K9" s="273">
        <f>'[1]CU '!$U9</f>
        <v>785.26450628054</v>
      </c>
      <c r="L9" s="273" t="str">
        <f>'[1]CU '!$Y9</f>
        <v>~</v>
      </c>
      <c r="M9" s="748"/>
    </row>
    <row r="10" s="159" customFormat="1" ht="16.15" customHeight="1" spans="1:14">
      <c r="A10" s="16" t="str">
        <f>'[1]CU '!A10</f>
        <v>CU002</v>
      </c>
      <c r="B10" s="16" t="str">
        <f>'[1]CU '!B10</f>
        <v>CU - 22  QC</v>
      </c>
      <c r="C10" s="793"/>
      <c r="D10" s="14" t="str">
        <f>'[1]CU '!D10</f>
        <v>2hp</v>
      </c>
      <c r="E10" s="14" t="str">
        <f>'[1]CU '!E10</f>
        <v>450*180*470</v>
      </c>
      <c r="F10" s="14" t="str">
        <f>'[1]CU '!F10</f>
        <v>1 x 14</v>
      </c>
      <c r="G10" s="14" t="str">
        <f>'[1]CU '!G10</f>
        <v>CR-102 ,RT-2</v>
      </c>
      <c r="H10" s="14" t="str">
        <f>'[1]CU '!H10</f>
        <v>MT22</v>
      </c>
      <c r="I10" s="14" t="str">
        <f>'[1]CU '!$I10</f>
        <v>4*16</v>
      </c>
      <c r="J10" s="273">
        <f>'[1]CU '!$Q10</f>
        <v>563.246672397949</v>
      </c>
      <c r="K10" s="273">
        <f>'[1]CU '!$U10</f>
        <v>960.661496369375</v>
      </c>
      <c r="L10" s="273" t="str">
        <f>'[1]CU '!$Y10</f>
        <v>~</v>
      </c>
      <c r="M10" s="750"/>
    </row>
    <row r="11" s="159" customFormat="1" ht="16.15" customHeight="1" spans="1:14">
      <c r="A11" s="16" t="str">
        <f>'[1]CU '!A11</f>
        <v>CU003</v>
      </c>
      <c r="B11" s="16" t="str">
        <f>'[1]CU '!B11</f>
        <v>CU - 32  QC</v>
      </c>
      <c r="C11" s="793"/>
      <c r="D11" s="14" t="str">
        <f>'[1]CU '!D11</f>
        <v>2.5hp</v>
      </c>
      <c r="E11" s="14" t="str">
        <f>'[1]CU '!E11</f>
        <v>450*180*470</v>
      </c>
      <c r="F11" s="14" t="str">
        <f>'[1]CU '!F11</f>
        <v>1 x 14</v>
      </c>
      <c r="G11" s="14" t="str">
        <f>'[1]CU '!G11</f>
        <v>CR-102 ,RT-3</v>
      </c>
      <c r="H11" s="14" t="str">
        <f>'[1]CU '!H11</f>
        <v>MT32</v>
      </c>
      <c r="I11" s="14" t="str">
        <f>'[1]CU '!$I11</f>
        <v>4*18</v>
      </c>
      <c r="J11" s="273">
        <f>'[1]CU '!$Q11</f>
        <v>627.476556092452</v>
      </c>
      <c r="K11" s="273">
        <f>'[1]CU '!$U11</f>
        <v>1024.89138006388</v>
      </c>
      <c r="L11" s="273" t="str">
        <f>'[1]CU '!$Y11</f>
        <v>~</v>
      </c>
      <c r="M11" s="750"/>
    </row>
    <row r="12" s="159" customFormat="1" ht="16.15" customHeight="1" spans="1:14">
      <c r="A12" s="16" t="str">
        <f>'[1]CU '!A12</f>
        <v>CU004</v>
      </c>
      <c r="B12" s="16" t="str">
        <f>'[1]CU '!B12</f>
        <v>CU - 36  QC</v>
      </c>
      <c r="C12" s="793"/>
      <c r="D12" s="14" t="str">
        <f>'[1]CU '!D12</f>
        <v>3hp</v>
      </c>
      <c r="E12" s="14" t="str">
        <f>'[1]CU '!E12</f>
        <v>500*200*520</v>
      </c>
      <c r="F12" s="14" t="str">
        <f>'[1]CU '!F12</f>
        <v>1 x 16</v>
      </c>
      <c r="G12" s="14" t="str">
        <f>'[1]CU '!G12</f>
        <v>CR-102 ,RT-3</v>
      </c>
      <c r="H12" s="14" t="str">
        <f>'[1]CU '!H12</f>
        <v>MT36</v>
      </c>
      <c r="I12" s="14" t="str">
        <f>'[1]CU '!$I12</f>
        <v>4*20</v>
      </c>
      <c r="J12" s="273">
        <f>'[1]CU '!$Q12</f>
        <v>715.175051136869</v>
      </c>
      <c r="K12" s="273">
        <f>'[1]CU '!$U12</f>
        <v>1158.62096594364</v>
      </c>
      <c r="L12" s="273" t="str">
        <f>'[1]CU '!$Y12</f>
        <v>~</v>
      </c>
      <c r="M12" s="750"/>
    </row>
    <row r="13" s="159" customFormat="1" ht="16.15" customHeight="1" spans="1:14">
      <c r="A13" s="16" t="str">
        <f>'[1]CU '!A13</f>
        <v>CU005</v>
      </c>
      <c r="B13" s="16" t="str">
        <f>'[1]CU '!B13</f>
        <v>CU - 40  QC</v>
      </c>
      <c r="C13" s="793"/>
      <c r="D13" s="14" t="str">
        <f>'[1]CU '!D13</f>
        <v>3.5hp</v>
      </c>
      <c r="E13" s="14" t="str">
        <f>'[1]CU '!E13</f>
        <v>550*200*520</v>
      </c>
      <c r="F13" s="14" t="str">
        <f>'[1]CU '!F13</f>
        <v>1 x 16</v>
      </c>
      <c r="G13" s="14" t="str">
        <f>'[1]CU '!G13</f>
        <v>CR103,RT-4 </v>
      </c>
      <c r="H13" s="14" t="str">
        <f>'[1]CU '!H13</f>
        <v>MT40</v>
      </c>
      <c r="I13" s="14" t="str">
        <f>'[1]CU '!$I13</f>
        <v>5*20</v>
      </c>
      <c r="J13" s="273">
        <f>'[1]CU '!$Q13</f>
        <v>895.512801509896</v>
      </c>
      <c r="K13" s="273">
        <f>'[1]CU '!$U13</f>
        <v>1281.89110159548</v>
      </c>
      <c r="L13" s="273" t="str">
        <f>'[1]CU '!$Y13</f>
        <v>~</v>
      </c>
      <c r="M13" s="750"/>
      <c r="N13" s="37"/>
    </row>
    <row r="14" s="159" customFormat="1" ht="16.15" customHeight="1" spans="1:14">
      <c r="A14" s="16" t="str">
        <f>'[1]CU '!A14</f>
        <v>CU006</v>
      </c>
      <c r="B14" s="16" t="str">
        <f>'[1]CU '!B14</f>
        <v>CU - 50  QC</v>
      </c>
      <c r="C14" s="793"/>
      <c r="D14" s="14" t="str">
        <f>'[1]CU '!D14</f>
        <v>4hp</v>
      </c>
      <c r="E14" s="14" t="str">
        <f>'[1]CU '!E14</f>
        <v>660*200*570</v>
      </c>
      <c r="F14" s="14" t="str">
        <f>'[1]CU '!F14</f>
        <v>1 x 18</v>
      </c>
      <c r="G14" s="14" t="str">
        <f>'[1]CU '!G14</f>
        <v>CR103,RT-4 </v>
      </c>
      <c r="H14" s="14" t="str">
        <f>'[1]CU '!H14</f>
        <v>4FES-3(Y)</v>
      </c>
      <c r="I14" s="14" t="str">
        <f>'[1]CU '!$I14</f>
        <v>5*20</v>
      </c>
      <c r="J14" s="273">
        <f>'[1]CU '!$Q14</f>
        <v>1094.37840294865</v>
      </c>
      <c r="K14" s="273">
        <f>'[1]CU '!$U14</f>
        <v>1567.98900460586</v>
      </c>
      <c r="L14" s="273">
        <f>'[1]CU '!$Y14</f>
        <v>1722.26763857969</v>
      </c>
      <c r="M14" s="750"/>
      <c r="N14" s="37"/>
    </row>
    <row r="15" s="159" customFormat="1" ht="16.15" customHeight="1" spans="1:14">
      <c r="A15" s="16" t="str">
        <f>'[1]CU '!A15</f>
        <v>CU007</v>
      </c>
      <c r="B15" s="16" t="str">
        <f>'[1]CU '!B15</f>
        <v>CU - 64 QC</v>
      </c>
      <c r="C15" s="793"/>
      <c r="D15" s="14" t="str">
        <f>'[1]CU '!D15</f>
        <v>5hp</v>
      </c>
      <c r="E15" s="14" t="str">
        <f>'[1]CU '!E15</f>
        <v>960*200*520</v>
      </c>
      <c r="F15" s="14" t="str">
        <f>'[1]CU '!F15</f>
        <v>2 x 16</v>
      </c>
      <c r="G15" s="14" t="str">
        <f>'[1]CU '!G15</f>
        <v>CR-104 ,RT-6</v>
      </c>
      <c r="H15" s="14" t="str">
        <f>'[1]CU '!H15</f>
        <v>4EES-4(Y)</v>
      </c>
      <c r="I15" s="14" t="str">
        <f>'[1]CU '!$I15</f>
        <v>4*20</v>
      </c>
      <c r="J15" s="273">
        <f>'[1]CU '!$Q15</f>
        <v>1503.22631646558</v>
      </c>
      <c r="K15" s="273">
        <f>'[1]CU '!$U15</f>
        <v>2325.74794479254</v>
      </c>
      <c r="L15" s="273" t="str">
        <f>'[1]CU '!$Y15</f>
        <v>~</v>
      </c>
      <c r="M15" s="750"/>
      <c r="N15" s="37"/>
    </row>
    <row r="16" s="159" customFormat="1" ht="16.15" customHeight="1" spans="1:14">
      <c r="A16" s="16" t="str">
        <f>'[1]CU '!A16</f>
        <v>CU008</v>
      </c>
      <c r="B16" s="16" t="str">
        <f>'[1]CU '!B16</f>
        <v>CU - 64B QC</v>
      </c>
      <c r="C16" s="793"/>
      <c r="D16" s="14" t="str">
        <f>'[1]CU '!D16</f>
        <v>5hp</v>
      </c>
      <c r="E16" s="14" t="str">
        <f>'[1]CU '!E16</f>
        <v>710*220*660</v>
      </c>
      <c r="F16" s="14" t="str">
        <f>'[1]CU '!F16</f>
        <v>1 x 20</v>
      </c>
      <c r="G16" s="14" t="str">
        <f>'[1]CU '!G16</f>
        <v>CR-104 ,RT-6</v>
      </c>
      <c r="H16" s="14" t="str">
        <f>'[1]CU '!H16</f>
        <v>4EES-4(Y)</v>
      </c>
      <c r="I16" s="14" t="str">
        <f>'[1]CU '!$I16</f>
        <v>4*26</v>
      </c>
      <c r="J16" s="273">
        <f>'[1]CU '!$Q16</f>
        <v>1337.71084694513</v>
      </c>
      <c r="K16" s="273">
        <f>'[1]CU '!$U16</f>
        <v>1987.70583475216</v>
      </c>
      <c r="L16" s="273">
        <f>'[1]CU '!$Y16</f>
        <v>2063.5948709908</v>
      </c>
      <c r="M16" s="750"/>
    </row>
    <row r="17" s="159" customFormat="1" ht="16.15" customHeight="1" spans="1:13">
      <c r="A17" s="16" t="str">
        <f>'[1]CU '!A17</f>
        <v>CU009</v>
      </c>
      <c r="B17" s="16" t="str">
        <f>'[1]CU '!B17</f>
        <v>CU - 72 QC</v>
      </c>
      <c r="C17" s="793"/>
      <c r="D17" s="14" t="str">
        <f>'[1]CU '!D17</f>
        <v>6hp</v>
      </c>
      <c r="E17" s="14" t="str">
        <f>'[1]CU '!E17</f>
        <v>960*220*520</v>
      </c>
      <c r="F17" s="14" t="str">
        <f>'[1]CU '!F17</f>
        <v>2 x 16</v>
      </c>
      <c r="G17" s="14" t="str">
        <f>'[1]CU '!G17</f>
        <v>CR-104 ,RT-6</v>
      </c>
      <c r="H17" s="14" t="str">
        <f>'[1]CU '!H17</f>
        <v>4DES-5(Y)</v>
      </c>
      <c r="I17" s="14" t="str">
        <f>'[1]CU '!$I17</f>
        <v>5*20 </v>
      </c>
      <c r="J17" s="273">
        <f>'[1]CU '!$Q17</f>
        <v>1661.33064555974</v>
      </c>
      <c r="K17" s="273">
        <f>'[1]CU '!$U17</f>
        <v>2483.8522738867</v>
      </c>
      <c r="L17" s="273" t="str">
        <f>'[1]CU '!$Y17</f>
        <v>~</v>
      </c>
      <c r="M17" s="750"/>
    </row>
    <row r="18" s="159" customFormat="1" ht="16.15" customHeight="1" spans="1:13">
      <c r="A18" s="16" t="str">
        <f>'[1]CU '!A18</f>
        <v>CU010</v>
      </c>
      <c r="B18" s="16" t="str">
        <f>'[1]CU '!B18</f>
        <v>CU - 72B QC</v>
      </c>
      <c r="C18" s="793"/>
      <c r="D18" s="14" t="str">
        <f>'[1]CU '!D18</f>
        <v>6hp</v>
      </c>
      <c r="E18" s="14" t="str">
        <f>'[1]CU '!E18</f>
        <v>710*240*660</v>
      </c>
      <c r="F18" s="14" t="str">
        <f>'[1]CU '!F18</f>
        <v>1 x 20</v>
      </c>
      <c r="G18" s="14" t="str">
        <f>'[1]CU '!G18</f>
        <v>CR-104 ,RT-6</v>
      </c>
      <c r="H18" s="14" t="str">
        <f>'[1]CU '!H18</f>
        <v>4DES-5(Y)</v>
      </c>
      <c r="I18" s="14" t="str">
        <f>'[1]CU '!$I18</f>
        <v>5*26</v>
      </c>
      <c r="J18" s="273">
        <f>'[1]CU '!$Q18</f>
        <v>1497.05036611034</v>
      </c>
      <c r="K18" s="273">
        <f>'[1]CU '!$U18</f>
        <v>2147.04535391737</v>
      </c>
      <c r="L18" s="273">
        <f>'[1]CU '!$Y18</f>
        <v>2222.93439015601</v>
      </c>
      <c r="M18" s="750"/>
    </row>
    <row r="19" s="159" customFormat="1" ht="16.15" customHeight="1" spans="1:13">
      <c r="A19" s="16" t="str">
        <f>'[1]CU '!A20</f>
        <v>CU012</v>
      </c>
      <c r="B19" s="16" t="str">
        <f>'[1]CU '!B20</f>
        <v>CU - 90 QC</v>
      </c>
      <c r="C19" s="793"/>
      <c r="D19" s="14" t="str">
        <f>'[1]CU '!D20</f>
        <v>7.5hp</v>
      </c>
      <c r="E19" s="14" t="str">
        <f>'[1]CU '!E20</f>
        <v>1060*220*570</v>
      </c>
      <c r="F19" s="14" t="str">
        <f>'[1]CU '!F20</f>
        <v>2 x 18</v>
      </c>
      <c r="G19" s="14" t="str">
        <f>'[1]CU '!G20</f>
        <v>CR-104 ,RT-8</v>
      </c>
      <c r="H19" s="14" t="str">
        <f>'[1]CU '!H20</f>
        <v>4CES-6(Y)</v>
      </c>
      <c r="I19" s="14" t="str">
        <f>'[1]CU '!$I20</f>
        <v>5*22</v>
      </c>
      <c r="J19" s="273">
        <f>'[1]CU '!$Q20</f>
        <v>1941.71879168767</v>
      </c>
      <c r="K19" s="273">
        <f>'[1]CU '!$U20</f>
        <v>2835.42633463329</v>
      </c>
      <c r="L19" s="273">
        <f>'[1]CU '!$Y20</f>
        <v>3029.8483731386</v>
      </c>
      <c r="M19" s="750"/>
    </row>
    <row r="20" s="159" customFormat="1" ht="16.15" customHeight="1" spans="1:13">
      <c r="A20" s="16" t="str">
        <f>'[1]CU '!A21</f>
        <v>CU013</v>
      </c>
      <c r="B20" s="16" t="str">
        <f>'[1]CU '!B21</f>
        <v>CU - 100 QC</v>
      </c>
      <c r="C20" s="793"/>
      <c r="D20" s="14" t="str">
        <f>'[1]CU '!D21</f>
        <v>8.5hp</v>
      </c>
      <c r="E20" s="14" t="str">
        <f>'[1]CU '!E21</f>
        <v>1060*240*670</v>
      </c>
      <c r="F20" s="14" t="str">
        <f>'[1]CU '!F21</f>
        <v>2 x 18</v>
      </c>
      <c r="G20" s="14" t="str">
        <f>'[1]CU '!G21</f>
        <v>CR-104 ,RT-8</v>
      </c>
      <c r="H20" s="14" t="str">
        <f>'[1]CU '!H21</f>
        <v>4VES-7(Y)</v>
      </c>
      <c r="I20" s="14" t="str">
        <f>'[1]CU '!$I21</f>
        <v>5*26</v>
      </c>
      <c r="J20" s="273">
        <f>'[1]CU '!$Q21</f>
        <v>2229.51807824188</v>
      </c>
      <c r="K20" s="273">
        <f>'[1]CU '!$U21</f>
        <v>3123.2256211875</v>
      </c>
      <c r="L20" s="273">
        <f>'[1]CU '!$Y21</f>
        <v>3317.64765969281</v>
      </c>
      <c r="M20" s="750"/>
    </row>
    <row r="21" s="159" customFormat="1" ht="16.15" customHeight="1" spans="1:13">
      <c r="A21" s="16" t="str">
        <f>'[1]CU '!A22</f>
        <v>CU013.1</v>
      </c>
      <c r="B21" s="16" t="str">
        <f>'[1]CU '!B22</f>
        <v>CU - 125BP QC</v>
      </c>
      <c r="C21" s="793"/>
      <c r="D21" s="14" t="str">
        <f>'[1]CU '!D22</f>
        <v>10hp</v>
      </c>
      <c r="E21" s="14">
        <f>'[1]CU '!E22</f>
        <v>0</v>
      </c>
      <c r="F21" s="14" t="str">
        <f>'[1]CU '!F22</f>
        <v>1 x 26</v>
      </c>
      <c r="G21" s="14" t="str">
        <f>'[1]CU '!G22</f>
        <v>CR-105 ,RT-10</v>
      </c>
      <c r="H21" s="14" t="str">
        <f>'[1]CU '!H22</f>
        <v>4TES-9(Y)</v>
      </c>
      <c r="I21" s="14" t="str">
        <f>'[1]CU '!$I22</f>
        <v>4*40</v>
      </c>
      <c r="J21" s="273">
        <f>'[1]CU '!$Q22</f>
        <v>2884.16881589739</v>
      </c>
      <c r="K21" s="273">
        <f>'[1]CU '!$U22</f>
        <v>3914.07331159637</v>
      </c>
      <c r="L21" s="273">
        <f>'[1]CU '!$Y22</f>
        <v>4252.66420914441</v>
      </c>
      <c r="M21" s="750"/>
    </row>
    <row r="22" s="159" customFormat="1" ht="16.15" customHeight="1" spans="1:13">
      <c r="A22" s="16" t="str">
        <f>'[1]CU '!A23</f>
        <v>CU013.2</v>
      </c>
      <c r="B22" s="16" t="str">
        <f>'[1]CU '!B23</f>
        <v>CU - 144BP QC</v>
      </c>
      <c r="C22" s="793"/>
      <c r="D22" s="14" t="str">
        <f>'[1]CU '!D23</f>
        <v>12hp</v>
      </c>
      <c r="E22" s="14">
        <f>'[1]CU '!E23</f>
        <v>0</v>
      </c>
      <c r="F22" s="14" t="str">
        <f>'[1]CU '!F23</f>
        <v>1 x 26</v>
      </c>
      <c r="G22" s="14" t="str">
        <f>'[1]CU '!G23</f>
        <v>CR-105 ,RT-12</v>
      </c>
      <c r="H22" s="14" t="str">
        <f>'[1]CU '!H23</f>
        <v>4PES-12(Y)</v>
      </c>
      <c r="I22" s="14" t="str">
        <f>'[1]CU '!$I23</f>
        <v>5*40</v>
      </c>
      <c r="J22" s="273">
        <f>'[1]CU '!$Q23</f>
        <v>3332.54281168786</v>
      </c>
      <c r="K22" s="273">
        <f>'[1]CU '!$U23</f>
        <v>4450.50499570392</v>
      </c>
      <c r="L22" s="273">
        <f>'[1]CU '!$Y23</f>
        <v>4789.09589325196</v>
      </c>
      <c r="M22" s="750"/>
    </row>
    <row r="23" s="159" customFormat="1" ht="16.15" customHeight="1" spans="1:13">
      <c r="A23" s="16" t="str">
        <f>'[1]CU '!A24</f>
        <v>CU014</v>
      </c>
      <c r="B23" s="16" t="str">
        <f>'[1]CU '!B24</f>
        <v>CU - 125 QC</v>
      </c>
      <c r="C23" s="793"/>
      <c r="D23" s="14" t="str">
        <f>'[1]CU '!D24</f>
        <v>10hp</v>
      </c>
      <c r="E23" s="14" t="str">
        <f>'[1]CU '!E24</f>
        <v>1390*250*725</v>
      </c>
      <c r="F23" s="14" t="str">
        <f>'[1]CU '!F24</f>
        <v>2 x 20</v>
      </c>
      <c r="G23" s="14" t="str">
        <f>'[1]CU '!G24</f>
        <v>CR-105 ,RT-10</v>
      </c>
      <c r="H23" s="14" t="str">
        <f>'[1]CU '!H24</f>
        <v>4TES-9(Y)</v>
      </c>
      <c r="I23" s="14" t="str">
        <f>'[1]CU '!$I24</f>
        <v>4*28</v>
      </c>
      <c r="J23" s="273">
        <f>'[1]CU '!$Q24</f>
        <v>2945.9283194498</v>
      </c>
      <c r="K23" s="273">
        <f>'[1]CU '!$U24</f>
        <v>4030.73096445749</v>
      </c>
      <c r="L23" s="273">
        <f>'[1]CU '!$Y24</f>
        <v>4180.0610035077</v>
      </c>
      <c r="M23" s="750"/>
    </row>
    <row r="24" s="159" customFormat="1" ht="16.15" customHeight="1" spans="1:13">
      <c r="A24" s="16" t="str">
        <f>'[1]CU '!A25</f>
        <v>CU015</v>
      </c>
      <c r="B24" s="16" t="str">
        <f>'[1]CU '!B25</f>
        <v>CU - 144 QC</v>
      </c>
      <c r="C24" s="793"/>
      <c r="D24" s="14" t="str">
        <f>'[1]CU '!D25</f>
        <v>12hp</v>
      </c>
      <c r="E24" s="14" t="str">
        <f>'[1]CU '!E25</f>
        <v>1390*250*725</v>
      </c>
      <c r="F24" s="14" t="str">
        <f>'[1]CU '!F25</f>
        <v>2 x 20</v>
      </c>
      <c r="G24" s="14" t="str">
        <f>'[1]CU '!G25</f>
        <v>CR-106 ,RT-12</v>
      </c>
      <c r="H24" s="14" t="str">
        <f>'[1]CU '!H25</f>
        <v>4PES-12(Y)</v>
      </c>
      <c r="I24" s="14" t="str">
        <f>'[1]CU '!$I25</f>
        <v>5*28</v>
      </c>
      <c r="J24" s="273">
        <f>'[1]CU '!$Q25</f>
        <v>3604.28462731845</v>
      </c>
      <c r="K24" s="273">
        <f>'[1]CU '!$U25</f>
        <v>4765.10602522087</v>
      </c>
      <c r="L24" s="273">
        <f>'[1]CU '!$Y25</f>
        <v>4914.43606427108</v>
      </c>
      <c r="M24" s="750"/>
    </row>
    <row r="25" s="159" customFormat="1" ht="16.15" customHeight="1" spans="1:13">
      <c r="A25" s="16" t="str">
        <f>'[1]CU '!A26</f>
        <v>CU016</v>
      </c>
      <c r="B25" s="16" t="str">
        <f>'[1]CU '!B26</f>
        <v>CU - 160 QC</v>
      </c>
      <c r="C25" s="793"/>
      <c r="D25" s="14" t="str">
        <f>'[1]CU '!D26</f>
        <v>15hp</v>
      </c>
      <c r="E25" s="14" t="str">
        <f>'[1]CU '!E26</f>
        <v>1390*250*850</v>
      </c>
      <c r="F25" s="14" t="str">
        <f>'[1]CU '!F26</f>
        <v>2 x 20</v>
      </c>
      <c r="G25" s="14" t="str">
        <f>'[1]CU '!G26</f>
        <v>CR-107 ,RT-14</v>
      </c>
      <c r="H25" s="14" t="str">
        <f>'[1]CU '!H26</f>
        <v>4NES-14(Y)</v>
      </c>
      <c r="I25" s="14" t="str">
        <f>'[1]CU '!$I26</f>
        <v>5*32</v>
      </c>
      <c r="J25" s="273">
        <f>'[1]CU '!$Q26</f>
        <v>4013.13254083538</v>
      </c>
      <c r="K25" s="273">
        <f>'[1]CU '!$U26</f>
        <v>5303.04969513474</v>
      </c>
      <c r="L25" s="273">
        <f>'[1]CU '!$Y26</f>
        <v>5452.37973418495</v>
      </c>
      <c r="M25" s="750"/>
    </row>
    <row r="26" s="183" customFormat="1" ht="16.15" customHeight="1" spans="1:13">
      <c r="A26" s="16" t="str">
        <f>'[1]CU '!A27</f>
        <v>CU017</v>
      </c>
      <c r="B26" s="16" t="str">
        <f>'[1]CU '!B27</f>
        <v>CU - 200 QC</v>
      </c>
      <c r="C26" s="793"/>
      <c r="D26" s="14" t="str">
        <f>'[1]CU '!D27</f>
        <v>20hp</v>
      </c>
      <c r="E26" s="14" t="str">
        <f>'[1]CU '!E27</f>
        <v>1600*270*940</v>
      </c>
      <c r="F26" s="14" t="str">
        <f>'[1]CU '!F27</f>
        <v>2 x 20</v>
      </c>
      <c r="G26" s="14" t="str">
        <f>'[1]CU '!G27</f>
        <v>CR-108 </v>
      </c>
      <c r="H26" s="14" t="str">
        <f>'[1]CU '!H27</f>
        <v>4HE-18(Y)</v>
      </c>
      <c r="I26" s="14" t="str">
        <f>'[1]CU '!$I27</f>
        <v>5*36</v>
      </c>
      <c r="J26" s="273">
        <f>'[1]CU '!$Q27</f>
        <v>5284.14312394391</v>
      </c>
      <c r="K26" s="273">
        <f>'[1]CU '!$U27</f>
        <v>6792.76590583298</v>
      </c>
      <c r="L26" s="273">
        <f>'[1]CU '!$Y27</f>
        <v>6942.09594488319</v>
      </c>
      <c r="M26" s="750"/>
    </row>
    <row r="27" s="159" customFormat="1" ht="16.15" customHeight="1" spans="1:13">
      <c r="A27" s="16" t="str">
        <f>'[1]CU '!A28</f>
        <v>CU018</v>
      </c>
      <c r="B27" s="16" t="str">
        <f>'[1]CU '!B28</f>
        <v>CU - 250 QC</v>
      </c>
      <c r="C27" s="793"/>
      <c r="D27" s="14" t="str">
        <f>'[1]CU '!D28</f>
        <v>25hp</v>
      </c>
      <c r="E27" s="14" t="str">
        <f>'[1]CU '!E28</f>
        <v>2120*270*940</v>
      </c>
      <c r="F27" s="14" t="str">
        <f>'[1]CU '!F28</f>
        <v>3 x 20</v>
      </c>
      <c r="G27" s="14" t="str">
        <f>'[1]CU '!G28</f>
        <v>HT- 25L</v>
      </c>
      <c r="H27" s="14" t="str">
        <f>'[1]CU '!H28</f>
        <v>4GE-23(Y)</v>
      </c>
      <c r="I27" s="14" t="str">
        <f>'[1]CU '!$I28</f>
        <v>5*36</v>
      </c>
      <c r="J27" s="273">
        <f>'[1]CU '!$Q28</f>
        <v>7908.92202492119</v>
      </c>
      <c r="K27" s="273">
        <f>'[1]CU '!$U28</f>
        <v>9733.38269451366</v>
      </c>
      <c r="L27" s="273">
        <f>'[1]CU '!$Y28</f>
        <v>9953.82227596873</v>
      </c>
      <c r="M27" s="750"/>
    </row>
    <row r="28" s="159" customFormat="1" ht="16.15" customHeight="1" spans="1:13">
      <c r="A28" s="16" t="str">
        <f>'[1]CU '!A29</f>
        <v>CU018.1</v>
      </c>
      <c r="B28" s="16" t="str">
        <f>'[1]CU '!B29</f>
        <v>CU - 250B QC </v>
      </c>
      <c r="C28" s="793"/>
      <c r="D28" s="14" t="str">
        <f>'[1]CU '!D29</f>
        <v>25hp</v>
      </c>
      <c r="E28" s="14" t="str">
        <f>'[1]CU '!E29</f>
        <v>1630*350*1500</v>
      </c>
      <c r="F28" s="14" t="str">
        <f>'[1]CU '!F29</f>
        <v>4 x 20</v>
      </c>
      <c r="G28" s="14" t="str">
        <f>'[1]CU '!G29</f>
        <v>HT- 25L</v>
      </c>
      <c r="H28" s="14" t="str">
        <f>'[1]CU '!H29</f>
        <v>4GE-23(Y)</v>
      </c>
      <c r="I28" s="14" t="str">
        <f>'[1]CU '!$I29</f>
        <v>4*60</v>
      </c>
      <c r="J28" s="273">
        <f>'[1]CU '!$Q29</f>
        <v>7839.7513809425</v>
      </c>
      <c r="K28" s="273">
        <f>'[1]CU '!$U29</f>
        <v>9940.63455565666</v>
      </c>
      <c r="L28" s="273">
        <f>'[1]CU '!$Y29</f>
        <v>10234.5539975968</v>
      </c>
      <c r="M28" s="750"/>
    </row>
    <row r="29" s="159" customFormat="1" ht="16.15" customHeight="1" spans="1:13">
      <c r="A29" s="16" t="str">
        <f>'[1]CU '!A30</f>
        <v>CU019</v>
      </c>
      <c r="B29" s="16" t="str">
        <f>'[1]CU '!B30</f>
        <v>CU - 300 QC</v>
      </c>
      <c r="C29" s="793"/>
      <c r="D29" s="14" t="str">
        <f>'[1]CU '!D30</f>
        <v>30hp</v>
      </c>
      <c r="E29" s="14" t="str">
        <f>'[1]CU '!E30</f>
        <v>1630*350*1660</v>
      </c>
      <c r="F29" s="14" t="str">
        <f>'[1]CU '!F30</f>
        <v>4 x 20</v>
      </c>
      <c r="G29" s="14" t="str">
        <f>'[1]CU '!G30</f>
        <v>HT- 30L</v>
      </c>
      <c r="H29" s="14" t="str">
        <f>'[1]CU '!H30</f>
        <v>6HE-28(Y)</v>
      </c>
      <c r="I29" s="14" t="str">
        <f>'[1]CU '!$I30</f>
        <v>4*64</v>
      </c>
      <c r="J29" s="273">
        <f>'[1]CU '!$Q30</f>
        <v>8561.10238243461</v>
      </c>
      <c r="K29" s="273">
        <f>'[1]CU '!$U30</f>
        <v>10966.5994152562</v>
      </c>
      <c r="L29" s="273">
        <f>'[1]CU '!$Y30</f>
        <v>11092.8979843313</v>
      </c>
      <c r="M29" s="750"/>
    </row>
    <row r="30" s="159" customFormat="1" ht="16.15" customHeight="1" spans="1:13">
      <c r="A30" s="16" t="str">
        <f>'[1]CU '!A31</f>
        <v>CU020</v>
      </c>
      <c r="B30" s="16" t="str">
        <f>'[1]CU '!B31</f>
        <v>CU - 350 QC</v>
      </c>
      <c r="C30" s="793"/>
      <c r="D30" s="14" t="str">
        <f>'[1]CU '!D31</f>
        <v>35hp</v>
      </c>
      <c r="E30" s="14" t="str">
        <f>'[1]CU '!E31</f>
        <v>1630*350*1660</v>
      </c>
      <c r="F30" s="14" t="str">
        <f>'[1]CU '!F31</f>
        <v>4 x 20</v>
      </c>
      <c r="G30" s="14" t="str">
        <f>'[1]CU '!G31</f>
        <v>HT- 35L</v>
      </c>
      <c r="H30" s="14" t="str">
        <f>'[1]CU '!H31</f>
        <v>S6F-30.2 / 6GE34Y</v>
      </c>
      <c r="I30" s="14" t="str">
        <f>'[1]CU '!$I31</f>
        <v>5*64</v>
      </c>
      <c r="J30" s="273">
        <f>'[1]CU '!$Q31</f>
        <v>10198.9644166444</v>
      </c>
      <c r="K30" s="273">
        <f>'[1]CU '!$U31</f>
        <v>12552.4658293324</v>
      </c>
      <c r="L30" s="273">
        <f>'[1]CU '!$Y31</f>
        <v>12846.3852712725</v>
      </c>
      <c r="M30" s="750"/>
    </row>
    <row r="31" s="159" customFormat="1" ht="16.15" customHeight="1" spans="1:13">
      <c r="A31" s="16" t="str">
        <f>'[1]CU '!A32</f>
        <v>CU022</v>
      </c>
      <c r="B31" s="16" t="str">
        <f>'[1]CU '!B32</f>
        <v>CU - 400 QC</v>
      </c>
      <c r="C31" s="793"/>
      <c r="D31" s="14" t="str">
        <f>'[1]CU '!D32</f>
        <v>40hp</v>
      </c>
      <c r="E31" s="14" t="str">
        <f>'[1]CU '!E32</f>
        <v>1630*350*1860</v>
      </c>
      <c r="F31" s="14" t="str">
        <f>'[1]CU '!F32</f>
        <v>4 x 26</v>
      </c>
      <c r="G31" s="14" t="str">
        <f>'[1]CU '!G32</f>
        <v>HT- 40L</v>
      </c>
      <c r="H31" s="14" t="str">
        <f>'[1]CU '!H32</f>
        <v>6FE44Y</v>
      </c>
      <c r="I31" s="14" t="str">
        <f>'[1]CU '!$I32</f>
        <v>5*73</v>
      </c>
      <c r="J31" s="273">
        <f>'[1]CU '!$Q32</f>
        <v>10928.9617486339</v>
      </c>
      <c r="K31" s="273">
        <f>'[1]CU '!$U32</f>
        <v>13994.1739097628</v>
      </c>
      <c r="L31" s="273">
        <f>'[1]CU '!$Y32</f>
        <v>15305.541830425</v>
      </c>
      <c r="M31" s="750"/>
    </row>
    <row r="32" s="159" customFormat="1" ht="16.15" customHeight="1" spans="1:13">
      <c r="A32" s="16" t="str">
        <f>'[1]CU '!A33</f>
        <v>CU023</v>
      </c>
      <c r="B32" s="16" t="str">
        <f>'[1]CU '!B33</f>
        <v>CU - 500 QC</v>
      </c>
      <c r="C32" s="794"/>
      <c r="D32" s="14" t="str">
        <f>'[1]CU '!D33</f>
        <v>50hp</v>
      </c>
      <c r="E32" s="14" t="str">
        <f>'[1]CU '!E33</f>
        <v>1630*350*1930</v>
      </c>
      <c r="F32" s="14" t="str">
        <f>'[1]CU '!F33</f>
        <v>4 x 26</v>
      </c>
      <c r="G32" s="14" t="str">
        <f>'[1]CU '!G33</f>
        <v>HT- 50L</v>
      </c>
      <c r="H32" s="14" t="str">
        <f>'[1]CU '!H33</f>
        <v>6FE50Y</v>
      </c>
      <c r="I32" s="14" t="str">
        <f>'[1]CU '!$I33</f>
        <v>6*76</v>
      </c>
      <c r="J32" s="273">
        <f>'[1]CU '!$Q33</f>
        <v>14217.037717764</v>
      </c>
      <c r="K32" s="273">
        <f>'[1]CU '!$U33</f>
        <v>17325.8260401749</v>
      </c>
      <c r="L32" s="273">
        <f>'[1]CU '!$Y33</f>
        <v>18637.1939608372</v>
      </c>
      <c r="M32" s="751"/>
    </row>
    <row r="33" s="159" customFormat="1" ht="16.15" customHeight="1" spans="1:13">
      <c r="A33" s="16" t="str">
        <f>'[1]CU '!A34</f>
        <v>CU20.25</v>
      </c>
      <c r="B33" s="16" t="str">
        <f>'[1]CU '!B34</f>
        <v>16" * 18"</v>
      </c>
      <c r="C33" s="54" t="s">
        <v>3</v>
      </c>
      <c r="D33" s="14" t="str">
        <f>'[1]CU '!D34</f>
        <v>1/2hp</v>
      </c>
      <c r="E33" s="14" t="str">
        <f>'[1]CU '!E34</f>
        <v>CS030-CS060</v>
      </c>
      <c r="F33" s="14"/>
      <c r="G33" s="14"/>
      <c r="H33" s="14"/>
      <c r="I33" s="14"/>
      <c r="J33" s="273">
        <f>'[1]CU '!$Q34</f>
        <v>27.8688524590164</v>
      </c>
      <c r="K33" s="795"/>
      <c r="L33" s="795"/>
      <c r="M33" s="748"/>
    </row>
    <row r="34" s="159" customFormat="1" ht="16.15" customHeight="1" spans="1:13">
      <c r="A34" s="16" t="str">
        <f>'[1]CU '!A35</f>
        <v>CU20.26</v>
      </c>
      <c r="B34" s="16" t="str">
        <f>'[1]CU '!B35</f>
        <v>20" * 17"</v>
      </c>
      <c r="C34" s="56"/>
      <c r="D34" s="14" t="str">
        <f>'[1]CU '!D35</f>
        <v>3/4hp-1.5hp</v>
      </c>
      <c r="E34" s="14" t="str">
        <f>'[1]CU '!E35</f>
        <v>CS075-CS125</v>
      </c>
      <c r="F34" s="14"/>
      <c r="G34" s="14"/>
      <c r="H34" s="14"/>
      <c r="I34" s="14"/>
      <c r="J34" s="273">
        <f>'[1]CU '!$Q35</f>
        <v>40.9836065573771</v>
      </c>
      <c r="K34" s="795"/>
      <c r="L34" s="795"/>
      <c r="M34" s="750"/>
    </row>
    <row r="35" s="159" customFormat="1" ht="16.15" customHeight="1" spans="1:13">
      <c r="A35" s="16" t="str">
        <f>'[1]CU '!A36</f>
        <v>CU21</v>
      </c>
      <c r="B35" s="16" t="str">
        <f>'[1]CU '!B36</f>
        <v>530W*430L</v>
      </c>
      <c r="C35" s="56"/>
      <c r="D35" s="14" t="str">
        <f>'[1]CU '!D36</f>
        <v>3/4hp</v>
      </c>
      <c r="E35" s="14" t="str">
        <f>'[1]CU '!E36</f>
        <v>CS075</v>
      </c>
      <c r="F35" s="14"/>
      <c r="G35" s="14"/>
      <c r="H35" s="14"/>
      <c r="I35" s="14"/>
      <c r="J35" s="273">
        <f>'[1]CU '!$Q36</f>
        <v>57.3770491803279</v>
      </c>
      <c r="K35" s="795"/>
      <c r="L35" s="795"/>
      <c r="M35" s="750"/>
    </row>
    <row r="36" s="159" customFormat="1" ht="16.15" customHeight="1" spans="1:13">
      <c r="A36" s="16" t="str">
        <f>'[1]CU '!A37</f>
        <v>CU23</v>
      </c>
      <c r="B36" s="16" t="str">
        <f>'[1]CU '!B37</f>
        <v>600W*550L</v>
      </c>
      <c r="C36" s="56"/>
      <c r="D36" s="14" t="str">
        <f>'[1]CU '!D37</f>
        <v>2hp</v>
      </c>
      <c r="E36" s="14" t="str">
        <f>'[1]CU '!E37</f>
        <v>CU-22</v>
      </c>
      <c r="F36" s="14"/>
      <c r="G36" s="14"/>
      <c r="H36" s="14"/>
      <c r="I36" s="14"/>
      <c r="J36" s="273">
        <f>'[1]CU '!$Q37</f>
        <v>73.7704918032787</v>
      </c>
      <c r="K36" s="795"/>
      <c r="L36" s="795"/>
      <c r="M36" s="750"/>
    </row>
    <row r="37" s="159" customFormat="1" ht="21" customHeight="1" spans="1:13">
      <c r="A37" s="16" t="str">
        <f>'[1]CU '!A38</f>
        <v>CU27</v>
      </c>
      <c r="B37" s="16" t="str">
        <f>'[1]CU '!B38</f>
        <v>650*W900L</v>
      </c>
      <c r="C37" s="56"/>
      <c r="D37" s="14" t="str">
        <f>'[1]CU '!D38</f>
        <v>CS150</v>
      </c>
      <c r="E37" s="14" t="str">
        <f>'[1]CU '!E38</f>
        <v>CS150-CS200</v>
      </c>
      <c r="F37" s="14"/>
      <c r="G37" s="14"/>
      <c r="H37" s="14"/>
      <c r="I37" s="14"/>
      <c r="J37" s="273">
        <f>'[1]CU '!$Q38</f>
        <v>139.344262295082</v>
      </c>
      <c r="K37" s="795"/>
      <c r="L37" s="795"/>
      <c r="M37" s="750"/>
    </row>
    <row r="38" s="159" customFormat="1" ht="16.15" customHeight="1" spans="1:13">
      <c r="A38" s="16" t="str">
        <f>'[1]CU '!A39</f>
        <v>CU024</v>
      </c>
      <c r="B38" s="16" t="str">
        <f>'[1]CU '!B39</f>
        <v>CUB15-32</v>
      </c>
      <c r="C38" s="54" t="s">
        <v>4</v>
      </c>
      <c r="D38" s="14" t="str">
        <f>'[1]CU '!D39</f>
        <v>CU15-32QC</v>
      </c>
      <c r="E38" s="14" t="str">
        <f>'[1]CU '!E39</f>
        <v>30" W * 21.5"L</v>
      </c>
      <c r="F38" s="14"/>
      <c r="G38" s="14"/>
      <c r="H38" s="14"/>
      <c r="I38" s="14"/>
      <c r="J38" s="273">
        <f>'[1]CU '!$Q39</f>
        <v>81.1475409836066</v>
      </c>
      <c r="K38" s="795"/>
      <c r="L38" s="795"/>
      <c r="M38" s="750"/>
    </row>
    <row r="39" s="159" customFormat="1" ht="16.15" customHeight="1" spans="1:13">
      <c r="A39" s="16" t="str">
        <f>'[1]CU '!A40</f>
        <v>CU025</v>
      </c>
      <c r="B39" s="16" t="str">
        <f>'[1]CU '!B40</f>
        <v>CUB36</v>
      </c>
      <c r="C39" s="56"/>
      <c r="D39" s="14" t="str">
        <f>'[1]CU '!D40</f>
        <v>CU36QC</v>
      </c>
      <c r="E39" s="14" t="str">
        <f>'[1]CU '!E40</f>
        <v>30" W * 23.5"L</v>
      </c>
      <c r="F39" s="14"/>
      <c r="G39" s="14"/>
      <c r="H39" s="14"/>
      <c r="I39" s="14"/>
      <c r="J39" s="273">
        <f>'[1]CU '!$Q40</f>
        <v>103.27868852459</v>
      </c>
      <c r="K39" s="795"/>
      <c r="L39" s="795"/>
      <c r="M39" s="750"/>
    </row>
    <row r="40" s="159" customFormat="1" ht="16.15" customHeight="1" spans="1:13">
      <c r="A40" s="16" t="str">
        <f>'[1]CU '!A41</f>
        <v>CU026</v>
      </c>
      <c r="B40" s="16" t="str">
        <f>'[1]CU '!B41</f>
        <v>CUB40</v>
      </c>
      <c r="C40" s="56"/>
      <c r="D40" s="14" t="str">
        <f>'[1]CU '!D41</f>
        <v>CU40QC</v>
      </c>
      <c r="E40" s="14" t="str">
        <f>'[1]CU '!E41</f>
        <v>30" W * 26"L</v>
      </c>
      <c r="F40" s="14"/>
      <c r="G40" s="14"/>
      <c r="H40" s="14"/>
      <c r="I40" s="14"/>
      <c r="J40" s="273">
        <f>'[1]CU '!$Q41</f>
        <v>103.27868852459</v>
      </c>
      <c r="K40" s="795"/>
      <c r="L40" s="795"/>
      <c r="M40" s="750"/>
    </row>
    <row r="41" s="159" customFormat="1" ht="21" customHeight="1" spans="1:13">
      <c r="A41" s="16" t="str">
        <f>'[1]CU '!A42</f>
        <v>CU027</v>
      </c>
      <c r="B41" s="16" t="str">
        <f>'[1]CU '!B42</f>
        <v>CUB50</v>
      </c>
      <c r="C41" s="56"/>
      <c r="D41" s="14" t="str">
        <f>'[1]CU '!D42</f>
        <v>CU50QC</v>
      </c>
      <c r="E41" s="14" t="str">
        <f>'[1]CU '!E42</f>
        <v>33" W* 28.5"L</v>
      </c>
      <c r="F41" s="14"/>
      <c r="G41" s="14"/>
      <c r="H41" s="14"/>
      <c r="I41" s="14"/>
      <c r="J41" s="273">
        <f>'[1]CU '!$Q42</f>
        <v>162.295081967213</v>
      </c>
      <c r="K41" s="795"/>
      <c r="L41" s="795"/>
      <c r="M41" s="750"/>
    </row>
    <row r="42" s="159" customFormat="1" ht="22.9" customHeight="1" spans="1:13">
      <c r="A42" s="16" t="str">
        <f>'[1]CU '!A43</f>
        <v>CU028</v>
      </c>
      <c r="B42" s="16" t="str">
        <f>'[1]CU '!B43</f>
        <v>CUB64B-72B</v>
      </c>
      <c r="C42" s="56"/>
      <c r="D42" s="14" t="str">
        <f>'[1]CU '!D43</f>
        <v>CU64B-72BQC</v>
      </c>
      <c r="E42" s="14" t="str">
        <f>'[1]CU '!E43</f>
        <v>33" W* 30"L</v>
      </c>
      <c r="F42" s="14"/>
      <c r="G42" s="14"/>
      <c r="H42" s="14"/>
      <c r="I42" s="14"/>
      <c r="J42" s="273">
        <f>'[1]CU '!$Q43</f>
        <v>162.295081967213</v>
      </c>
      <c r="K42" s="795"/>
      <c r="L42" s="795"/>
      <c r="M42" s="750"/>
    </row>
    <row r="43" s="159" customFormat="1" ht="21" customHeight="1" spans="1:13">
      <c r="A43" s="16" t="str">
        <f>'[1]CU '!A44</f>
        <v>CU029</v>
      </c>
      <c r="B43" s="16" t="str">
        <f>'[1]CU '!B44</f>
        <v>CUB64-72 </v>
      </c>
      <c r="C43" s="56"/>
      <c r="D43" s="14" t="str">
        <f>'[1]CU '!D44</f>
        <v>CU64-72QC </v>
      </c>
      <c r="E43" s="14" t="str">
        <f>'[1]CU '!E44</f>
        <v>34" W* 41"L</v>
      </c>
      <c r="F43" s="14"/>
      <c r="G43" s="14"/>
      <c r="H43" s="14"/>
      <c r="I43" s="14"/>
      <c r="J43" s="273">
        <f>'[1]CU '!$Q44</f>
        <v>221.311475409836</v>
      </c>
      <c r="K43" s="795"/>
      <c r="L43" s="795"/>
      <c r="M43" s="750"/>
    </row>
    <row r="44" s="159" customFormat="1" ht="20.45" customHeight="1" spans="1:13">
      <c r="A44" s="16" t="str">
        <f>'[1]CU '!A45</f>
        <v>CU030</v>
      </c>
      <c r="B44" s="16" t="str">
        <f>'[1]CU '!B45</f>
        <v>CUB80-100</v>
      </c>
      <c r="C44" s="56"/>
      <c r="D44" s="14" t="str">
        <f>'[1]CU '!D45</f>
        <v>CU80-100QC</v>
      </c>
      <c r="E44" s="14" t="str">
        <f>'[1]CU '!E45</f>
        <v>34" W* 44"L</v>
      </c>
      <c r="F44" s="14"/>
      <c r="G44" s="14"/>
      <c r="H44" s="14"/>
      <c r="I44" s="14"/>
      <c r="J44" s="273">
        <f>'[1]CU '!$Q45</f>
        <v>236.065573770492</v>
      </c>
      <c r="K44" s="795"/>
      <c r="L44" s="795"/>
      <c r="M44" s="750"/>
    </row>
    <row r="45" s="159" customFormat="1" ht="16.15" customHeight="1" spans="1:13">
      <c r="A45" s="16" t="str">
        <f>'[1]CU '!A46</f>
        <v>CU031</v>
      </c>
      <c r="B45" s="16" t="str">
        <f>'[1]CU '!B46</f>
        <v>CUB125-160</v>
      </c>
      <c r="C45" s="56"/>
      <c r="D45" s="14" t="str">
        <f>'[1]CU '!D46</f>
        <v>CU125-160QC</v>
      </c>
      <c r="E45" s="14" t="str">
        <f>'[1]CU '!E46</f>
        <v>35" W* 56.5"L</v>
      </c>
      <c r="F45" s="14"/>
      <c r="G45" s="14"/>
      <c r="H45" s="14"/>
      <c r="I45" s="14"/>
      <c r="J45" s="273">
        <f>'[1]CU '!$Q46</f>
        <v>339.344262295082</v>
      </c>
      <c r="K45" s="795"/>
      <c r="L45" s="795"/>
      <c r="M45" s="750"/>
    </row>
    <row r="46" s="159" customFormat="1" ht="16.15" customHeight="1" spans="1:13">
      <c r="A46" s="16" t="str">
        <f>'[1]CU '!A47</f>
        <v>CU032</v>
      </c>
      <c r="B46" s="16" t="str">
        <f>'[1]CU '!B47</f>
        <v>CUB200</v>
      </c>
      <c r="C46" s="56"/>
      <c r="D46" s="14" t="str">
        <f>'[1]CU '!D47</f>
        <v>CU200QC</v>
      </c>
      <c r="E46" s="14" t="str">
        <f>'[1]CU '!E47</f>
        <v>42"W * 64"L</v>
      </c>
      <c r="F46" s="14"/>
      <c r="G46" s="14"/>
      <c r="H46" s="14"/>
      <c r="I46" s="14"/>
      <c r="J46" s="273">
        <f>'[1]CU '!$Q47</f>
        <v>575.409836065574</v>
      </c>
      <c r="K46" s="795"/>
      <c r="L46" s="795"/>
      <c r="M46" s="750"/>
    </row>
    <row r="47" s="159" customFormat="1" ht="20.45" customHeight="1" spans="1:13">
      <c r="A47" s="16" t="str">
        <f>'[1]CU '!A48</f>
        <v>CU033</v>
      </c>
      <c r="B47" s="16" t="str">
        <f>'[1]CU '!B48</f>
        <v>CUB250</v>
      </c>
      <c r="C47" s="56"/>
      <c r="D47" s="14" t="str">
        <f>'[1]CU '!D48</f>
        <v>CU250QC</v>
      </c>
      <c r="E47" s="14" t="str">
        <f>'[1]CU '!E48</f>
        <v>45"W * 85"L</v>
      </c>
      <c r="F47" s="14"/>
      <c r="G47" s="14"/>
      <c r="H47" s="14"/>
      <c r="I47" s="14"/>
      <c r="J47" s="273">
        <f>'[1]CU '!$Q48</f>
        <v>649.180327868852</v>
      </c>
      <c r="K47" s="795"/>
      <c r="L47" s="795"/>
      <c r="M47" s="750"/>
    </row>
    <row r="48" s="159" customFormat="1" ht="16.15" customHeight="1" spans="1:13">
      <c r="A48" s="16" t="str">
        <f>'[1]CU '!A49</f>
        <v>CU034</v>
      </c>
      <c r="B48" s="16" t="str">
        <f>'[1]CU '!B49</f>
        <v>CUB300-400</v>
      </c>
      <c r="C48" s="56"/>
      <c r="D48" s="14" t="str">
        <f>'[1]CU '!D49</f>
        <v>CU300-400QC</v>
      </c>
      <c r="E48" s="14" t="str">
        <f>'[1]CU '!E49</f>
        <v>50"W * 64"L</v>
      </c>
      <c r="F48" s="14"/>
      <c r="G48" s="14"/>
      <c r="H48" s="14"/>
      <c r="I48" s="14"/>
      <c r="J48" s="273">
        <f>'[1]CU '!$Q49</f>
        <v>634.426229508197</v>
      </c>
      <c r="K48" s="795"/>
      <c r="L48" s="795"/>
      <c r="M48" s="750"/>
    </row>
    <row r="49" s="159" customFormat="1" ht="16.15" customHeight="1" spans="1:13">
      <c r="A49" s="16" t="str">
        <f>'[1]CU '!A50</f>
        <v>CU035</v>
      </c>
      <c r="B49" s="16" t="str">
        <f>'[1]CU '!B50</f>
        <v>HTB3-5</v>
      </c>
      <c r="C49" s="56"/>
      <c r="D49" s="14" t="str">
        <f>'[1]CU '!D50</f>
        <v>HTC3-5</v>
      </c>
      <c r="E49" s="14" t="str">
        <f>'[1]CU '!E50</f>
        <v>36L*20W</v>
      </c>
      <c r="F49" s="14"/>
      <c r="G49" s="14"/>
      <c r="H49" s="14"/>
      <c r="I49" s="14"/>
      <c r="J49" s="273">
        <f>'[1]CU '!$Q50</f>
        <v>190.451538682772</v>
      </c>
      <c r="K49" s="795"/>
      <c r="L49" s="795"/>
      <c r="M49" s="750"/>
    </row>
    <row r="50" s="159" customFormat="1" ht="16.15" customHeight="1" spans="1:13">
      <c r="A50" s="16" t="str">
        <f>'[1]CU '!A51</f>
        <v>CU036</v>
      </c>
      <c r="B50" s="16" t="str">
        <f>'[1]CU '!B51</f>
        <v>HTB8-10</v>
      </c>
      <c r="C50" s="56"/>
      <c r="D50" s="14" t="str">
        <f>'[1]CU '!D51</f>
        <v>HTC8-10</v>
      </c>
      <c r="E50" s="14" t="str">
        <f>'[1]CU '!E51</f>
        <v>55L*26W</v>
      </c>
      <c r="F50" s="14"/>
      <c r="G50" s="14"/>
      <c r="H50" s="14"/>
      <c r="I50" s="14"/>
      <c r="J50" s="273">
        <f>'[1]CU '!$Q51</f>
        <v>238.064423353466</v>
      </c>
      <c r="K50" s="795"/>
      <c r="L50" s="795"/>
      <c r="M50" s="750"/>
    </row>
    <row r="51" s="159" customFormat="1" ht="16.15" customHeight="1" spans="1:13">
      <c r="A51" s="16" t="str">
        <f>'[1]CU '!A52</f>
        <v>CU037</v>
      </c>
      <c r="B51" s="16" t="str">
        <f>'[1]CU '!B52</f>
        <v>HTB12-15</v>
      </c>
      <c r="C51" s="56"/>
      <c r="D51" s="14" t="str">
        <f>'[1]CU '!D52</f>
        <v>HTC12-15</v>
      </c>
      <c r="E51" s="14" t="str">
        <f>'[1]CU '!E52</f>
        <v>60L*26W</v>
      </c>
      <c r="F51" s="14"/>
      <c r="G51" s="14"/>
      <c r="H51" s="14"/>
      <c r="I51" s="14"/>
      <c r="J51" s="273">
        <f>'[1]CU '!$Q52</f>
        <v>397.433132010354</v>
      </c>
      <c r="K51" s="795"/>
      <c r="L51" s="795"/>
      <c r="M51" s="750"/>
    </row>
    <row r="52" s="159" customFormat="1" ht="16.15" customHeight="1" spans="1:13">
      <c r="A52" s="16" t="str">
        <f>'[1]CU '!A53</f>
        <v>CU038</v>
      </c>
      <c r="B52" s="16" t="str">
        <f>'[1]CU '!B53</f>
        <v>HTB20-30</v>
      </c>
      <c r="C52" s="56"/>
      <c r="D52" s="14" t="str">
        <f>'[1]CU '!D53</f>
        <v>HTC20-30</v>
      </c>
      <c r="E52" s="14" t="str">
        <f>'[1]CU '!E53</f>
        <v>68L*28W</v>
      </c>
      <c r="F52" s="14"/>
      <c r="G52" s="14"/>
      <c r="H52" s="14"/>
      <c r="I52" s="14"/>
      <c r="J52" s="273">
        <f>'[1]CU '!$Q53</f>
        <v>434.431981593328</v>
      </c>
      <c r="K52" s="795"/>
      <c r="L52" s="795"/>
      <c r="M52" s="750"/>
    </row>
    <row r="53" s="159" customFormat="1" ht="16.15" customHeight="1" spans="1:13">
      <c r="A53" s="16" t="str">
        <f>'[1]CU '!A54</f>
        <v>CU039</v>
      </c>
      <c r="B53" s="16" t="str">
        <f>'[1]CU '!B54</f>
        <v>HTB35-40</v>
      </c>
      <c r="C53" s="56"/>
      <c r="D53" s="14" t="str">
        <f>'[1]CU '!D54</f>
        <v>HTC35-40</v>
      </c>
      <c r="E53" s="14" t="str">
        <f>'[1]CU '!E54</f>
        <v>72L*32W</v>
      </c>
      <c r="F53" s="14"/>
      <c r="G53" s="14"/>
      <c r="H53" s="14"/>
      <c r="I53" s="14"/>
      <c r="J53" s="273">
        <f>'[1]CU '!$Q54</f>
        <v>463.316077077941</v>
      </c>
      <c r="K53" s="795"/>
      <c r="L53" s="795"/>
      <c r="M53" s="750"/>
    </row>
    <row r="54" s="159" customFormat="1" ht="16.15" customHeight="1" spans="1:13">
      <c r="A54" s="16" t="str">
        <f>'[1]CU '!A55</f>
        <v>CU040</v>
      </c>
      <c r="B54" s="16" t="str">
        <f>'[1]CU '!B55</f>
        <v>HTB40L</v>
      </c>
      <c r="C54" s="57"/>
      <c r="D54" s="14" t="str">
        <f>'[1]CU '!D55</f>
        <v>HTC40L</v>
      </c>
      <c r="E54" s="14" t="str">
        <f>'[1]CU '!E55</f>
        <v>80L*32W</v>
      </c>
      <c r="F54" s="14"/>
      <c r="G54" s="14"/>
      <c r="H54" s="14"/>
      <c r="I54" s="14"/>
      <c r="J54" s="273">
        <f>'[1]CU '!$Q55</f>
        <v>502.703480011505</v>
      </c>
      <c r="K54" s="795"/>
      <c r="L54" s="795"/>
      <c r="M54" s="751"/>
    </row>
    <row r="55" s="159" customFormat="1" ht="16.15" customHeight="1" spans="1:13">
      <c r="A55" s="16" t="str">
        <f>'[1]CU '!A56</f>
        <v>CU043</v>
      </c>
      <c r="B55" s="16" t="str">
        <f>'[1]CU '!B56</f>
        <v>HT- 25L</v>
      </c>
      <c r="C55" s="56"/>
      <c r="D55" s="14" t="str">
        <f>'[1]CU '!D56</f>
        <v>25HP</v>
      </c>
      <c r="E55" s="14" t="str">
        <f>'[1]CU '!E56</f>
        <v>850mm x 219mm</v>
      </c>
      <c r="F55" s="14" t="str">
        <f>'[1]CU '!F56</f>
        <v>25L(7/8")</v>
      </c>
      <c r="G55" s="14" t="str">
        <f>'[1]CU '!G56</f>
        <v>1286mm*165mm</v>
      </c>
      <c r="H55" s="14"/>
      <c r="I55" s="14"/>
      <c r="J55" s="273">
        <f>'[1]CU '!$Q56</f>
        <v>600.492403771092</v>
      </c>
      <c r="K55" s="795"/>
      <c r="L55" s="795"/>
      <c r="M55" s="750"/>
    </row>
    <row r="56" s="159" customFormat="1" ht="16.15" customHeight="1" spans="1:13">
      <c r="A56" s="16" t="str">
        <f>'[1]CU '!A57</f>
        <v>CU044</v>
      </c>
      <c r="B56" s="16" t="str">
        <f>'[1]CU '!B57</f>
        <v>HT- 30L</v>
      </c>
      <c r="C56" s="56"/>
      <c r="D56" s="14" t="str">
        <f>'[1]CU '!D57</f>
        <v>30HP</v>
      </c>
      <c r="E56" s="14" t="str">
        <f>'[1]CU '!E57</f>
        <v>900mm x 219mm</v>
      </c>
      <c r="F56" s="14" t="str">
        <f>'[1]CU '!F57</f>
        <v>30L(7/8")</v>
      </c>
      <c r="G56" s="14" t="str">
        <f>'[1]CU '!G57</f>
        <v>878mm*219mm</v>
      </c>
      <c r="H56" s="14"/>
      <c r="I56" s="14"/>
      <c r="J56" s="273">
        <f>'[1]CU '!$Q57</f>
        <v>765.627814808143</v>
      </c>
      <c r="K56" s="795"/>
      <c r="L56" s="795"/>
      <c r="M56" s="750"/>
    </row>
    <row r="57" s="159" customFormat="1" ht="16.15" customHeight="1" spans="1:13">
      <c r="A57" s="16" t="str">
        <f>'[1]CU '!A58</f>
        <v>CU045</v>
      </c>
      <c r="B57" s="16" t="str">
        <f>'[1]CU '!B58</f>
        <v>HT- 35L</v>
      </c>
      <c r="C57" s="56"/>
      <c r="D57" s="14" t="str">
        <f>'[1]CU '!D58</f>
        <v>35HP</v>
      </c>
      <c r="E57" s="14" t="str">
        <f>'[1]CU '!E58</f>
        <v>1000mm x 219mm</v>
      </c>
      <c r="F57" s="14" t="str">
        <f>'[1]CU '!F58</f>
        <v>35L(7/8")</v>
      </c>
      <c r="G57" s="14"/>
      <c r="H57" s="14"/>
      <c r="I57" s="14"/>
      <c r="J57" s="273">
        <f>'[1]CU '!$Q58</f>
        <v>938.74445399658</v>
      </c>
      <c r="K57" s="795"/>
      <c r="L57" s="795"/>
      <c r="M57" s="750"/>
    </row>
    <row r="58" s="159" customFormat="1" ht="16.15" customHeight="1" spans="1:13">
      <c r="A58" s="16" t="str">
        <f>'[1]CU '!A59</f>
        <v>CU046</v>
      </c>
      <c r="B58" s="16" t="str">
        <f>'[1]CU '!B59</f>
        <v>HT- 40L</v>
      </c>
      <c r="C58" s="56"/>
      <c r="D58" s="14" t="str">
        <f>'[1]CU '!D59</f>
        <v>40HP</v>
      </c>
      <c r="E58" s="14" t="str">
        <f>'[1]CU '!E59</f>
        <v>1180mm x 219mm</v>
      </c>
      <c r="F58" s="14" t="str">
        <f>'[1]CU '!F59</f>
        <v>40L(1 1/8")</v>
      </c>
      <c r="G58" s="14"/>
      <c r="H58" s="14"/>
      <c r="I58" s="14"/>
      <c r="J58" s="273">
        <f>'[1]CU '!$Q59</f>
        <v>989.740158358426</v>
      </c>
      <c r="K58" s="795"/>
      <c r="L58" s="795"/>
      <c r="M58" s="750"/>
    </row>
    <row r="59" s="159" customFormat="1" ht="16.15" customHeight="1" spans="1:13">
      <c r="A59" s="16" t="str">
        <f>'[1]CU '!A60</f>
        <v>CU046.01</v>
      </c>
      <c r="B59" s="16" t="str">
        <f>'[1]CU '!B60</f>
        <v>HT- 50L</v>
      </c>
      <c r="C59" s="56"/>
      <c r="D59" s="14" t="str">
        <f>'[1]CU '!D60</f>
        <v>50HP</v>
      </c>
      <c r="E59" s="14" t="str">
        <f>'[1]CU '!E60</f>
        <v>1050mm x 280mm</v>
      </c>
      <c r="F59" s="14" t="str">
        <f>'[1]CU '!F60</f>
        <v>50L(1 1/8")</v>
      </c>
      <c r="G59" s="14"/>
      <c r="H59" s="14"/>
      <c r="I59" s="14"/>
      <c r="J59" s="273">
        <f>'[1]CU '!$Q60</f>
        <v>1142.55081571952</v>
      </c>
      <c r="K59" s="795"/>
      <c r="L59" s="795"/>
      <c r="M59" s="750"/>
    </row>
    <row r="60" s="159" customFormat="1" ht="16.15" customHeight="1" spans="1:13">
      <c r="A60" s="16" t="str">
        <f>'[1]CU '!A61</f>
        <v>CU046.03</v>
      </c>
      <c r="B60" s="16" t="str">
        <f>'[1]CU '!B61</f>
        <v>HT-80L</v>
      </c>
      <c r="C60" s="56"/>
      <c r="D60" s="14" t="str">
        <f>'[1]CU '!D61</f>
        <v>80HP</v>
      </c>
      <c r="E60" s="14"/>
      <c r="F60" s="14"/>
      <c r="G60" s="14"/>
      <c r="H60" s="14"/>
      <c r="I60" s="14"/>
      <c r="J60" s="273">
        <f>'[1]CU '!$Q61</f>
        <v>1951.0582010582</v>
      </c>
      <c r="K60" s="795"/>
      <c r="L60" s="795"/>
      <c r="M60" s="750"/>
    </row>
    <row r="61" s="159" customFormat="1" ht="16.15" customHeight="1" spans="1:13">
      <c r="A61" s="16" t="str">
        <f>'[1]CU '!A62</f>
        <v>CU046.04</v>
      </c>
      <c r="B61" s="16" t="str">
        <f>'[1]CU '!B62</f>
        <v>HT-100L</v>
      </c>
      <c r="C61" s="56"/>
      <c r="D61" s="14" t="str">
        <f>'[1]CU '!D62</f>
        <v>100HP</v>
      </c>
      <c r="E61" s="14"/>
      <c r="F61" s="14"/>
      <c r="G61" s="14"/>
      <c r="H61" s="14"/>
      <c r="I61" s="14"/>
      <c r="J61" s="273">
        <f>'[1]CU '!$Q62</f>
        <v>2242.06349206349</v>
      </c>
      <c r="K61" s="795"/>
      <c r="L61" s="795"/>
      <c r="M61" s="750"/>
    </row>
    <row r="62" s="159" customFormat="1" ht="16.15" customHeight="1" spans="1:13">
      <c r="A62" s="16" t="str">
        <f>'[1]CU '!A63</f>
        <v>CU047</v>
      </c>
      <c r="B62" s="16" t="str">
        <f>'[1]CU '!B63</f>
        <v>CR-101-2 receiver flare type</v>
      </c>
      <c r="C62" s="54" t="s">
        <v>5</v>
      </c>
      <c r="D62" s="14" t="str">
        <f>'[1]CU '!D63</f>
        <v>1hp</v>
      </c>
      <c r="E62" s="14" t="str">
        <f>'[1]CU '!E63</f>
        <v>3.35"(a) x 7.87"(b)</v>
      </c>
      <c r="F62" s="14" t="str">
        <f>'[1]CU '!F63</f>
        <v>1L</v>
      </c>
      <c r="G62" s="14"/>
      <c r="H62" s="14" t="str">
        <f>'[1]CU '!H63</f>
        <v>1/4"</v>
      </c>
      <c r="I62" s="14"/>
      <c r="J62" s="273">
        <f>'[1]CU '!$Q63</f>
        <v>119.962647852251</v>
      </c>
      <c r="K62" s="795"/>
      <c r="L62" s="795"/>
      <c r="M62" s="750"/>
    </row>
    <row r="63" s="159" customFormat="1" ht="16.15" customHeight="1" spans="1:13">
      <c r="A63" s="16" t="str">
        <f>'[1]CU '!A64</f>
        <v>CU048</v>
      </c>
      <c r="B63" s="16" t="str">
        <f>'[1]CU '!B64</f>
        <v>CR-101-3 receiver flare type</v>
      </c>
      <c r="C63" s="56"/>
      <c r="D63" s="14" t="str">
        <f>'[1]CU '!D64</f>
        <v>1.5hp</v>
      </c>
      <c r="E63" s="14" t="str">
        <f>'[1]CU '!E64</f>
        <v>3.35"(a) x 7.87"(b)</v>
      </c>
      <c r="F63" s="14" t="str">
        <f>'[1]CU '!F64</f>
        <v>1L</v>
      </c>
      <c r="G63" s="14"/>
      <c r="H63" s="14" t="str">
        <f>'[1]CU '!H64</f>
        <v>3/8"</v>
      </c>
      <c r="I63" s="14"/>
      <c r="J63" s="273">
        <f>'[1]CU '!$Q64</f>
        <v>119.962647852251</v>
      </c>
      <c r="K63" s="795"/>
      <c r="L63" s="795"/>
      <c r="M63" s="750"/>
    </row>
    <row r="64" s="159" customFormat="1" ht="16.15" customHeight="1" spans="1:13">
      <c r="A64" s="16" t="str">
        <f>'[1]CU '!A65</f>
        <v>CU049</v>
      </c>
      <c r="B64" s="16" t="str">
        <f>'[1]CU '!B65</f>
        <v>CR-102 receiver flare type</v>
      </c>
      <c r="C64" s="56"/>
      <c r="D64" s="14" t="str">
        <f>'[1]CU '!D65</f>
        <v>2hp-3hp</v>
      </c>
      <c r="E64" s="14" t="str">
        <f>'[1]CU '!E65</f>
        <v>5"(a) x 10.24"(b)</v>
      </c>
      <c r="F64" s="14" t="str">
        <f>'[1]CU '!F65</f>
        <v>3L</v>
      </c>
      <c r="G64" s="14"/>
      <c r="H64" s="14" t="str">
        <f>'[1]CU '!H65</f>
        <v>3/8"</v>
      </c>
      <c r="I64" s="14"/>
      <c r="J64" s="273">
        <f>'[1]CU '!$Q65</f>
        <v>130.512554471882</v>
      </c>
      <c r="K64" s="795"/>
      <c r="L64" s="795"/>
      <c r="M64" s="750"/>
    </row>
    <row r="65" s="159" customFormat="1" ht="16.15" customHeight="1" spans="1:13">
      <c r="A65" s="16" t="str">
        <f>'[1]CU '!A66</f>
        <v>CU050</v>
      </c>
      <c r="B65" s="16" t="str">
        <f>'[1]CU '!B66</f>
        <v>CR-103 receiver flare type</v>
      </c>
      <c r="C65" s="56"/>
      <c r="D65" s="14" t="str">
        <f>'[1]CU '!D66</f>
        <v>3.5hp-4hp</v>
      </c>
      <c r="E65" s="14" t="str">
        <f>'[1]CU '!E66</f>
        <v>5"(a) x 11.81"(b)</v>
      </c>
      <c r="F65" s="14" t="str">
        <f>'[1]CU '!F66</f>
        <v>4L</v>
      </c>
      <c r="G65" s="14"/>
      <c r="H65" s="14" t="str">
        <f>'[1]CU '!H66</f>
        <v>3/8"</v>
      </c>
      <c r="I65" s="14"/>
      <c r="J65" s="273">
        <f>'[1]CU '!$Q66</f>
        <v>134.426229508197</v>
      </c>
      <c r="K65" s="795"/>
      <c r="L65" s="795"/>
      <c r="M65" s="750"/>
    </row>
    <row r="66" s="159" customFormat="1" ht="16.15" customHeight="1" spans="1:13">
      <c r="A66" s="16" t="str">
        <f>'[1]CU '!A67</f>
        <v>CU051</v>
      </c>
      <c r="B66" s="16" t="str">
        <f>'[1]CU '!B67</f>
        <v>CR-104 receiver flare type</v>
      </c>
      <c r="C66" s="56"/>
      <c r="D66" s="14" t="str">
        <f>'[1]CU '!D67</f>
        <v>5hp-7.5hp</v>
      </c>
      <c r="E66" s="14" t="str">
        <f>'[1]CU '!E67</f>
        <v>6"(a) x 13.78"(b)</v>
      </c>
      <c r="F66" s="14" t="str">
        <f>'[1]CU '!F67</f>
        <v>6L</v>
      </c>
      <c r="G66" s="14"/>
      <c r="H66" s="14" t="str">
        <f>'[1]CU '!H67</f>
        <v>1/2"</v>
      </c>
      <c r="I66" s="14"/>
      <c r="J66" s="273">
        <f>'[1]CU '!$Q67</f>
        <v>189.728159369164</v>
      </c>
      <c r="K66" s="795"/>
      <c r="L66" s="795"/>
      <c r="M66" s="750"/>
    </row>
    <row r="67" s="159" customFormat="1" ht="16.15" customHeight="1" spans="1:13">
      <c r="A67" s="16" t="str">
        <f>'[1]CU '!A68</f>
        <v>CU052</v>
      </c>
      <c r="B67" s="16" t="str">
        <f>'[1]CU '!B68</f>
        <v>CR-105 receiver flare type</v>
      </c>
      <c r="C67" s="56"/>
      <c r="D67" s="14" t="str">
        <f>'[1]CU '!D68</f>
        <v>8.5hp-10hp</v>
      </c>
      <c r="E67" s="14" t="str">
        <f>'[1]CU '!E68</f>
        <v>7"(a) x 16.15"(b)</v>
      </c>
      <c r="F67" s="14" t="str">
        <f>'[1]CU '!F68</f>
        <v>10L</v>
      </c>
      <c r="G67" s="14"/>
      <c r="H67" s="14" t="str">
        <f>'[1]CU '!H68</f>
        <v>5/8"</v>
      </c>
      <c r="I67" s="14"/>
      <c r="J67" s="273">
        <f>'[1]CU '!$Q68</f>
        <v>215.592446565678</v>
      </c>
      <c r="K67" s="795"/>
      <c r="L67" s="795"/>
      <c r="M67" s="750"/>
    </row>
    <row r="68" s="159" customFormat="1" ht="16.15" customHeight="1" spans="1:13">
      <c r="A68" s="16" t="str">
        <f>'[1]CU '!A69</f>
        <v>CU053</v>
      </c>
      <c r="B68" s="16" t="str">
        <f>'[1]CU '!B69</f>
        <v>CR-106 receiver flare type</v>
      </c>
      <c r="C68" s="56"/>
      <c r="D68" s="14" t="str">
        <f>'[1]CU '!D69</f>
        <v>12hp</v>
      </c>
      <c r="E68" s="14" t="str">
        <f>'[1]CU '!E69</f>
        <v>8"(a) x 14.96"(b)</v>
      </c>
      <c r="F68" s="14" t="str">
        <f>'[1]CU '!F69</f>
        <v>12L</v>
      </c>
      <c r="G68" s="14"/>
      <c r="H68" s="14" t="str">
        <f>'[1]CU '!H69</f>
        <v>5/8"</v>
      </c>
      <c r="I68" s="14"/>
      <c r="J68" s="273">
        <f>'[1]CU '!$Q69</f>
        <v>303.650134882756</v>
      </c>
      <c r="K68" s="795"/>
      <c r="L68" s="795"/>
      <c r="M68" s="750"/>
    </row>
    <row r="69" s="159" customFormat="1" ht="16.15" customHeight="1" spans="1:13">
      <c r="A69" s="16" t="str">
        <f>'[1]CU '!A70</f>
        <v>CU054</v>
      </c>
      <c r="B69" s="16" t="str">
        <f>'[1]CU '!B70</f>
        <v>CR-107 receiver flare type</v>
      </c>
      <c r="C69" s="56"/>
      <c r="D69" s="14" t="str">
        <f>'[1]CU '!D70</f>
        <v>15hp</v>
      </c>
      <c r="E69" s="14" t="str">
        <f>'[1]CU '!E70</f>
        <v>9"(a) x 15.74"(b)</v>
      </c>
      <c r="F69" s="14" t="str">
        <f>'[1]CU '!F70</f>
        <v>16L</v>
      </c>
      <c r="G69" s="14"/>
      <c r="H69" s="14" t="str">
        <f>'[1]CU '!H70</f>
        <v>5/8"</v>
      </c>
      <c r="I69" s="14"/>
      <c r="J69" s="273">
        <f>'[1]CU '!$Q70</f>
        <v>441.564639966798</v>
      </c>
      <c r="K69" s="795"/>
      <c r="L69" s="795"/>
      <c r="M69" s="750"/>
    </row>
    <row r="70" s="159" customFormat="1" ht="16.15" customHeight="1" spans="1:13">
      <c r="A70" s="16" t="str">
        <f>'[1]CU '!A71</f>
        <v>CU055</v>
      </c>
      <c r="B70" s="16" t="str">
        <f>'[1]CU '!B71</f>
        <v>CR-108 receiver flare type</v>
      </c>
      <c r="C70" s="57"/>
      <c r="D70" s="14" t="str">
        <f>'[1]CU '!D71</f>
        <v>20hp</v>
      </c>
      <c r="E70" s="14">
        <f>'[1]CU '!E71</f>
        <v>0</v>
      </c>
      <c r="F70" s="14" t="str">
        <f>'[1]CU '!F71</f>
        <v>20L</v>
      </c>
      <c r="G70" s="14"/>
      <c r="H70" s="14" t="str">
        <f>'[1]CU '!H71</f>
        <v>5/8"</v>
      </c>
      <c r="I70" s="14"/>
      <c r="J70" s="273">
        <f>'[1]CU '!$Q71</f>
        <v>448.626271010583</v>
      </c>
      <c r="K70" s="795"/>
      <c r="L70" s="795"/>
      <c r="M70" s="750"/>
    </row>
    <row r="71" s="159" customFormat="1" ht="16.15" customHeight="1" spans="1:13">
      <c r="A71" s="16" t="str">
        <f>'[1]CU '!A72</f>
        <v>CU055.1</v>
      </c>
      <c r="B71" s="16" t="str">
        <f>'[1]CU '!B72</f>
        <v>RT-1 receiver welding type</v>
      </c>
      <c r="C71" s="54" t="s">
        <v>6</v>
      </c>
      <c r="D71" s="14" t="str">
        <f>'[1]CU '!D72</f>
        <v>1hp</v>
      </c>
      <c r="E71" s="14" t="str">
        <f>'[1]CU '!E72</f>
        <v>cs165</v>
      </c>
      <c r="F71" s="14" t="str">
        <f>'[1]CU '!F72</f>
        <v>1L</v>
      </c>
      <c r="G71" s="14"/>
      <c r="H71" s="14" t="str">
        <f>'[1]CU '!H72</f>
        <v>1/4"</v>
      </c>
      <c r="I71" s="14"/>
      <c r="J71" s="273">
        <f>'[1]CU '!$Q72</f>
        <v>56.329212955719</v>
      </c>
      <c r="K71" s="795"/>
      <c r="L71" s="795"/>
      <c r="M71" s="750"/>
    </row>
    <row r="72" s="159" customFormat="1" ht="16.15" customHeight="1" spans="1:13">
      <c r="A72" s="16" t="str">
        <f>'[1]CU '!A73</f>
        <v>CU055.2</v>
      </c>
      <c r="B72" s="16" t="str">
        <f>'[1]CU '!B73</f>
        <v>RT-2 receiver welding type</v>
      </c>
      <c r="C72" s="56"/>
      <c r="D72" s="14" t="str">
        <f>'[1]CU '!D73</f>
        <v>1.5hp-2hp</v>
      </c>
      <c r="E72" s="14" t="str">
        <f>'[1]CU '!E73</f>
        <v>cu15-22</v>
      </c>
      <c r="F72" s="14" t="str">
        <f>'[1]CU '!F73</f>
        <v>2l</v>
      </c>
      <c r="G72" s="14"/>
      <c r="H72" s="14" t="str">
        <f>'[1]CU '!H73</f>
        <v>3/8"</v>
      </c>
      <c r="I72" s="14"/>
      <c r="J72" s="273">
        <f>'[1]CU '!$Q73</f>
        <v>63.8919313618109</v>
      </c>
      <c r="K72" s="795"/>
      <c r="L72" s="795"/>
      <c r="M72" s="750"/>
    </row>
    <row r="73" s="159" customFormat="1" ht="16.15" customHeight="1" spans="1:13">
      <c r="A73" s="16" t="str">
        <f>'[1]CU '!A74</f>
        <v>CU055.3</v>
      </c>
      <c r="B73" s="16" t="str">
        <f>'[1]CU '!B74</f>
        <v>RT-3 receiver welding type</v>
      </c>
      <c r="C73" s="56"/>
      <c r="D73" s="14" t="str">
        <f>'[1]CU '!D74</f>
        <v>2.5hp-3hp</v>
      </c>
      <c r="E73" s="14" t="str">
        <f>'[1]CU '!E74</f>
        <v>cu32-36</v>
      </c>
      <c r="F73" s="14" t="str">
        <f>'[1]CU '!F74</f>
        <v>3l</v>
      </c>
      <c r="G73" s="14"/>
      <c r="H73" s="14" t="str">
        <f>'[1]CU '!H74</f>
        <v>3/8"</v>
      </c>
      <c r="I73" s="14"/>
      <c r="J73" s="273">
        <f>'[1]CU '!$Q74</f>
        <v>78.8869764773379</v>
      </c>
      <c r="K73" s="795"/>
      <c r="L73" s="795"/>
      <c r="M73" s="750"/>
    </row>
    <row r="74" s="159" customFormat="1" spans="1:13">
      <c r="A74" s="16" t="str">
        <f>'[1]CU '!A75</f>
        <v>CU055.4</v>
      </c>
      <c r="B74" s="16" t="str">
        <f>'[1]CU '!B75</f>
        <v>RT-4 receiver welding type</v>
      </c>
      <c r="C74" s="56"/>
      <c r="D74" s="14" t="str">
        <f>'[1]CU '!D75</f>
        <v>3.5hp-4hp</v>
      </c>
      <c r="E74" s="14" t="str">
        <f>'[1]CU '!E75</f>
        <v>cu40-50</v>
      </c>
      <c r="F74" s="14" t="str">
        <f>'[1]CU '!F75</f>
        <v>4l</v>
      </c>
      <c r="G74" s="14"/>
      <c r="H74" s="14" t="str">
        <f>'[1]CU '!H75</f>
        <v>3/8"</v>
      </c>
      <c r="I74" s="14"/>
      <c r="J74" s="273">
        <f>'[1]CU '!$Q75</f>
        <v>85.797736400146</v>
      </c>
      <c r="K74" s="795"/>
      <c r="L74" s="795"/>
      <c r="M74" s="750"/>
    </row>
    <row r="75" s="159" customFormat="1" spans="1:13">
      <c r="A75" s="16" t="str">
        <f>'[1]CU '!A76</f>
        <v>CU055.5</v>
      </c>
      <c r="B75" s="16" t="str">
        <f>'[1]CU '!B76</f>
        <v>RT-6 receiver welding type</v>
      </c>
      <c r="C75" s="56"/>
      <c r="D75" s="14" t="str">
        <f>'[1]CU '!D76</f>
        <v>5hp</v>
      </c>
      <c r="E75" s="14" t="str">
        <f>'[1]CU '!E76</f>
        <v>cu64</v>
      </c>
      <c r="F75" s="14" t="str">
        <f>'[1]CU '!F76</f>
        <v>6l</v>
      </c>
      <c r="G75" s="14"/>
      <c r="H75" s="14" t="str">
        <f>'[1]CU '!H76</f>
        <v>1/2"</v>
      </c>
      <c r="I75" s="14"/>
      <c r="J75" s="273">
        <f>'[1]CU '!$Q76</f>
        <v>93.882021592865</v>
      </c>
      <c r="K75" s="795"/>
      <c r="L75" s="795"/>
      <c r="M75" s="750"/>
    </row>
    <row r="76" s="159" customFormat="1" spans="1:13">
      <c r="A76" s="16" t="str">
        <f>'[1]CU '!A77</f>
        <v>CU055.6</v>
      </c>
      <c r="B76" s="16" t="str">
        <f>'[1]CU '!B77</f>
        <v>RT-8 receiver welding type</v>
      </c>
      <c r="C76" s="56"/>
      <c r="D76" s="14" t="str">
        <f>'[1]CU '!D77</f>
        <v>6hp</v>
      </c>
      <c r="E76" s="14" t="str">
        <f>'[1]CU '!E77</f>
        <v>cu72-90</v>
      </c>
      <c r="F76" s="14" t="str">
        <f>'[1]CU '!F77</f>
        <v>8l</v>
      </c>
      <c r="G76" s="14"/>
      <c r="H76" s="14" t="str">
        <f>'[1]CU '!H77</f>
        <v>1/2"</v>
      </c>
      <c r="I76" s="14"/>
      <c r="J76" s="273">
        <f>'[1]CU '!$Q77</f>
        <v>114.744693057946</v>
      </c>
      <c r="K76" s="795"/>
      <c r="L76" s="795"/>
      <c r="M76" s="750"/>
    </row>
    <row r="77" s="159" customFormat="1" spans="1:13">
      <c r="A77" s="16" t="str">
        <f>'[1]CU '!A78</f>
        <v>CU055.7</v>
      </c>
      <c r="B77" s="16" t="str">
        <f>'[1]CU '!B78</f>
        <v>RT-10 receiver welding type</v>
      </c>
      <c r="C77" s="56"/>
      <c r="D77" s="14" t="str">
        <f>'[1]CU '!D78</f>
        <v>8hp</v>
      </c>
      <c r="E77" s="14" t="str">
        <f>'[1]CU '!E78</f>
        <v>cu100-125</v>
      </c>
      <c r="F77" s="14" t="str">
        <f>'[1]CU '!F78</f>
        <v>10l</v>
      </c>
      <c r="G77" s="14"/>
      <c r="H77" s="14" t="str">
        <f>'[1]CU '!H78</f>
        <v>5/8"</v>
      </c>
      <c r="I77" s="14"/>
      <c r="J77" s="273">
        <f>'[1]CU '!$Q78</f>
        <v>135.607364523027</v>
      </c>
      <c r="K77" s="795"/>
      <c r="L77" s="795"/>
      <c r="M77" s="750"/>
    </row>
    <row r="78" s="159" customFormat="1" spans="1:13">
      <c r="A78" s="16" t="str">
        <f>'[1]CU '!A79</f>
        <v>CU055.8</v>
      </c>
      <c r="B78" s="16" t="str">
        <f>'[1]CU '!B79</f>
        <v>RT-12 receiver welding type</v>
      </c>
      <c r="C78" s="56"/>
      <c r="D78" s="14" t="str">
        <f>'[1]CU '!D79</f>
        <v>10hp</v>
      </c>
      <c r="E78" s="14" t="str">
        <f>'[1]CU '!E79</f>
        <v>cu144</v>
      </c>
      <c r="F78" s="14" t="str">
        <f>'[1]CU '!F79</f>
        <v>12l</v>
      </c>
      <c r="G78" s="14"/>
      <c r="H78" s="14" t="str">
        <f>'[1]CU '!H79</f>
        <v>5/8"</v>
      </c>
      <c r="I78" s="14"/>
      <c r="J78" s="273">
        <f>'[1]CU '!$Q79</f>
        <v>156.470035988108</v>
      </c>
      <c r="K78" s="795"/>
      <c r="L78" s="795"/>
      <c r="M78" s="750"/>
    </row>
    <row r="79" s="159" customFormat="1" spans="1:13">
      <c r="A79" s="16" t="str">
        <f>'[1]CU '!A80</f>
        <v>CU055.9</v>
      </c>
      <c r="B79" s="16" t="str">
        <f>'[1]CU '!B80</f>
        <v>RT-14 receiver welding type</v>
      </c>
      <c r="C79" s="57"/>
      <c r="D79" s="14" t="str">
        <f>'[1]CU '!D80</f>
        <v>12hp</v>
      </c>
      <c r="E79" s="14" t="str">
        <f>'[1]CU '!E80</f>
        <v>cu160</v>
      </c>
      <c r="F79" s="14" t="str">
        <f>'[1]CU '!F80</f>
        <v>14l</v>
      </c>
      <c r="G79" s="14"/>
      <c r="H79" s="14" t="str">
        <f>'[1]CU '!H80</f>
        <v>5/8"</v>
      </c>
      <c r="I79" s="14"/>
      <c r="J79" s="273">
        <f>'[1]CU '!$Q80</f>
        <v>164.293537787514</v>
      </c>
      <c r="K79" s="795"/>
      <c r="L79" s="795"/>
      <c r="M79" s="750"/>
    </row>
    <row r="80" s="159" customFormat="1" spans="1:13">
      <c r="A80" s="16" t="str">
        <f>'[1]CU '!A81</f>
        <v>CU055.10</v>
      </c>
      <c r="B80" s="16" t="str">
        <f>'[1]CU '!B81</f>
        <v>SCL-5-3 receiver tank</v>
      </c>
      <c r="C80" s="56"/>
      <c r="D80" s="14" t="str">
        <f>'[1]CU '!D81</f>
        <v>6hp</v>
      </c>
      <c r="E80" s="14" t="str">
        <f>'[1]CU '!E81</f>
        <v>cu72-90</v>
      </c>
      <c r="F80" s="14" t="str">
        <f>'[1]CU '!F81</f>
        <v>8l</v>
      </c>
      <c r="G80" s="14"/>
      <c r="H80" s="14"/>
      <c r="I80" s="14"/>
      <c r="J80" s="273">
        <f>'[1]CU '!$Q81</f>
        <v>129.087779690189</v>
      </c>
      <c r="K80" s="795"/>
      <c r="L80" s="795"/>
      <c r="M80" s="750"/>
    </row>
    <row r="81" s="159" customFormat="1" spans="1:13">
      <c r="A81" s="16" t="str">
        <f>'[1]CU '!A82</f>
        <v>CU055.11</v>
      </c>
      <c r="B81" s="16" t="str">
        <f>'[1]CU '!B82</f>
        <v>SCL-10-4 receiver tank</v>
      </c>
      <c r="C81" s="56"/>
      <c r="D81" s="14" t="str">
        <f>'[1]CU '!D82</f>
        <v>8-12hp</v>
      </c>
      <c r="E81" s="14" t="str">
        <f>'[1]CU '!E82</f>
        <v>cu100-144</v>
      </c>
      <c r="F81" s="14" t="str">
        <f>'[1]CU '!F82</f>
        <v>12l</v>
      </c>
      <c r="G81" s="14"/>
      <c r="H81" s="14"/>
      <c r="I81" s="14"/>
      <c r="J81" s="273">
        <f>'[1]CU '!$Q82</f>
        <v>199.499295884838</v>
      </c>
      <c r="K81" s="795"/>
      <c r="L81" s="795"/>
      <c r="M81" s="750"/>
    </row>
    <row r="82" s="159" customFormat="1" spans="1:13">
      <c r="A82" s="16" t="str">
        <f>'[1]CU '!A83</f>
        <v>CU055.12</v>
      </c>
      <c r="B82" s="16" t="str">
        <f>'[1]CU '!B83</f>
        <v>SCL-15-4 receiver tank</v>
      </c>
      <c r="C82" s="56"/>
      <c r="D82" s="14" t="str">
        <f>'[1]CU '!D83</f>
        <v>15hp</v>
      </c>
      <c r="E82" s="14" t="str">
        <f>'[1]CU '!E83</f>
        <v>cu160</v>
      </c>
      <c r="F82" s="14" t="str">
        <f>'[1]CU '!F83</f>
        <v>16l</v>
      </c>
      <c r="G82" s="14"/>
      <c r="H82" s="14"/>
      <c r="I82" s="14"/>
      <c r="J82" s="273">
        <f>'[1]CU '!$Q83</f>
        <v>317.340791738382</v>
      </c>
      <c r="K82" s="795"/>
      <c r="L82" s="795"/>
      <c r="M82" s="750"/>
    </row>
    <row r="83" s="159" customFormat="1" spans="1:13">
      <c r="A83" s="16" t="str">
        <f>'[1]CU '!A84</f>
        <v>CU055.13</v>
      </c>
      <c r="B83" s="16" t="str">
        <f>'[1]CU '!B84</f>
        <v>SCL-20-3 receiver tank</v>
      </c>
      <c r="C83" s="56"/>
      <c r="D83" s="14" t="str">
        <f>'[1]CU '!D84</f>
        <v>20hp</v>
      </c>
      <c r="E83" s="14" t="str">
        <f>'[1]CU '!E84</f>
        <v>cu200</v>
      </c>
      <c r="F83" s="14" t="str">
        <f>'[1]CU '!F84</f>
        <v>20l</v>
      </c>
      <c r="G83" s="14"/>
      <c r="H83" s="14"/>
      <c r="I83" s="14"/>
      <c r="J83" s="273">
        <f>'[1]CU '!$Q84</f>
        <v>418.61799356896</v>
      </c>
      <c r="K83" s="795"/>
      <c r="L83" s="795"/>
      <c r="M83" s="750"/>
    </row>
    <row r="84" s="159" customFormat="1" ht="24" spans="1:13">
      <c r="A84" s="16" t="str">
        <f>'[1]CU '!A85</f>
        <v>CU055.18</v>
      </c>
      <c r="B84" s="16" t="str">
        <f>'[1]CU '!B85</f>
        <v>L-29L (7/8" * 7/8")</v>
      </c>
      <c r="C84" s="54" t="s">
        <v>7</v>
      </c>
      <c r="D84" s="14" t="str">
        <f>'[1]CU '!D85</f>
        <v>30hp</v>
      </c>
      <c r="E84" s="14" t="str">
        <f>'[1]CU '!E85</f>
        <v>30L,with two valves,with sight glass</v>
      </c>
      <c r="F84" s="14" t="str">
        <f>'[1]CU '!F85</f>
        <v>30L</v>
      </c>
      <c r="G84" s="14">
        <f>'[1]CU '!G85</f>
        <v>8</v>
      </c>
      <c r="H84" s="14"/>
      <c r="I84" s="14"/>
      <c r="J84" s="273">
        <f>'[1]CU '!$Q85</f>
        <v>864.512471655329</v>
      </c>
      <c r="K84" s="795"/>
      <c r="L84" s="795"/>
      <c r="M84" s="741"/>
    </row>
    <row r="85" s="159" customFormat="1" ht="24" spans="1:13">
      <c r="A85" s="16" t="str">
        <f>'[1]CU '!A86</f>
        <v>CU056</v>
      </c>
      <c r="B85" s="16" t="str">
        <f>'[1]CU '!B86</f>
        <v>L-40L (1 1/8" * 1 1/8")</v>
      </c>
      <c r="C85" s="56"/>
      <c r="D85" s="14" t="str">
        <f>'[1]CU '!D86</f>
        <v>40hp</v>
      </c>
      <c r="E85" s="14" t="str">
        <f>'[1]CU '!E86</f>
        <v>40L,with two valves,with sight glass</v>
      </c>
      <c r="F85" s="14" t="str">
        <f>'[1]CU '!F86</f>
        <v>40L</v>
      </c>
      <c r="G85" s="14">
        <f>'[1]CU '!G86</f>
        <v>0</v>
      </c>
      <c r="H85" s="14"/>
      <c r="I85" s="14"/>
      <c r="J85" s="273">
        <f>'[1]CU '!$Q86</f>
        <v>1413.35072841922</v>
      </c>
      <c r="K85" s="795"/>
      <c r="L85" s="795"/>
      <c r="M85" s="741"/>
    </row>
    <row r="86" s="159" customFormat="1" ht="24" spans="1:13">
      <c r="A86" s="16" t="str">
        <f>'[1]CU '!A87</f>
        <v>CU057</v>
      </c>
      <c r="B86" s="16" t="str">
        <f>'[1]CU '!B87</f>
        <v>L-60L (1 3/8" * 1 1/8")</v>
      </c>
      <c r="C86" s="56"/>
      <c r="D86" s="14" t="str">
        <f>'[1]CU '!D87</f>
        <v>60hp</v>
      </c>
      <c r="E86" s="14" t="str">
        <f>'[1]CU '!E87</f>
        <v>60L,with two valves,with sight glass</v>
      </c>
      <c r="F86" s="14" t="str">
        <f>'[1]CU '!F87</f>
        <v>60L</v>
      </c>
      <c r="G86" s="14">
        <f>'[1]CU '!G87</f>
        <v>3</v>
      </c>
      <c r="H86" s="14"/>
      <c r="I86" s="14"/>
      <c r="J86" s="273">
        <f>'[1]CU '!$Q87</f>
        <v>1848.22787562514</v>
      </c>
      <c r="K86" s="795"/>
      <c r="L86" s="795"/>
      <c r="M86" s="741"/>
    </row>
    <row r="87" s="159" customFormat="1" ht="24" spans="1:13">
      <c r="A87" s="16" t="str">
        <f>'[1]CU '!A88</f>
        <v>CU058</v>
      </c>
      <c r="B87" s="16" t="str">
        <f>'[1]CU '!B88</f>
        <v>L-80L (1 5/8" * 1 3/8")</v>
      </c>
      <c r="C87" s="56"/>
      <c r="D87" s="14" t="str">
        <f>'[1]CU '!D88</f>
        <v>80hp</v>
      </c>
      <c r="E87" s="14" t="str">
        <f>'[1]CU '!E88</f>
        <v>80L,with two valves,with sight glass</v>
      </c>
      <c r="F87" s="14" t="str">
        <f>'[1]CU '!F88</f>
        <v>80L</v>
      </c>
      <c r="G87" s="14">
        <f>'[1]CU '!G88</f>
        <v>0</v>
      </c>
      <c r="H87" s="14"/>
      <c r="I87" s="14"/>
      <c r="J87" s="273">
        <f>'[1]CU '!$Q88</f>
        <v>2106.43618177865</v>
      </c>
      <c r="K87" s="795"/>
      <c r="L87" s="795"/>
      <c r="M87" s="741"/>
    </row>
    <row r="88" s="159" customFormat="1" ht="24" spans="1:13">
      <c r="A88" s="16" t="str">
        <f>'[1]CU '!A89</f>
        <v>CU059</v>
      </c>
      <c r="B88" s="16" t="str">
        <f>'[1]CU '!B89</f>
        <v>L-100L (1 5/8" * 1 3/8")</v>
      </c>
      <c r="C88" s="56"/>
      <c r="D88" s="14" t="str">
        <f>'[1]CU '!D89</f>
        <v>100hp</v>
      </c>
      <c r="E88" s="14" t="str">
        <f>'[1]CU '!E89</f>
        <v>100L,with two valves,with sight glass</v>
      </c>
      <c r="F88" s="14" t="str">
        <f>'[1]CU '!F89</f>
        <v>100L</v>
      </c>
      <c r="G88" s="14">
        <f>'[1]CU '!G89</f>
        <v>0</v>
      </c>
      <c r="H88" s="14"/>
      <c r="I88" s="14"/>
      <c r="J88" s="273">
        <f>'[1]CU '!$Q89</f>
        <v>2303.48988910633</v>
      </c>
      <c r="K88" s="795"/>
      <c r="L88" s="795"/>
      <c r="M88" s="741"/>
    </row>
    <row r="89" s="159" customFormat="1" ht="24" spans="1:13">
      <c r="A89" s="16" t="str">
        <f>'[1]CU '!A90</f>
        <v>CU060</v>
      </c>
      <c r="B89" s="16" t="str">
        <f>'[1]CU '!B90</f>
        <v>L-120L (1 5/8" * 1 3/8")</v>
      </c>
      <c r="C89" s="56"/>
      <c r="D89" s="14" t="str">
        <f>'[1]CU '!D90</f>
        <v>120hp</v>
      </c>
      <c r="E89" s="14" t="str">
        <f>'[1]CU '!E90</f>
        <v>120L,with two valves,with sight glass</v>
      </c>
      <c r="F89" s="14" t="str">
        <f>'[1]CU '!F90</f>
        <v>120L</v>
      </c>
      <c r="G89" s="14">
        <f>'[1]CU '!G90</f>
        <v>0</v>
      </c>
      <c r="H89" s="14"/>
      <c r="I89" s="14"/>
      <c r="J89" s="273">
        <f>'[1]CU '!$Q90</f>
        <v>2616.05783866058</v>
      </c>
      <c r="K89" s="472"/>
      <c r="L89" s="472"/>
      <c r="M89" s="741"/>
    </row>
    <row r="90" s="159" customFormat="1" ht="24" spans="1:13">
      <c r="A90" s="16" t="str">
        <f>'[1]CU '!A91</f>
        <v>CU061</v>
      </c>
      <c r="B90" s="16" t="str">
        <f>'[1]CU '!B91</f>
        <v>L-150L (2 1/8" * 1 5/8")</v>
      </c>
      <c r="C90" s="56"/>
      <c r="D90" s="14" t="str">
        <f>'[1]CU '!D91</f>
        <v>150hp</v>
      </c>
      <c r="E90" s="14" t="str">
        <f>'[1]CU '!E91</f>
        <v>150L,with two valves,with sight glass</v>
      </c>
      <c r="F90" s="14" t="str">
        <f>'[1]CU '!F91</f>
        <v>150L</v>
      </c>
      <c r="G90" s="14">
        <f>'[1]CU '!G91</f>
        <v>0</v>
      </c>
      <c r="H90" s="14"/>
      <c r="I90" s="14"/>
      <c r="J90" s="273" t="str">
        <f>'[1]CU '!$Q91</f>
        <v>~</v>
      </c>
      <c r="K90" s="472"/>
      <c r="L90" s="472"/>
      <c r="M90" s="741"/>
    </row>
    <row r="91" s="159" customFormat="1" ht="16.15" customHeight="1" spans="1:13">
      <c r="A91" s="16" t="str">
        <f>'[1]CU '!A92</f>
        <v>CU062</v>
      </c>
      <c r="B91" s="16" t="str">
        <f>'[1]CU '!B92</f>
        <v>HTC-3</v>
      </c>
      <c r="C91" s="54" t="s">
        <v>8</v>
      </c>
      <c r="D91" s="14" t="str">
        <f>'[1]CU '!D92</f>
        <v>3hp</v>
      </c>
      <c r="E91" s="14" t="str">
        <f>'[1]CU '!E92</f>
        <v>800*159D</v>
      </c>
      <c r="F91" s="14" t="str">
        <f>'[1]CU '!F92</f>
        <v>2DES2Y</v>
      </c>
      <c r="G91" s="14">
        <f>'[1]CU '!G92</f>
        <v>0</v>
      </c>
      <c r="H91" s="14"/>
      <c r="I91" s="14"/>
      <c r="J91" s="273">
        <f>'[1]CU '!$Q92</f>
        <v>1377.85452425419</v>
      </c>
      <c r="K91" s="472"/>
      <c r="L91" s="472"/>
      <c r="M91" s="748"/>
    </row>
    <row r="92" s="159" customFormat="1" ht="16.15" customHeight="1" spans="1:13">
      <c r="A92" s="16" t="str">
        <f>'[1]CU '!A93</f>
        <v>CU063</v>
      </c>
      <c r="B92" s="16" t="str">
        <f>'[1]CU '!B93</f>
        <v>HTC-4</v>
      </c>
      <c r="C92" s="56"/>
      <c r="D92" s="14" t="str">
        <f>'[1]CU '!D93</f>
        <v>4hp</v>
      </c>
      <c r="E92" s="14" t="str">
        <f>'[1]CU '!E93</f>
        <v>800*159D</v>
      </c>
      <c r="F92" s="14" t="str">
        <f>'[1]CU '!F93</f>
        <v>4CES3Y</v>
      </c>
      <c r="G92" s="14">
        <f>'[1]CU '!G93</f>
        <v>0</v>
      </c>
      <c r="H92" s="14"/>
      <c r="I92" s="14"/>
      <c r="J92" s="273">
        <f>'[1]CU '!$Q93</f>
        <v>1789.79041294874</v>
      </c>
      <c r="K92" s="472"/>
      <c r="L92" s="472"/>
      <c r="M92" s="750"/>
    </row>
    <row r="93" s="159" customFormat="1" ht="16.15" customHeight="1" spans="1:13">
      <c r="A93" s="16" t="str">
        <f>'[1]CU '!A94</f>
        <v>CU064</v>
      </c>
      <c r="B93" s="16" t="str">
        <f>'[1]CU '!B94</f>
        <v>HTC-5</v>
      </c>
      <c r="C93" s="56"/>
      <c r="D93" s="14" t="str">
        <f>'[1]CU '!D94</f>
        <v>5hp</v>
      </c>
      <c r="E93" s="14" t="str">
        <f>'[1]CU '!E94</f>
        <v>930*219D</v>
      </c>
      <c r="F93" s="14" t="str">
        <f>'[1]CU '!F94</f>
        <v>4EES4Y</v>
      </c>
      <c r="G93" s="14">
        <f>'[1]CU '!G94</f>
        <v>0</v>
      </c>
      <c r="H93" s="14"/>
      <c r="I93" s="14"/>
      <c r="J93" s="273">
        <f>'[1]CU '!$Q94</f>
        <v>1846.60915621695</v>
      </c>
      <c r="K93" s="472"/>
      <c r="L93" s="472"/>
      <c r="M93" s="750"/>
    </row>
    <row r="94" s="159" customFormat="1" ht="16.15" customHeight="1" spans="1:13">
      <c r="A94" s="16" t="str">
        <f>'[1]CU '!A95</f>
        <v>CU064.01</v>
      </c>
      <c r="B94" s="16" t="str">
        <f>'[1]CU '!B95</f>
        <v>HTC-6</v>
      </c>
      <c r="C94" s="56"/>
      <c r="D94" s="14" t="str">
        <f>'[1]CU '!D95</f>
        <v>6hp</v>
      </c>
      <c r="E94" s="14" t="str">
        <f>'[1]CU '!E95</f>
        <v>1080*165D</v>
      </c>
      <c r="F94" s="14" t="str">
        <f>'[1]CU '!F95</f>
        <v>4DES5Y</v>
      </c>
      <c r="G94" s="14">
        <f>'[1]CU '!G95</f>
        <v>0</v>
      </c>
      <c r="H94" s="14"/>
      <c r="I94" s="14"/>
      <c r="J94" s="273">
        <f>'[1]CU '!$Q95</f>
        <v>2144.90755837508</v>
      </c>
      <c r="K94" s="472"/>
      <c r="L94" s="472"/>
      <c r="M94" s="750"/>
    </row>
    <row r="95" s="159" customFormat="1" ht="16.15" customHeight="1" spans="1:13">
      <c r="A95" s="16" t="str">
        <f>'[1]CU '!A96</f>
        <v>CU065</v>
      </c>
      <c r="B95" s="16" t="str">
        <f>'[1]CU '!B96</f>
        <v>HTC-8</v>
      </c>
      <c r="C95" s="56"/>
      <c r="D95" s="14" t="str">
        <f>'[1]CU '!D96</f>
        <v>8hp</v>
      </c>
      <c r="E95" s="14" t="str">
        <f>'[1]CU '!E96</f>
        <v>980*219D</v>
      </c>
      <c r="F95" s="14" t="str">
        <f>'[1]CU '!F96</f>
        <v>4CES6Y</v>
      </c>
      <c r="G95" s="14">
        <f>'[1]CU '!G96</f>
        <v>0</v>
      </c>
      <c r="H95" s="14"/>
      <c r="I95" s="14"/>
      <c r="J95" s="273">
        <f>'[1]CU '!$Q96</f>
        <v>2500.02470380143</v>
      </c>
      <c r="K95" s="472"/>
      <c r="L95" s="472"/>
      <c r="M95" s="750"/>
    </row>
    <row r="96" s="159" customFormat="1" ht="16.15" customHeight="1" spans="1:13">
      <c r="A96" s="16" t="str">
        <f>'[1]CU '!A97</f>
        <v>CU066</v>
      </c>
      <c r="B96" s="16" t="str">
        <f>'[1]CU '!B97</f>
        <v>HTC-10</v>
      </c>
      <c r="C96" s="56"/>
      <c r="D96" s="14" t="str">
        <f>'[1]CU '!D97</f>
        <v>10hp</v>
      </c>
      <c r="E96" s="14" t="str">
        <f>'[1]CU '!E97</f>
        <v>1080*219D</v>
      </c>
      <c r="F96" s="14" t="str">
        <f>'[1]CU '!F97</f>
        <v>4TES9Y</v>
      </c>
      <c r="G96" s="14">
        <f>'[1]CU '!G97</f>
        <v>0</v>
      </c>
      <c r="H96" s="14"/>
      <c r="I96" s="14"/>
      <c r="J96" s="273">
        <f>'[1]CU '!$Q97</f>
        <v>3125.03087975177</v>
      </c>
      <c r="K96" s="472"/>
      <c r="L96" s="472"/>
      <c r="M96" s="750"/>
    </row>
    <row r="97" s="159" customFormat="1" ht="16.15" customHeight="1" spans="1:13">
      <c r="A97" s="16" t="str">
        <f>'[1]CU '!A98</f>
        <v>CU067</v>
      </c>
      <c r="B97" s="16" t="str">
        <f>'[1]CU '!B98</f>
        <v>HTC-12</v>
      </c>
      <c r="C97" s="56"/>
      <c r="D97" s="14" t="str">
        <f>'[1]CU '!D98</f>
        <v>12.5hp</v>
      </c>
      <c r="E97" s="14" t="str">
        <f>'[1]CU '!E98</f>
        <v>1280*219D</v>
      </c>
      <c r="F97" s="14" t="str">
        <f>'[1]CU '!F98</f>
        <v>4PES12Y</v>
      </c>
      <c r="G97" s="14">
        <f>'[1]CU '!G98</f>
        <v>0</v>
      </c>
      <c r="H97" s="14"/>
      <c r="I97" s="14"/>
      <c r="J97" s="273">
        <f>'[1]CU '!$Q98</f>
        <v>3451.738653544</v>
      </c>
      <c r="K97" s="472"/>
      <c r="L97" s="472"/>
      <c r="M97" s="750"/>
    </row>
    <row r="98" s="159" customFormat="1" ht="16.15" customHeight="1" spans="1:13">
      <c r="A98" s="16" t="str">
        <f>'[1]CU '!A99</f>
        <v>CU068</v>
      </c>
      <c r="B98" s="16" t="str">
        <f>'[1]CU '!B99</f>
        <v>HTC-15</v>
      </c>
      <c r="C98" s="56"/>
      <c r="D98" s="14" t="str">
        <f>'[1]CU '!D99</f>
        <v>15hp</v>
      </c>
      <c r="E98" s="14" t="str">
        <f>'[1]CU '!E99</f>
        <v>1220*219D</v>
      </c>
      <c r="F98" s="14" t="str">
        <f>'[1]CU '!F99</f>
        <v>4JE13Y</v>
      </c>
      <c r="G98" s="14">
        <f>'[1]CU '!G99</f>
        <v>0</v>
      </c>
      <c r="H98" s="14"/>
      <c r="I98" s="14"/>
      <c r="J98" s="273">
        <f>'[1]CU '!$Q99</f>
        <v>3927.59562841529</v>
      </c>
      <c r="K98" s="472"/>
      <c r="L98" s="472"/>
      <c r="M98" s="750"/>
    </row>
    <row r="99" s="159" customFormat="1" ht="16.15" customHeight="1" spans="1:13">
      <c r="A99" s="16" t="str">
        <f>'[1]CU '!A100</f>
        <v>CU069</v>
      </c>
      <c r="B99" s="16" t="str">
        <f>'[1]CU '!B100</f>
        <v>HTC-20</v>
      </c>
      <c r="C99" s="56"/>
      <c r="D99" s="14" t="str">
        <f>'[1]CU '!D100</f>
        <v>20hp</v>
      </c>
      <c r="E99" s="14" t="str">
        <f>'[1]CU '!E100</f>
        <v>1430*219D</v>
      </c>
      <c r="F99" s="14" t="str">
        <f>'[1]CU '!F100</f>
        <v>4HE18Y</v>
      </c>
      <c r="G99" s="14">
        <f>'[1]CU '!G100</f>
        <v>0</v>
      </c>
      <c r="H99" s="14"/>
      <c r="I99" s="14"/>
      <c r="J99" s="273">
        <f>'[1]CU '!$Q100</f>
        <v>4446.06666073775</v>
      </c>
      <c r="K99" s="472"/>
      <c r="L99" s="472"/>
      <c r="M99" s="750"/>
    </row>
    <row r="100" s="159" customFormat="1" ht="16.15" customHeight="1" spans="1:13">
      <c r="A100" s="16" t="str">
        <f>'[1]CU '!A101</f>
        <v>CU070</v>
      </c>
      <c r="B100" s="16" t="str">
        <f>'[1]CU '!B101</f>
        <v>HTC-25</v>
      </c>
      <c r="C100" s="56"/>
      <c r="D100" s="14" t="str">
        <f>'[1]CU '!D101</f>
        <v>25hp</v>
      </c>
      <c r="E100" s="14" t="str">
        <f>'[1]CU '!E101</f>
        <v>1430*273D</v>
      </c>
      <c r="F100" s="14" t="str">
        <f>'[1]CU '!F101</f>
        <v>4GE23Y</v>
      </c>
      <c r="G100" s="14">
        <f>'[1]CU '!G101</f>
        <v>0</v>
      </c>
      <c r="H100" s="14"/>
      <c r="I100" s="14"/>
      <c r="J100" s="273">
        <f>'[1]CU '!$Q101</f>
        <v>5383.57592466328</v>
      </c>
      <c r="K100" s="472"/>
      <c r="L100" s="472"/>
      <c r="M100" s="750"/>
    </row>
    <row r="101" s="159" customFormat="1" ht="16.15" customHeight="1" spans="1:13">
      <c r="A101" s="16" t="str">
        <f>'[1]CU '!A102</f>
        <v>CU070.01</v>
      </c>
      <c r="B101" s="16" t="str">
        <f>'[1]CU '!B102</f>
        <v>HTC-28</v>
      </c>
      <c r="C101" s="56"/>
      <c r="D101" s="14" t="str">
        <f>'[1]CU '!D102</f>
        <v>28hp</v>
      </c>
      <c r="E101" s="14" t="str">
        <f>'[1]CU '!E102</f>
        <v>1620*273D</v>
      </c>
      <c r="F101" s="14" t="str">
        <f>'[1]CU '!F102</f>
        <v>6HE28Y</v>
      </c>
      <c r="G101" s="14">
        <f>'[1]CU '!G102</f>
        <v>0</v>
      </c>
      <c r="H101" s="14"/>
      <c r="I101" s="14"/>
      <c r="J101" s="273">
        <f>'[1]CU '!$Q102</f>
        <v>6065.40084388185</v>
      </c>
      <c r="K101" s="472"/>
      <c r="L101" s="472"/>
      <c r="M101" s="750"/>
    </row>
    <row r="102" s="159" customFormat="1" ht="16.15" customHeight="1" spans="1:13">
      <c r="A102" s="16" t="str">
        <f>'[1]CU '!A103</f>
        <v>CU071</v>
      </c>
      <c r="B102" s="16" t="str">
        <f>'[1]CU '!B103</f>
        <v>HTC-30</v>
      </c>
      <c r="C102" s="56"/>
      <c r="D102" s="14" t="str">
        <f>'[1]CU '!D103</f>
        <v>30hp</v>
      </c>
      <c r="E102" s="14" t="str">
        <f>'[1]CU '!E103</f>
        <v>1620*273D</v>
      </c>
      <c r="F102" s="14" t="str">
        <f>'[1]CU '!F103</f>
        <v>6HE28Y</v>
      </c>
      <c r="G102" s="14">
        <f>'[1]CU '!G103</f>
        <v>0</v>
      </c>
      <c r="H102" s="14"/>
      <c r="I102" s="14"/>
      <c r="J102" s="273">
        <f>'[1]CU '!$Q103</f>
        <v>6612.28124783841</v>
      </c>
      <c r="K102" s="472"/>
      <c r="L102" s="472"/>
      <c r="M102" s="750"/>
    </row>
    <row r="103" s="159" customFormat="1" ht="16.15" customHeight="1" spans="1:13">
      <c r="A103" s="16" t="str">
        <f>'[1]CU '!A104</f>
        <v>CU072</v>
      </c>
      <c r="B103" s="16" t="str">
        <f>'[1]CU '!B104</f>
        <v>HTC-35</v>
      </c>
      <c r="C103" s="56"/>
      <c r="D103" s="14" t="str">
        <f>'[1]CU '!D104</f>
        <v>35hp</v>
      </c>
      <c r="E103" s="14" t="str">
        <f>'[1]CU '!E104</f>
        <v>1620*273D</v>
      </c>
      <c r="F103" s="14" t="str">
        <f>'[1]CU '!F104</f>
        <v>6GE34Y/S6F30.2Y</v>
      </c>
      <c r="G103" s="14">
        <f>'[1]CU '!G104</f>
        <v>0</v>
      </c>
      <c r="H103" s="14"/>
      <c r="I103" s="14"/>
      <c r="J103" s="273">
        <f>'[1]CU '!$Q104</f>
        <v>7826.78188519649</v>
      </c>
      <c r="K103" s="472"/>
      <c r="L103" s="472"/>
      <c r="M103" s="750"/>
    </row>
    <row r="104" s="159" customFormat="1" ht="16.15" customHeight="1" spans="1:13">
      <c r="A104" s="16" t="str">
        <f>'[1]CU '!A105</f>
        <v>CU073</v>
      </c>
      <c r="B104" s="16" t="str">
        <f>'[1]CU '!B105</f>
        <v>HTC-40</v>
      </c>
      <c r="C104" s="56"/>
      <c r="D104" s="14" t="str">
        <f>'[1]CU '!D105</f>
        <v>40hp</v>
      </c>
      <c r="E104" s="14" t="str">
        <f>'[1]CU '!E105</f>
        <v>1620*279D</v>
      </c>
      <c r="F104" s="14" t="str">
        <f>'[1]CU '!F105</f>
        <v>6FE44Y</v>
      </c>
      <c r="G104" s="14">
        <f>'[1]CU '!G105</f>
        <v>0</v>
      </c>
      <c r="H104" s="14"/>
      <c r="I104" s="14"/>
      <c r="J104" s="273">
        <f>'[1]CU '!$Q105</f>
        <v>8252.9224597081</v>
      </c>
      <c r="K104" s="472"/>
      <c r="L104" s="472"/>
      <c r="M104" s="750"/>
    </row>
    <row r="105" s="159" customFormat="1" ht="16.15" customHeight="1" spans="1:13">
      <c r="A105" s="16" t="str">
        <f>'[1]CU '!A106</f>
        <v>CU073.01</v>
      </c>
      <c r="B105" s="16" t="str">
        <f>'[1]CU '!B106</f>
        <v>HTC-45</v>
      </c>
      <c r="C105" s="56"/>
      <c r="D105" s="14" t="str">
        <f>'[1]CU '!D106</f>
        <v>45hp</v>
      </c>
      <c r="E105" s="14" t="str">
        <f>'[1]CU '!E106</f>
        <v>2150*273D</v>
      </c>
      <c r="F105" s="14" t="str">
        <f>'[1]CU '!F106</f>
        <v>6GE40Y /SW3L3000</v>
      </c>
      <c r="G105" s="14">
        <f>'[1]CU '!G106</f>
        <v>0</v>
      </c>
      <c r="H105" s="14"/>
      <c r="I105" s="14"/>
      <c r="J105" s="273">
        <f>'[1]CU '!$Q106</f>
        <v>9133.61298036543</v>
      </c>
      <c r="K105" s="472"/>
      <c r="L105" s="472"/>
      <c r="M105" s="750"/>
    </row>
    <row r="106" s="159" customFormat="1" ht="16.15" customHeight="1" spans="1:13">
      <c r="A106" s="16" t="str">
        <f>'[1]CU '!A107</f>
        <v>CU074</v>
      </c>
      <c r="B106" s="16" t="str">
        <f>'[1]CU '!B107</f>
        <v>HTC-50</v>
      </c>
      <c r="C106" s="56"/>
      <c r="D106" s="14" t="str">
        <f>'[1]CU '!D107</f>
        <v>50hp</v>
      </c>
      <c r="E106" s="14" t="str">
        <f>'[1]CU '!E107</f>
        <v>2150*273D</v>
      </c>
      <c r="F106" s="14" t="str">
        <f>'[1]CU '!F107</f>
        <v>6FE50Y /SW3L4000</v>
      </c>
      <c r="G106" s="14">
        <f>'[1]CU '!G107</f>
        <v>0</v>
      </c>
      <c r="H106" s="14"/>
      <c r="I106" s="14"/>
      <c r="J106" s="273">
        <f>'[1]CU '!$Q107</f>
        <v>9971.68944357157</v>
      </c>
      <c r="K106" s="472"/>
      <c r="L106" s="472"/>
      <c r="M106" s="750"/>
    </row>
    <row r="107" s="159" customFormat="1" ht="16.15" customHeight="1" spans="1:13">
      <c r="A107" s="16" t="str">
        <f>'[1]CU '!A108</f>
        <v>CU074.01</v>
      </c>
      <c r="B107" s="16" t="str">
        <f>'[1]CU '!B108</f>
        <v>HTC-55</v>
      </c>
      <c r="C107" s="56"/>
      <c r="D107" s="14" t="str">
        <f>'[1]CU '!D108</f>
        <v>55hp</v>
      </c>
      <c r="E107" s="14" t="str">
        <f>'[1]CU '!E108</f>
        <v>2150*273D</v>
      </c>
      <c r="F107" s="14" t="str">
        <f>'[1]CU '!F108</f>
        <v>SW3L5000</v>
      </c>
      <c r="G107" s="14">
        <f>'[1]CU '!G108</f>
        <v>0</v>
      </c>
      <c r="H107" s="14"/>
      <c r="I107" s="14"/>
      <c r="J107" s="273">
        <f>'[1]CU '!$Q108</f>
        <v>11662.047055801</v>
      </c>
      <c r="K107" s="472"/>
      <c r="L107" s="472"/>
      <c r="M107" s="750"/>
    </row>
    <row r="108" s="159" customFormat="1" ht="16.15" customHeight="1" spans="1:13">
      <c r="A108" s="16" t="str">
        <f>'[1]CU '!A109</f>
        <v>CU075</v>
      </c>
      <c r="B108" s="16" t="str">
        <f>'[1]CU '!B109</f>
        <v>HTC-60</v>
      </c>
      <c r="C108" s="56"/>
      <c r="D108" s="14" t="str">
        <f>'[1]CU '!D109</f>
        <v>60hp</v>
      </c>
      <c r="E108" s="14" t="str">
        <f>'[1]CU '!E109</f>
        <v>2170*325D</v>
      </c>
      <c r="F108" s="14" t="str">
        <f>'[1]CU '!F109</f>
        <v>SW3L6000</v>
      </c>
      <c r="G108" s="14">
        <f>'[1]CU '!G109</f>
        <v>0</v>
      </c>
      <c r="H108" s="14"/>
      <c r="I108" s="14"/>
      <c r="J108" s="273">
        <f>'[1]CU '!$Q109</f>
        <v>13281.381238945</v>
      </c>
      <c r="K108" s="472"/>
      <c r="L108" s="472"/>
      <c r="M108" s="750"/>
    </row>
    <row r="109" s="159" customFormat="1" ht="16.15" customHeight="1" spans="1:13">
      <c r="A109" s="16" t="str">
        <f>'[1]CU '!A110</f>
        <v>CU075.01</v>
      </c>
      <c r="B109" s="16" t="str">
        <f>'[1]CU '!B110</f>
        <v>HTC-70</v>
      </c>
      <c r="C109" s="56"/>
      <c r="D109" s="14" t="str">
        <f>'[1]CU '!D110</f>
        <v>70hp</v>
      </c>
      <c r="E109" s="14" t="str">
        <f>'[1]CU '!E110</f>
        <v>2220*325D</v>
      </c>
      <c r="F109" s="14" t="str">
        <f>'[1]CU '!F110</f>
        <v>SW3L7000</v>
      </c>
      <c r="G109" s="14">
        <f>'[1]CU '!G110</f>
        <v>0</v>
      </c>
      <c r="H109" s="14"/>
      <c r="I109" s="14"/>
      <c r="J109" s="273">
        <f>'[1]CU '!$Q110</f>
        <v>14886.5107362721</v>
      </c>
      <c r="K109" s="795"/>
      <c r="L109" s="795"/>
      <c r="M109" s="750"/>
    </row>
    <row r="110" s="159" customFormat="1" ht="16.15" customHeight="1" spans="1:13">
      <c r="A110" s="16" t="str">
        <f>'[1]CU '!A111</f>
        <v>CU076</v>
      </c>
      <c r="B110" s="16" t="str">
        <f>'[1]CU '!B111</f>
        <v>HTC-80</v>
      </c>
      <c r="C110" s="56"/>
      <c r="D110" s="14" t="str">
        <f>'[1]CU '!D111</f>
        <v>80hp</v>
      </c>
      <c r="E110" s="14" t="str">
        <f>'[1]CU '!E111</f>
        <v>2220*325D</v>
      </c>
      <c r="F110" s="14">
        <f>'[1]CU '!F111</f>
        <v>0</v>
      </c>
      <c r="G110" s="14" t="str">
        <f>'[1]CU '!G111</f>
        <v>C50S12R</v>
      </c>
      <c r="H110" s="14"/>
      <c r="I110" s="14"/>
      <c r="J110" s="273">
        <f>'[1]CU '!$Q111</f>
        <v>16420.6168045139</v>
      </c>
      <c r="K110" s="795"/>
      <c r="L110" s="795"/>
      <c r="M110" s="750"/>
    </row>
    <row r="111" s="159" customFormat="1" ht="16.15" customHeight="1" spans="1:13">
      <c r="A111" s="16" t="str">
        <f>'[1]CU '!A112</f>
        <v>CU076.01</v>
      </c>
      <c r="B111" s="16" t="str">
        <f>'[1]CU '!B112</f>
        <v>HTC-90</v>
      </c>
      <c r="C111" s="56"/>
      <c r="D111" s="14" t="str">
        <f>'[1]CU '!D112</f>
        <v>90HP</v>
      </c>
      <c r="E111" s="14" t="str">
        <f>'[1]CU '!E112</f>
        <v>2370*325D</v>
      </c>
      <c r="F111" s="14" t="str">
        <f>'[1]CU '!F112</f>
        <v>SW3L8000</v>
      </c>
      <c r="G111" s="14">
        <f>'[1]CU '!G112</f>
        <v>0</v>
      </c>
      <c r="H111" s="14"/>
      <c r="I111" s="14"/>
      <c r="J111" s="273">
        <f>'[1]CU '!$Q112</f>
        <v>18110.9744167433</v>
      </c>
      <c r="K111" s="795"/>
      <c r="L111" s="795"/>
      <c r="M111" s="750"/>
    </row>
    <row r="112" s="159" customFormat="1" spans="1:13">
      <c r="A112" s="16" t="str">
        <f>'[1]CU '!A113</f>
        <v>CU076.02</v>
      </c>
      <c r="B112" s="16" t="str">
        <f>'[1]CU '!B113</f>
        <v>HTC-110</v>
      </c>
      <c r="C112" s="56"/>
      <c r="D112" s="14" t="str">
        <f>'[1]CU '!D113</f>
        <v>110HP</v>
      </c>
      <c r="E112" s="14" t="str">
        <f>'[1]CU '!E113</f>
        <v>2370*325D</v>
      </c>
      <c r="F112" s="14" t="str">
        <f>'[1]CU '!F113</f>
        <v>SW3L9500</v>
      </c>
      <c r="G112" s="14">
        <f>'[1]CU '!G113</f>
        <v>0</v>
      </c>
      <c r="H112" s="14"/>
      <c r="I112" s="14"/>
      <c r="J112" s="273">
        <f>'[1]CU '!$Q113</f>
        <v>19787.1273431556</v>
      </c>
      <c r="K112" s="463"/>
      <c r="L112" s="463"/>
      <c r="M112" s="750"/>
    </row>
    <row r="113" s="159" customFormat="1" spans="1:13">
      <c r="A113" s="16" t="str">
        <f>'[1]CU '!A114</f>
        <v>CU076.03</v>
      </c>
      <c r="B113" s="16" t="str">
        <f>'[1]CU '!B114</f>
        <v>HTC-120</v>
      </c>
      <c r="C113" s="56"/>
      <c r="D113" s="14" t="str">
        <f>'[1]CU '!D114</f>
        <v>120HP</v>
      </c>
      <c r="E113" s="14" t="str">
        <f>'[1]CU '!E114</f>
        <v>2880*377D</v>
      </c>
      <c r="F113" s="14" t="str">
        <f>'[1]CU '!F114</f>
        <v>SW3L11500</v>
      </c>
      <c r="G113" s="14">
        <f>'[1]CU '!G114</f>
        <v>0</v>
      </c>
      <c r="H113" s="14"/>
      <c r="I113" s="14"/>
      <c r="J113" s="273">
        <f>'[1]CU '!$Q114</f>
        <v>24858.2001798436</v>
      </c>
      <c r="K113" s="463"/>
      <c r="L113" s="463"/>
      <c r="M113" s="750"/>
    </row>
    <row r="114" s="183" customFormat="1" spans="1:13">
      <c r="A114" s="16" t="str">
        <f>'[1]CU '!A130</f>
        <v>CU077.20</v>
      </c>
      <c r="B114" s="16" t="str">
        <f>'[1]CU '!B130</f>
        <v>CS025</v>
      </c>
      <c r="C114" s="796" t="s">
        <v>9</v>
      </c>
      <c r="D114" s="14" t="str">
        <f>'[1]CU '!D130</f>
        <v>1/4hp</v>
      </c>
      <c r="E114" s="14" t="str">
        <f>'[1]CU '!E130</f>
        <v>8 X 9  X 2R</v>
      </c>
      <c r="F114" s="14" t="str">
        <f>'[1]CU '!F130</f>
        <v>φ200 BLADE 28°</v>
      </c>
      <c r="G114" s="14" t="str">
        <f>'[1]CU '!G130</f>
        <v>5watts</v>
      </c>
      <c r="H114" s="14"/>
      <c r="I114" s="14"/>
      <c r="J114" s="273">
        <f>'[1]CU '!$Q130</f>
        <v>53.1131730550697</v>
      </c>
      <c r="K114" s="797"/>
      <c r="L114" s="797"/>
      <c r="M114" s="750"/>
    </row>
    <row r="115" s="183" customFormat="1" spans="1:13">
      <c r="A115" s="16" t="str">
        <f>'[1]CU '!A131</f>
        <v>CU078</v>
      </c>
      <c r="B115" s="16" t="str">
        <f>'[1]CU '!B131</f>
        <v>CS030</v>
      </c>
      <c r="C115" s="798"/>
      <c r="D115" s="14" t="str">
        <f>'[1]CU '!D131</f>
        <v>1/3hp</v>
      </c>
      <c r="E115" s="14" t="str">
        <f>'[1]CU '!E131</f>
        <v>9 X 9  X 3R</v>
      </c>
      <c r="F115" s="14" t="str">
        <f>'[1]CU '!F131</f>
        <v>φ200 BLADE 28°</v>
      </c>
      <c r="G115" s="14" t="str">
        <f>'[1]CU '!G131</f>
        <v>10watts</v>
      </c>
      <c r="H115" s="14"/>
      <c r="I115" s="14"/>
      <c r="J115" s="273">
        <f>'[1]CU '!$Q131</f>
        <v>118.578246820621</v>
      </c>
      <c r="K115" s="797"/>
      <c r="L115" s="797"/>
      <c r="M115" s="750"/>
    </row>
    <row r="116" s="183" customFormat="1" spans="1:13">
      <c r="A116" s="16" t="str">
        <f>'[1]CU '!A132</f>
        <v>CU079</v>
      </c>
      <c r="B116" s="16" t="str">
        <f>'[1]CU '!B132</f>
        <v>CS033 (10 u)</v>
      </c>
      <c r="C116" s="798"/>
      <c r="D116" s="14" t="str">
        <f>'[1]CU '!D132</f>
        <v>1/3hp</v>
      </c>
      <c r="E116" s="14" t="str">
        <f>'[1]CU '!E132</f>
        <v>10 X 11 X 2R</v>
      </c>
      <c r="F116" s="14" t="str">
        <f>'[1]CU '!F132</f>
        <v>φ250 BLADE 22°</v>
      </c>
      <c r="G116" s="14" t="str">
        <f>'[1]CU '!G132</f>
        <v>10watts</v>
      </c>
      <c r="H116" s="14"/>
      <c r="I116" s="14"/>
      <c r="J116" s="273">
        <f>'[1]CU '!$Q132</f>
        <v>146.987618454728</v>
      </c>
      <c r="K116" s="797"/>
      <c r="L116" s="797"/>
      <c r="M116" s="750"/>
    </row>
    <row r="117" s="183" customFormat="1" spans="1:13">
      <c r="A117" s="16" t="str">
        <f>'[1]CU '!A133</f>
        <v>CU080</v>
      </c>
      <c r="B117" s="16" t="str">
        <f>'[1]CU '!B133</f>
        <v>CS050 (15 u)</v>
      </c>
      <c r="C117" s="798"/>
      <c r="D117" s="14" t="str">
        <f>'[1]CU '!D133</f>
        <v>1/2hp</v>
      </c>
      <c r="E117" s="14" t="str">
        <f>'[1]CU '!E133</f>
        <v>10 X 11 X 3R</v>
      </c>
      <c r="F117" s="14" t="str">
        <f>'[1]CU '!F133</f>
        <v>φ250 BLADE 22°</v>
      </c>
      <c r="G117" s="14" t="str">
        <f>'[1]CU '!G133</f>
        <v>10watts</v>
      </c>
      <c r="H117" s="14"/>
      <c r="I117" s="14"/>
      <c r="J117" s="273">
        <f>'[1]CU '!$Q133</f>
        <v>167.985849662546</v>
      </c>
      <c r="K117" s="797"/>
      <c r="L117" s="797"/>
      <c r="M117" s="750"/>
    </row>
    <row r="118" s="183" customFormat="1" spans="1:13">
      <c r="A118" s="16" t="str">
        <f>'[1]CU '!A134</f>
        <v>CU081</v>
      </c>
      <c r="B118" s="16" t="str">
        <f>'[1]CU '!B134</f>
        <v>CS060 (16 u)</v>
      </c>
      <c r="C118" s="798"/>
      <c r="D118" s="14" t="str">
        <f>'[1]CU '!D134</f>
        <v>1/2hp(big)</v>
      </c>
      <c r="E118" s="14" t="str">
        <f>'[1]CU '!E134</f>
        <v>11 X 13 X 3R</v>
      </c>
      <c r="F118" s="14" t="str">
        <f>'[1]CU '!F134</f>
        <v>φ250 BLADE 28°</v>
      </c>
      <c r="G118" s="14" t="str">
        <f>'[1]CU '!G134</f>
        <v>16watts</v>
      </c>
      <c r="H118" s="14"/>
      <c r="I118" s="14"/>
      <c r="J118" s="273">
        <f>'[1]CU '!$Q134</f>
        <v>219.369756618148</v>
      </c>
      <c r="K118" s="797"/>
      <c r="L118" s="797"/>
      <c r="M118" s="750"/>
    </row>
    <row r="119" s="159" customFormat="1" spans="1:13">
      <c r="A119" s="16" t="str">
        <f>'[1]CU '!A135</f>
        <v>CU082</v>
      </c>
      <c r="B119" s="16" t="str">
        <f>'[1]CU '!B135</f>
        <v>CS075</v>
      </c>
      <c r="C119" s="798"/>
      <c r="D119" s="14" t="str">
        <f>'[1]CU '!D135</f>
        <v>3/4hp</v>
      </c>
      <c r="E119" s="14" t="str">
        <f>'[1]CU '!E135</f>
        <v>13 X 15 X 3R</v>
      </c>
      <c r="F119" s="14" t="str">
        <f>'[1]CU '!F135</f>
        <v>φ300 BLADE 22°</v>
      </c>
      <c r="G119" s="14" t="str">
        <f>'[1]CU '!G135</f>
        <v>18watts</v>
      </c>
      <c r="H119" s="14"/>
      <c r="I119" s="14"/>
      <c r="J119" s="273">
        <f>'[1]CU '!$Q135</f>
        <v>245.802824138578</v>
      </c>
      <c r="K119" s="463"/>
      <c r="L119" s="463"/>
      <c r="M119" s="750"/>
    </row>
    <row r="120" s="159" customFormat="1" spans="1:13">
      <c r="A120" s="16" t="str">
        <f>'[1]CU '!A136</f>
        <v>CU082.01</v>
      </c>
      <c r="B120" s="16" t="str">
        <f>'[1]CU '!B136</f>
        <v>CS090</v>
      </c>
      <c r="C120" s="798"/>
      <c r="D120" s="14" t="str">
        <f>'[1]CU '!D136</f>
        <v>7/8HP</v>
      </c>
      <c r="E120" s="14" t="str">
        <f>'[1]CU '!E136</f>
        <v>11*15*4R</v>
      </c>
      <c r="F120" s="14" t="str">
        <f>'[1]CU '!F136</f>
        <v>φ250 BLADE 28°</v>
      </c>
      <c r="G120" s="14" t="str">
        <f>'[1]CU '!G136</f>
        <v>16watts</v>
      </c>
      <c r="H120" s="14"/>
      <c r="I120" s="14"/>
      <c r="J120" s="273">
        <f>'[1]CU '!$Q136</f>
        <v>310.032707833081</v>
      </c>
      <c r="K120" s="463"/>
      <c r="L120" s="463"/>
      <c r="M120" s="750"/>
    </row>
    <row r="121" s="159" customFormat="1" spans="1:13">
      <c r="A121" s="16" t="str">
        <f>'[1]CU '!A137</f>
        <v>CU083</v>
      </c>
      <c r="B121" s="16" t="str">
        <f>'[1]CU '!B137</f>
        <v>CS100</v>
      </c>
      <c r="C121" s="798"/>
      <c r="D121" s="14" t="str">
        <f>'[1]CU '!D137</f>
        <v>1hp</v>
      </c>
      <c r="E121" s="14" t="str">
        <f>'[1]CU '!E137</f>
        <v>13 X 18 X 3R</v>
      </c>
      <c r="F121" s="14" t="str">
        <f>'[1]CU '!F137</f>
        <v>φ300 BLADE 22°</v>
      </c>
      <c r="G121" s="14" t="str">
        <f>'[1]CU '!G137</f>
        <v>18watts</v>
      </c>
      <c r="H121" s="14"/>
      <c r="I121" s="14"/>
      <c r="J121" s="273">
        <f>'[1]CU '!$Q137</f>
        <v>313.738278046226</v>
      </c>
      <c r="K121" s="463"/>
      <c r="L121" s="463"/>
      <c r="M121" s="750"/>
    </row>
    <row r="122" s="159" customFormat="1" spans="1:13">
      <c r="A122" s="16" t="str">
        <f>'[1]CU '!A138</f>
        <v>CU084</v>
      </c>
      <c r="B122" s="16" t="str">
        <f>'[1]CU '!B138</f>
        <v>CS125</v>
      </c>
      <c r="C122" s="798"/>
      <c r="D122" s="14" t="str">
        <f>'[1]CU '!D138</f>
        <v>1.3hp</v>
      </c>
      <c r="E122" s="14" t="str">
        <f>'[1]CU '!E138</f>
        <v>13 X 15 X 4R</v>
      </c>
      <c r="F122" s="14" t="str">
        <f>'[1]CU '!F138</f>
        <v>φ300 BLADE 25°</v>
      </c>
      <c r="G122" s="14" t="str">
        <f>'[1]CU '!G138</f>
        <v>25watts</v>
      </c>
      <c r="H122" s="14"/>
      <c r="I122" s="14"/>
      <c r="J122" s="273">
        <f>'[1]CU '!$Q138</f>
        <v>332.266129111948</v>
      </c>
      <c r="K122" s="463"/>
      <c r="L122" s="463"/>
      <c r="M122" s="750"/>
    </row>
    <row r="123" s="159" customFormat="1" spans="1:13">
      <c r="A123" s="16" t="str">
        <f>'[1]CU '!A139</f>
        <v>CU085</v>
      </c>
      <c r="B123" s="16" t="str">
        <f>'[1]CU '!B139</f>
        <v>CS145</v>
      </c>
      <c r="C123" s="798"/>
      <c r="D123" s="14" t="str">
        <f>'[1]CU '!D139</f>
        <v>1.4HP</v>
      </c>
      <c r="E123" s="14" t="str">
        <f>'[1]CU '!E139</f>
        <v>13 X 18 X 4R</v>
      </c>
      <c r="F123" s="14" t="str">
        <f>'[1]CU '!F139</f>
        <v>φ300 BLADE 25°</v>
      </c>
      <c r="G123" s="14" t="str">
        <f>'[1]CU '!G139</f>
        <v>25watts</v>
      </c>
      <c r="H123" s="14"/>
      <c r="I123" s="14"/>
      <c r="J123" s="273">
        <f>'[1]CU '!$Q139</f>
        <v>414.060415616755</v>
      </c>
      <c r="K123" s="463"/>
      <c r="L123" s="463"/>
      <c r="M123" s="750"/>
    </row>
    <row r="124" s="159" customFormat="1" spans="1:13">
      <c r="A124" s="16" t="str">
        <f>'[1]CU '!A140</f>
        <v>CU086</v>
      </c>
      <c r="B124" s="16" t="str">
        <f>'[1]CU '!B140</f>
        <v>CS150</v>
      </c>
      <c r="C124" s="798"/>
      <c r="D124" s="14" t="str">
        <f>'[1]CU '!D140</f>
        <v>1.4hp</v>
      </c>
      <c r="E124" s="14" t="str">
        <f>'[1]CU '!E140</f>
        <v>11 X 26 X 3R</v>
      </c>
      <c r="F124" s="14" t="str">
        <f>'[1]CU '!F140</f>
        <v>φ250 BLADE 28°</v>
      </c>
      <c r="G124" s="14" t="str">
        <f>'[1]CU '!G140</f>
        <v>16watts</v>
      </c>
      <c r="H124" s="14"/>
      <c r="I124" s="14"/>
      <c r="J124" s="273">
        <f>'[1]CU '!$Q140</f>
        <v>392.12343995494</v>
      </c>
      <c r="K124" s="463"/>
      <c r="L124" s="463"/>
      <c r="M124" s="750"/>
    </row>
    <row r="125" s="159" customFormat="1" spans="1:13">
      <c r="A125" s="16" t="str">
        <f>'[1]CU '!A141</f>
        <v>CU087</v>
      </c>
      <c r="B125" s="16" t="str">
        <f>'[1]CU '!B141</f>
        <v>CS165</v>
      </c>
      <c r="C125" s="798"/>
      <c r="D125" s="14" t="str">
        <f>'[1]CU '!D141</f>
        <v>1.5hp</v>
      </c>
      <c r="E125" s="14" t="str">
        <f>'[1]CU '!E141</f>
        <v>13 X 30 X 3R</v>
      </c>
      <c r="F125" s="14" t="str">
        <f>'[1]CU '!F141</f>
        <v>φ300 BLADE 22°</v>
      </c>
      <c r="G125" s="14" t="str">
        <f>'[1]CU '!G141</f>
        <v>18watts</v>
      </c>
      <c r="H125" s="14"/>
      <c r="I125" s="14"/>
      <c r="J125" s="273">
        <f>'[1]CU '!$Q141</f>
        <v>529.229537841283</v>
      </c>
      <c r="K125" s="463"/>
      <c r="L125" s="463"/>
      <c r="M125" s="750"/>
    </row>
    <row r="126" s="159" customFormat="1" spans="1:13">
      <c r="A126" s="16" t="str">
        <f>'[1]CU '!A142</f>
        <v>CU087.01</v>
      </c>
      <c r="B126" s="16" t="str">
        <f>'[1]CU '!B142</f>
        <v>CS170</v>
      </c>
      <c r="C126" s="798"/>
      <c r="D126" s="14" t="str">
        <f>'[1]CU '!D142</f>
        <v>1.5hp</v>
      </c>
      <c r="E126" s="14" t="str">
        <f>'[1]CU '!E142</f>
        <v>13 X 24 X 4R</v>
      </c>
      <c r="F126" s="14" t="str">
        <f>'[1]CU '!F142</f>
        <v>φ300 BLADE 25°</v>
      </c>
      <c r="G126" s="14" t="str">
        <f>'[1]CU '!G142</f>
        <v>25watts</v>
      </c>
      <c r="H126" s="14"/>
      <c r="I126" s="14"/>
      <c r="J126" s="273">
        <f>'[1]CU '!$Q142</f>
        <v>567.619245249459</v>
      </c>
      <c r="K126" s="463"/>
      <c r="L126" s="463"/>
      <c r="M126" s="750"/>
    </row>
    <row r="127" s="159" customFormat="1" spans="1:13">
      <c r="A127" s="16" t="str">
        <f>'[1]CU '!A143</f>
        <v>CU088</v>
      </c>
      <c r="B127" s="16" t="str">
        <f>'[1]CU '!B143</f>
        <v>CS200</v>
      </c>
      <c r="C127" s="798"/>
      <c r="D127" s="14" t="str">
        <f>'[1]CU '!D143</f>
        <v>2hp</v>
      </c>
      <c r="E127" s="14" t="str">
        <f>'[1]CU '!E143</f>
        <v>13 X 30 X 4R</v>
      </c>
      <c r="F127" s="14" t="str">
        <f>'[1]CU '!F143</f>
        <v>φ300 BLADE 28°</v>
      </c>
      <c r="G127" s="14" t="str">
        <f>'[1]CU '!G143</f>
        <v>34watts</v>
      </c>
      <c r="H127" s="14"/>
      <c r="I127" s="14"/>
      <c r="J127" s="273">
        <f>'[1]CU '!$Q143</f>
        <v>688.00086957381</v>
      </c>
      <c r="K127" s="463"/>
      <c r="L127" s="463"/>
      <c r="M127" s="750"/>
    </row>
    <row r="128" s="159" customFormat="1" spans="1:13">
      <c r="A128" s="16" t="str">
        <f>'[1]CU '!A144</f>
        <v>CU089</v>
      </c>
      <c r="B128" s="16" t="str">
        <f>'[1]CU '!B144</f>
        <v>CS250</v>
      </c>
      <c r="C128" s="799"/>
      <c r="D128" s="14" t="str">
        <f>'[1]CU '!D144</f>
        <v>2.5hp</v>
      </c>
      <c r="E128" s="14" t="str">
        <f>'[1]CU '!E144</f>
        <v>13 X 30 X 5R</v>
      </c>
      <c r="F128" s="14" t="str">
        <f>'[1]CU '!F144</f>
        <v>φ300 BLADE 28°</v>
      </c>
      <c r="G128" s="14" t="str">
        <f>'[1]CU '!G144</f>
        <v>34watts</v>
      </c>
      <c r="H128" s="14"/>
      <c r="I128" s="14"/>
      <c r="J128" s="273">
        <f>'[1]CU '!$Q144</f>
        <v>733.517623691934</v>
      </c>
      <c r="K128" s="463"/>
      <c r="L128" s="463"/>
      <c r="M128" s="751"/>
    </row>
    <row r="129" s="159" customFormat="1" spans="1:13">
      <c r="A129" s="16" t="str">
        <f>'[1]CU '!A145</f>
        <v>CU089.01</v>
      </c>
      <c r="B129" s="16" t="str">
        <f>'[1]CU '!B145</f>
        <v>WCU-1HP</v>
      </c>
      <c r="C129" s="54" t="s">
        <v>10</v>
      </c>
      <c r="D129" s="14" t="str">
        <f>'[1]CU '!D145</f>
        <v>1hp</v>
      </c>
      <c r="E129" s="14" t="str">
        <f>'[1]CU '!E145</f>
        <v>930*280*550</v>
      </c>
      <c r="F129" s="14" t="str">
        <f>'[1]CU '!F145</f>
        <v>1 X 16"</v>
      </c>
      <c r="G129" s="14" t="str">
        <f>'[1]CU '!G145</f>
        <v>37*11*22</v>
      </c>
      <c r="H129" s="14"/>
      <c r="I129" s="14"/>
      <c r="J129" s="273">
        <f>'[1]CU '!$Q145</f>
        <v>639.828456802933</v>
      </c>
      <c r="K129" s="463"/>
      <c r="L129" s="463"/>
      <c r="M129" s="748"/>
    </row>
    <row r="130" s="159" customFormat="1" spans="1:13">
      <c r="A130" s="16" t="str">
        <f>'[1]CU '!A146</f>
        <v>CU089.02</v>
      </c>
      <c r="B130" s="16" t="str">
        <f>'[1]CU '!B146</f>
        <v>WCU-1.5HP</v>
      </c>
      <c r="C130" s="56"/>
      <c r="D130" s="14" t="str">
        <f>'[1]CU '!D146</f>
        <v>1.5hp</v>
      </c>
      <c r="E130" s="14" t="str">
        <f>'[1]CU '!E146</f>
        <v>930*280*550</v>
      </c>
      <c r="F130" s="14" t="str">
        <f>'[1]CU '!F146</f>
        <v>1 X 16"</v>
      </c>
      <c r="G130" s="14" t="str">
        <f>'[1]CU '!G146</f>
        <v>37*11*23</v>
      </c>
      <c r="H130" s="14"/>
      <c r="I130" s="14"/>
      <c r="J130" s="273">
        <f>'[1]CU '!$Q146</f>
        <v>834.988488028538</v>
      </c>
      <c r="K130" s="463"/>
      <c r="L130" s="463"/>
      <c r="M130" s="750"/>
    </row>
    <row r="131" s="159" customFormat="1" spans="1:13">
      <c r="A131" s="16" t="str">
        <f>'[1]CU '!A147</f>
        <v>CU089.03</v>
      </c>
      <c r="B131" s="16" t="str">
        <f>'[1]CU '!B147</f>
        <v>WCU-2HP</v>
      </c>
      <c r="C131" s="56"/>
      <c r="D131" s="14" t="str">
        <f>'[1]CU '!D147</f>
        <v>2hp</v>
      </c>
      <c r="E131" s="14" t="str">
        <f>'[1]CU '!E147</f>
        <v>1000*300*620</v>
      </c>
      <c r="F131" s="14" t="str">
        <f>'[1]CU '!F147</f>
        <v>1 X 16"</v>
      </c>
      <c r="G131" s="14" t="str">
        <f>'[1]CU '!G147</f>
        <v>39.5*12*24.5</v>
      </c>
      <c r="H131" s="14"/>
      <c r="I131" s="14"/>
      <c r="J131" s="273">
        <f>'[1]CU '!$Q147</f>
        <v>988.152056838506</v>
      </c>
      <c r="K131" s="463"/>
      <c r="L131" s="463"/>
      <c r="M131" s="750"/>
    </row>
    <row r="132" s="159" customFormat="1" spans="1:13">
      <c r="A132" s="16" t="str">
        <f>'[1]CU '!A148</f>
        <v>CU089.04</v>
      </c>
      <c r="B132" s="16" t="str">
        <f>'[1]CU '!B148</f>
        <v>WCU-3HP</v>
      </c>
      <c r="C132" s="56"/>
      <c r="D132" s="14" t="str">
        <f>'[1]CU '!D148</f>
        <v>3hp</v>
      </c>
      <c r="E132" s="14" t="str">
        <f>'[1]CU '!E148</f>
        <v>1110*400*752</v>
      </c>
      <c r="F132" s="14" t="str">
        <f>'[1]CU '!F148</f>
        <v>1 X 20"</v>
      </c>
      <c r="G132" s="14" t="str">
        <f>'[1]CU '!G148</f>
        <v>44*16*30</v>
      </c>
      <c r="H132" s="14"/>
      <c r="I132" s="14"/>
      <c r="J132" s="273">
        <f>'[1]CU '!$Q148</f>
        <v>1605.80885186612</v>
      </c>
      <c r="K132" s="463"/>
      <c r="L132" s="463"/>
      <c r="M132" s="750"/>
    </row>
    <row r="133" s="159" customFormat="1" spans="1:13">
      <c r="A133" s="16" t="str">
        <f>'[1]CU '!A149</f>
        <v>CU089.05</v>
      </c>
      <c r="B133" s="16" t="str">
        <f>'[1]CU '!B149</f>
        <v>WCU-4HP</v>
      </c>
      <c r="C133" s="56"/>
      <c r="D133" s="14" t="str">
        <f>'[1]CU '!D149</f>
        <v>4hp</v>
      </c>
      <c r="E133" s="14" t="str">
        <f>'[1]CU '!E149</f>
        <v>1110*400*752</v>
      </c>
      <c r="F133" s="14" t="str">
        <f>'[1]CU '!F149</f>
        <v>1 X 20"</v>
      </c>
      <c r="G133" s="14" t="str">
        <f>'[1]CU '!G149</f>
        <v>44*16*30</v>
      </c>
      <c r="H133" s="14"/>
      <c r="I133" s="14"/>
      <c r="J133" s="273">
        <f>'[1]CU '!$Q149</f>
        <v>1805.84788387237</v>
      </c>
      <c r="K133" s="463"/>
      <c r="L133" s="463"/>
      <c r="M133" s="751"/>
    </row>
    <row r="134" s="159" customFormat="1" spans="1:13">
      <c r="A134" s="16" t="str">
        <f>'[1]CU '!A150</f>
        <v>CU089.06</v>
      </c>
      <c r="B134" s="16" t="str">
        <f>'[1]CU '!B150</f>
        <v>BCU - 10</v>
      </c>
      <c r="C134" s="54" t="s">
        <v>11</v>
      </c>
      <c r="D134" s="14" t="str">
        <f>'[1]CU '!D150</f>
        <v>1hp</v>
      </c>
      <c r="E134" s="14" t="str">
        <f>'[1]CU '!E150</f>
        <v>767*268*530</v>
      </c>
      <c r="F134" s="14" t="str">
        <f>'[1]CU '!F150</f>
        <v>1 X 16"</v>
      </c>
      <c r="G134" s="14" t="str">
        <f>'[1]CU '!G150</f>
        <v>30*10.5*21</v>
      </c>
      <c r="H134" s="14"/>
      <c r="I134" s="14"/>
      <c r="J134" s="273">
        <f>'[1]CU '!$Q150</f>
        <v>514.123163272364</v>
      </c>
      <c r="K134" s="463"/>
      <c r="L134" s="463"/>
      <c r="M134" s="748"/>
    </row>
    <row r="135" s="159" customFormat="1" spans="1:13">
      <c r="A135" s="16" t="str">
        <f>'[1]CU '!A151</f>
        <v>CU089.07</v>
      </c>
      <c r="B135" s="16" t="str">
        <f>'[1]CU '!B151</f>
        <v>BCU - 15</v>
      </c>
      <c r="C135" s="56"/>
      <c r="D135" s="14" t="str">
        <f>'[1]CU '!D151</f>
        <v>1.5hp</v>
      </c>
      <c r="E135" s="14" t="str">
        <f>'[1]CU '!E151</f>
        <v>767*268*530</v>
      </c>
      <c r="F135" s="14" t="str">
        <f>'[1]CU '!F151</f>
        <v>1 X 16"</v>
      </c>
      <c r="G135" s="14" t="str">
        <f>'[1]CU '!G151</f>
        <v>30*10.5*21</v>
      </c>
      <c r="H135" s="14"/>
      <c r="I135" s="14"/>
      <c r="J135" s="273">
        <f>'[1]CU '!$Q151</f>
        <v>699.154635915375</v>
      </c>
      <c r="K135" s="463"/>
      <c r="L135" s="463"/>
      <c r="M135" s="750"/>
    </row>
    <row r="136" s="159" customFormat="1" spans="1:13">
      <c r="A136" s="16" t="str">
        <f>'[1]CU '!A152</f>
        <v>CU089.08</v>
      </c>
      <c r="B136" s="16" t="str">
        <f>'[1]CU '!B152</f>
        <v>BCU - 22</v>
      </c>
      <c r="C136" s="56"/>
      <c r="D136" s="14" t="str">
        <f>'[1]CU '!D152</f>
        <v>2hp</v>
      </c>
      <c r="E136" s="14" t="str">
        <f>'[1]CU '!E152</f>
        <v>845*290*595</v>
      </c>
      <c r="F136" s="14" t="str">
        <f>'[1]CU '!F152</f>
        <v>1 X 16"</v>
      </c>
      <c r="G136" s="14">
        <f>'[1]CU '!G152</f>
        <v>0</v>
      </c>
      <c r="H136" s="14"/>
      <c r="I136" s="14"/>
      <c r="J136" s="273">
        <f>'[1]CU '!$Q152</f>
        <v>964.806964495697</v>
      </c>
      <c r="K136" s="463"/>
      <c r="L136" s="463"/>
      <c r="M136" s="750"/>
    </row>
    <row r="137" s="159" customFormat="1" spans="1:13">
      <c r="A137" s="16" t="str">
        <f>'[1]CU '!A153</f>
        <v>CU089.09</v>
      </c>
      <c r="B137" s="16" t="str">
        <f>'[1]CU '!B153</f>
        <v>BCU - 36  </v>
      </c>
      <c r="C137" s="56"/>
      <c r="D137" s="14" t="str">
        <f>'[1]CU '!D153</f>
        <v>3hp</v>
      </c>
      <c r="E137" s="14" t="str">
        <f>'[1]CU '!E153</f>
        <v>830*310*715</v>
      </c>
      <c r="F137" s="14" t="str">
        <f>'[1]CU '!F153</f>
        <v>1 X 20"</v>
      </c>
      <c r="G137" s="14" t="str">
        <f>'[1]CU '!G153</f>
        <v>38*14.5*32</v>
      </c>
      <c r="H137" s="14"/>
      <c r="I137" s="14"/>
      <c r="J137" s="273">
        <f>'[1]CU '!$Q153</f>
        <v>1254.9531121849</v>
      </c>
      <c r="K137" s="463"/>
      <c r="L137" s="463"/>
      <c r="M137" s="750"/>
    </row>
    <row r="138" s="159" customFormat="1" spans="1:13">
      <c r="A138" s="16" t="str">
        <f>'[1]CU '!A154</f>
        <v>CU089.10</v>
      </c>
      <c r="B138" s="16" t="str">
        <f>'[1]CU '!B154</f>
        <v>BCU - 40  </v>
      </c>
      <c r="C138" s="56"/>
      <c r="D138" s="14" t="str">
        <f>'[1]CU '!D154</f>
        <v>3.5hp</v>
      </c>
      <c r="E138" s="14" t="str">
        <f>'[1]CU '!E154</f>
        <v>960*370*810</v>
      </c>
      <c r="F138" s="14" t="str">
        <f>'[1]CU '!F154</f>
        <v>1 X 20"</v>
      </c>
      <c r="G138" s="14" t="str">
        <f>'[1]CU '!G154</f>
        <v>38*14.5*32</v>
      </c>
      <c r="H138" s="14"/>
      <c r="I138" s="14"/>
      <c r="J138" s="273">
        <f>'[1]CU '!$Q154</f>
        <v>1417.99820156326</v>
      </c>
      <c r="K138" s="463"/>
      <c r="L138" s="463"/>
      <c r="M138" s="750"/>
    </row>
    <row r="139" s="159" customFormat="1" spans="1:13">
      <c r="A139" s="16" t="str">
        <f>'[1]CU '!A155</f>
        <v>CU089.11</v>
      </c>
      <c r="B139" s="16" t="str">
        <f>'[1]CU '!B155</f>
        <v>BCU - 50  </v>
      </c>
      <c r="C139" s="56"/>
      <c r="D139" s="14" t="str">
        <f>'[1]CU '!D155</f>
        <v>4hp</v>
      </c>
      <c r="E139" s="14" t="str">
        <f>'[1]CU '!E155</f>
        <v>960*370*810</v>
      </c>
      <c r="F139" s="14" t="str">
        <f>'[1]CU '!F155</f>
        <v>1 X 20"</v>
      </c>
      <c r="G139" s="14" t="str">
        <f>'[1]CU '!G155</f>
        <v>38*14.5*32</v>
      </c>
      <c r="H139" s="14"/>
      <c r="I139" s="14"/>
      <c r="J139" s="273">
        <f>'[1]CU '!$Q155</f>
        <v>1574.86734058637</v>
      </c>
      <c r="K139" s="463"/>
      <c r="L139" s="463"/>
      <c r="M139" s="750"/>
    </row>
    <row r="140" s="159" customFormat="1" spans="1:13">
      <c r="A140" s="16" t="str">
        <f>'[1]CU '!A157</f>
        <v>CU089.13</v>
      </c>
      <c r="B140" s="16" t="str">
        <f>'[1]CU '!B157</f>
        <v>BCU - 64  </v>
      </c>
      <c r="C140" s="56"/>
      <c r="D140" s="14" t="str">
        <f>'[1]CU '!D157</f>
        <v>5hp</v>
      </c>
      <c r="E140" s="14" t="str">
        <f>'[1]CU '!E157</f>
        <v>960*370*1260</v>
      </c>
      <c r="F140" s="14" t="str">
        <f>'[1]CU '!F157</f>
        <v>2 X 20"</v>
      </c>
      <c r="G140" s="14" t="str">
        <f>'[1]CU '!G157</f>
        <v>38*14.5*50</v>
      </c>
      <c r="H140" s="14"/>
      <c r="I140" s="14"/>
      <c r="J140" s="273">
        <f>'[1]CU '!$Q157</f>
        <v>2243.10516902341</v>
      </c>
      <c r="K140" s="463"/>
      <c r="L140" s="463"/>
      <c r="M140" s="750"/>
    </row>
    <row r="141" s="159" customFormat="1" spans="1:13">
      <c r="A141" s="16" t="str">
        <f>'[1]CU '!A158</f>
        <v>CU089.14</v>
      </c>
      <c r="B141" s="16" t="str">
        <f>'[1]CU '!B158</f>
        <v>BCU - 72</v>
      </c>
      <c r="C141" s="56"/>
      <c r="D141" s="14" t="str">
        <f>'[1]CU '!D158</f>
        <v>6hp</v>
      </c>
      <c r="E141" s="14" t="str">
        <f>'[1]CU '!E158</f>
        <v>960*370*1260</v>
      </c>
      <c r="F141" s="14" t="str">
        <f>'[1]CU '!F158</f>
        <v>2 X 20"</v>
      </c>
      <c r="G141" s="14" t="str">
        <f>'[1]CU '!G158</f>
        <v>38*14.5*50</v>
      </c>
      <c r="H141" s="14"/>
      <c r="I141" s="14"/>
      <c r="J141" s="273">
        <f>'[1]CU '!$Q158</f>
        <v>2626.01409104833</v>
      </c>
      <c r="K141" s="463"/>
      <c r="L141" s="463"/>
      <c r="M141" s="750"/>
    </row>
    <row r="142" s="159" customFormat="1" spans="1:13">
      <c r="A142" s="16" t="str">
        <f>'[1]CU '!A159</f>
        <v>CU089.15</v>
      </c>
      <c r="B142" s="16" t="str">
        <f>'[1]CU '!B159</f>
        <v>BCU - 100</v>
      </c>
      <c r="C142" s="56"/>
      <c r="D142" s="14" t="str">
        <f>'[1]CU '!D159</f>
        <v>8hp</v>
      </c>
      <c r="E142" s="14" t="str">
        <f>'[1]CU '!E159</f>
        <v>960*370*1260</v>
      </c>
      <c r="F142" s="14" t="str">
        <f>'[1]CU '!F159</f>
        <v>2 X 20"</v>
      </c>
      <c r="G142" s="14" t="str">
        <f>'[1]CU '!G159</f>
        <v>38*14.5*50</v>
      </c>
      <c r="H142" s="14"/>
      <c r="I142" s="14"/>
      <c r="J142" s="273">
        <f>'[1]CU '!$Q159</f>
        <v>2786.58880028459</v>
      </c>
      <c r="K142" s="463"/>
      <c r="L142" s="463"/>
      <c r="M142" s="750"/>
    </row>
    <row r="143" s="159" customFormat="1" spans="1:13">
      <c r="A143" s="16" t="str">
        <f>'[1]CU '!A160</f>
        <v>CU089.151</v>
      </c>
      <c r="B143" s="16" t="str">
        <f>'[1]CU '!B160</f>
        <v>BCU - 110</v>
      </c>
      <c r="C143" s="56"/>
      <c r="D143" s="14" t="str">
        <f>'[1]CU '!D160</f>
        <v>9hp</v>
      </c>
      <c r="E143" s="14">
        <f>'[1]CU '!E160</f>
        <v>0</v>
      </c>
      <c r="F143" s="14">
        <f>'[1]CU '!F160</f>
        <v>0</v>
      </c>
      <c r="G143" s="14">
        <f>'[1]CU '!G160</f>
        <v>0</v>
      </c>
      <c r="H143" s="14"/>
      <c r="I143" s="14"/>
      <c r="J143" s="273">
        <f>'[1]CU '!$Q160</f>
        <v>3838.9707408176</v>
      </c>
      <c r="K143" s="463"/>
      <c r="L143" s="463"/>
      <c r="M143" s="750"/>
    </row>
    <row r="144" s="159" customFormat="1" spans="1:13">
      <c r="A144" s="16" t="str">
        <f>'[1]CU '!A161</f>
        <v>CU089.152</v>
      </c>
      <c r="B144" s="16" t="str">
        <f>'[1]CU '!B161</f>
        <v>BCU - 120</v>
      </c>
      <c r="C144" s="56"/>
      <c r="D144" s="14" t="str">
        <f>'[1]CU '!D161</f>
        <v>10hp</v>
      </c>
      <c r="E144" s="14">
        <f>'[1]CU '!E161</f>
        <v>0</v>
      </c>
      <c r="F144" s="14">
        <f>'[1]CU '!F161</f>
        <v>0</v>
      </c>
      <c r="G144" s="14">
        <f>'[1]CU '!G161</f>
        <v>0</v>
      </c>
      <c r="H144" s="14"/>
      <c r="I144" s="14"/>
      <c r="J144" s="273">
        <f>'[1]CU '!$Q161</f>
        <v>4446.68425577328</v>
      </c>
      <c r="K144" s="463"/>
      <c r="L144" s="463"/>
      <c r="M144" s="750"/>
    </row>
    <row r="145" s="159" customFormat="1" spans="1:13">
      <c r="A145" s="16" t="str">
        <f>'[1]CU '!A162</f>
        <v>CU089.16</v>
      </c>
      <c r="B145" s="16" t="str">
        <f>'[1]CU '!B162</f>
        <v>TCU - 06</v>
      </c>
      <c r="C145" s="54" t="s">
        <v>12</v>
      </c>
      <c r="D145" s="14" t="str">
        <f>'[1]CU '!D162</f>
        <v>5hp-6hp</v>
      </c>
      <c r="E145" s="14" t="str">
        <f>'[1]CU '!E162</f>
        <v>1050*910*930</v>
      </c>
      <c r="F145" s="14" t="str">
        <f>'[1]CU '!F162</f>
        <v>1*20</v>
      </c>
      <c r="G145" s="14" t="str">
        <f>'[1]CU '!G162</f>
        <v>CR-104</v>
      </c>
      <c r="H145" s="14"/>
      <c r="I145" s="14"/>
      <c r="J145" s="273">
        <f>'[1]CU '!$Q162</f>
        <v>3408.72278727455</v>
      </c>
      <c r="K145" s="463"/>
      <c r="L145" s="463"/>
      <c r="M145" s="748"/>
    </row>
    <row r="146" s="159" customFormat="1" spans="1:13">
      <c r="A146" s="16" t="str">
        <f>'[1]CU '!A163</f>
        <v>CU089.17</v>
      </c>
      <c r="B146" s="16" t="str">
        <f>'[1]CU '!B163</f>
        <v>TCU - 08</v>
      </c>
      <c r="C146" s="56"/>
      <c r="D146" s="14" t="str">
        <f>'[1]CU '!D163</f>
        <v>8hp</v>
      </c>
      <c r="E146" s="14" t="str">
        <f>'[1]CU '!E163</f>
        <v>1050*910*930</v>
      </c>
      <c r="F146" s="14" t="str">
        <f>'[1]CU '!F163</f>
        <v>1*20</v>
      </c>
      <c r="G146" s="14" t="str">
        <f>'[1]CU '!G163</f>
        <v>CR-104</v>
      </c>
      <c r="H146" s="14"/>
      <c r="I146" s="14"/>
      <c r="J146" s="273">
        <f>'[1]CU '!$Q163</f>
        <v>4307.9411589976</v>
      </c>
      <c r="K146" s="463"/>
      <c r="L146" s="463"/>
      <c r="M146" s="750"/>
    </row>
    <row r="147" s="159" customFormat="1" spans="1:13">
      <c r="A147" s="16" t="str">
        <f>'[1]CU '!A164</f>
        <v>CU089.19</v>
      </c>
      <c r="B147" s="16" t="str">
        <f>'[1]CU '!B164</f>
        <v>TCU - 100B</v>
      </c>
      <c r="C147" s="56"/>
      <c r="D147" s="14" t="str">
        <f>'[1]CU '!D164</f>
        <v>10hp</v>
      </c>
      <c r="E147" s="14" t="str">
        <f>'[1]CU '!E164</f>
        <v>1310*1010*1100</v>
      </c>
      <c r="F147" s="14" t="str">
        <f>'[1]CU '!F164</f>
        <v>1*26</v>
      </c>
      <c r="G147" s="14" t="str">
        <f>'[1]CU '!G164</f>
        <v>CR-105</v>
      </c>
      <c r="H147" s="14"/>
      <c r="I147" s="14"/>
      <c r="J147" s="273">
        <f>'[1]CU '!$Q164</f>
        <v>5152.78140397835</v>
      </c>
      <c r="K147" s="463"/>
      <c r="L147" s="463"/>
      <c r="M147" s="750"/>
    </row>
    <row r="148" s="159" customFormat="1" spans="1:13">
      <c r="A148" s="16" t="str">
        <f>'[1]CU '!A165</f>
        <v>CU089.20</v>
      </c>
      <c r="B148" s="16" t="str">
        <f>'[1]CU '!B165</f>
        <v>TCU - 120B</v>
      </c>
      <c r="C148" s="56"/>
      <c r="D148" s="14" t="str">
        <f>'[1]CU '!D165</f>
        <v>12hp</v>
      </c>
      <c r="E148" s="14" t="str">
        <f>'[1]CU '!E165</f>
        <v>1310*1010*1100</v>
      </c>
      <c r="F148" s="14" t="str">
        <f>'[1]CU '!F165</f>
        <v>1*26</v>
      </c>
      <c r="G148" s="14" t="str">
        <f>'[1]CU '!G165</f>
        <v>CR-106</v>
      </c>
      <c r="H148" s="14"/>
      <c r="I148" s="14"/>
      <c r="J148" s="273">
        <f>'[1]CU '!$Q165</f>
        <v>5649.3278125397</v>
      </c>
      <c r="K148" s="463"/>
      <c r="L148" s="463"/>
      <c r="M148" s="750"/>
    </row>
    <row r="149" s="159" customFormat="1" spans="1:13">
      <c r="A149" s="16" t="str">
        <f>'[1]CU '!A166</f>
        <v>CU089.21</v>
      </c>
      <c r="B149" s="16" t="str">
        <f>'[1]CU '!B166</f>
        <v>TCU - 150B</v>
      </c>
      <c r="C149" s="56"/>
      <c r="D149" s="14" t="str">
        <f>'[1]CU '!D166</f>
        <v>15hp</v>
      </c>
      <c r="E149" s="14" t="str">
        <f>'[1]CU '!E166</f>
        <v>1310*1010*1100</v>
      </c>
      <c r="F149" s="14" t="str">
        <f>'[1]CU '!F166</f>
        <v>1*26</v>
      </c>
      <c r="G149" s="14" t="str">
        <f>'[1]CU '!G166</f>
        <v>CR-106 </v>
      </c>
      <c r="H149" s="14"/>
      <c r="I149" s="14"/>
      <c r="J149" s="273">
        <f>'[1]CU '!$Q166</f>
        <v>6171.81321259306</v>
      </c>
      <c r="K149" s="463"/>
      <c r="L149" s="463"/>
      <c r="M149" s="750"/>
    </row>
    <row r="150" s="159" customFormat="1" spans="1:13">
      <c r="A150" s="16" t="str">
        <f>'[1]CU '!A167</f>
        <v>CU089.22</v>
      </c>
      <c r="B150" s="16" t="str">
        <f>'[1]CU '!B167</f>
        <v>TCU - 120 </v>
      </c>
      <c r="C150" s="56"/>
      <c r="D150" s="14" t="str">
        <f>'[1]CU '!D167</f>
        <v>10~12hp</v>
      </c>
      <c r="E150" s="14" t="str">
        <f>'[1]CU '!E167</f>
        <v>1618*1010*1100</v>
      </c>
      <c r="F150" s="14" t="str">
        <f>'[1]CU '!F167</f>
        <v>2*20</v>
      </c>
      <c r="G150" s="14" t="str">
        <f>'[1]CU '!G167</f>
        <v>CR-105</v>
      </c>
      <c r="H150" s="14"/>
      <c r="I150" s="14"/>
      <c r="J150" s="273">
        <f>'[1]CU '!$Q167</f>
        <v>6225.78953051705</v>
      </c>
      <c r="K150" s="463"/>
      <c r="L150" s="463"/>
      <c r="M150" s="750"/>
    </row>
    <row r="151" s="159" customFormat="1" spans="1:13">
      <c r="A151" s="16" t="str">
        <f>'[1]CU '!A168</f>
        <v>CU089.23</v>
      </c>
      <c r="B151" s="16" t="str">
        <f>'[1]CU '!B168</f>
        <v>TCU - 150 </v>
      </c>
      <c r="C151" s="56"/>
      <c r="D151" s="14" t="str">
        <f>'[1]CU '!D168</f>
        <v>15hp</v>
      </c>
      <c r="E151" s="14" t="str">
        <f>'[1]CU '!E168</f>
        <v>1618*1010*1100</v>
      </c>
      <c r="F151" s="14" t="str">
        <f>'[1]CU '!F168</f>
        <v>2*20</v>
      </c>
      <c r="G151" s="14" t="str">
        <f>'[1]CU '!G168</f>
        <v>CR-106</v>
      </c>
      <c r="H151" s="14"/>
      <c r="I151" s="14"/>
      <c r="J151" s="273">
        <f>'[1]CU '!$Q168</f>
        <v>6934.78863129868</v>
      </c>
      <c r="K151" s="463"/>
      <c r="L151" s="463"/>
      <c r="M151" s="750"/>
    </row>
    <row r="152" s="159" customFormat="1" spans="1:13">
      <c r="A152" s="16" t="str">
        <f>'[1]CU '!A169</f>
        <v>CU089.24</v>
      </c>
      <c r="B152" s="16" t="str">
        <f>'[1]CU '!B169</f>
        <v>TCU - 200</v>
      </c>
      <c r="C152" s="56"/>
      <c r="D152" s="14" t="str">
        <f>'[1]CU '!D169</f>
        <v>20hp</v>
      </c>
      <c r="E152" s="14" t="str">
        <f>'[1]CU '!E169</f>
        <v>1618*1010*1100</v>
      </c>
      <c r="F152" s="14" t="str">
        <f>'[1]CU '!F169</f>
        <v>2*26</v>
      </c>
      <c r="G152" s="14" t="str">
        <f>'[1]CU '!G169</f>
        <v>CR-107</v>
      </c>
      <c r="H152" s="14"/>
      <c r="I152" s="14"/>
      <c r="J152" s="273">
        <f>'[1]CU '!$Q169</f>
        <v>8845.5681439778</v>
      </c>
      <c r="K152" s="463"/>
      <c r="L152" s="463"/>
      <c r="M152" s="750"/>
    </row>
    <row r="153" s="159" customFormat="1" spans="1:13">
      <c r="A153" s="16" t="str">
        <f>'[1]CU '!A170</f>
        <v>CU089.25</v>
      </c>
      <c r="B153" s="16" t="str">
        <f>'[1]CU '!B170</f>
        <v>TCU - 220</v>
      </c>
      <c r="C153" s="56"/>
      <c r="D153" s="14" t="str">
        <f>'[1]CU '!D170</f>
        <v>22hp</v>
      </c>
      <c r="E153" s="14" t="str">
        <f>'[1]CU '!E170</f>
        <v>1618*1010*1100</v>
      </c>
      <c r="F153" s="14" t="str">
        <f>'[1]CU '!F170</f>
        <v>2*26</v>
      </c>
      <c r="G153" s="14" t="str">
        <f>'[1]CU '!G170</f>
        <v>CR-108 </v>
      </c>
      <c r="H153" s="14"/>
      <c r="I153" s="14"/>
      <c r="J153" s="273">
        <f>'[1]CU '!$Q170</f>
        <v>9622.50269866708</v>
      </c>
      <c r="K153" s="463"/>
      <c r="L153" s="463"/>
      <c r="M153" s="750"/>
    </row>
    <row r="154" s="159" customFormat="1" spans="1:13">
      <c r="A154" s="16" t="str">
        <f>'[1]CU '!A171</f>
        <v>CU089.26</v>
      </c>
      <c r="B154" s="16" t="str">
        <f>'[1]CU '!B171</f>
        <v>TCUV - 250</v>
      </c>
      <c r="C154" s="56"/>
      <c r="D154" s="14" t="str">
        <f>'[1]CU '!D171</f>
        <v>25hp</v>
      </c>
      <c r="E154" s="14" t="str">
        <f>'[1]CU '!E171</f>
        <v>2900*940*2000</v>
      </c>
      <c r="F154" s="14" t="str">
        <f>'[1]CU '!F171</f>
        <v>3*26</v>
      </c>
      <c r="G154" s="14" t="str">
        <f>'[1]CU '!G171</f>
        <v>L-29L</v>
      </c>
      <c r="H154" s="14"/>
      <c r="I154" s="14"/>
      <c r="J154" s="273">
        <f>'[1]CU '!$Q171</f>
        <v>15218.7173381517</v>
      </c>
      <c r="K154" s="463"/>
      <c r="L154" s="463"/>
      <c r="M154" s="750"/>
    </row>
    <row r="155" s="159" customFormat="1" spans="1:13">
      <c r="A155" s="16" t="str">
        <f>'[1]CU '!A172</f>
        <v>CU089.27</v>
      </c>
      <c r="B155" s="16" t="str">
        <f>'[1]CU '!B172</f>
        <v>TCUV - 300</v>
      </c>
      <c r="C155" s="56"/>
      <c r="D155" s="14" t="str">
        <f>'[1]CU '!D172</f>
        <v>30hp</v>
      </c>
      <c r="E155" s="14" t="str">
        <f>'[1]CU '!E172</f>
        <v>2900*940*2000</v>
      </c>
      <c r="F155" s="14" t="str">
        <f>'[1]CU '!F172</f>
        <v>3*26</v>
      </c>
      <c r="G155" s="14" t="str">
        <f>'[1]CU '!G172</f>
        <v>L-29L</v>
      </c>
      <c r="H155" s="14"/>
      <c r="I155" s="14"/>
      <c r="J155" s="273">
        <f>'[1]CU '!$Q172</f>
        <v>14317.0285862866</v>
      </c>
      <c r="K155" s="463"/>
      <c r="L155" s="463"/>
      <c r="M155" s="750"/>
    </row>
    <row r="156" s="159" customFormat="1" spans="1:13">
      <c r="A156" s="16" t="str">
        <f>'[1]CU '!A173</f>
        <v>CU089.28</v>
      </c>
      <c r="B156" s="16" t="str">
        <f>'[1]CU '!B173</f>
        <v>TCUV - 350</v>
      </c>
      <c r="C156" s="56"/>
      <c r="D156" s="14" t="str">
        <f>'[1]CU '!D173</f>
        <v>35hp</v>
      </c>
      <c r="E156" s="14" t="str">
        <f>'[1]CU '!E173</f>
        <v>2900*940*2000</v>
      </c>
      <c r="F156" s="14" t="str">
        <f>'[1]CU '!F173</f>
        <v>3*26</v>
      </c>
      <c r="G156" s="14" t="str">
        <f>'[1]CU '!G173</f>
        <v>L-40L</v>
      </c>
      <c r="H156" s="14"/>
      <c r="I156" s="14"/>
      <c r="J156" s="273">
        <f>'[1]CU '!$Q173</f>
        <v>16536.6651439601</v>
      </c>
      <c r="K156" s="463"/>
      <c r="L156" s="463"/>
      <c r="M156" s="750"/>
    </row>
    <row r="157" s="159" customFormat="1" spans="1:13">
      <c r="A157" s="16" t="str">
        <f>'[1]CU '!A174</f>
        <v>CU089.29</v>
      </c>
      <c r="B157" s="16" t="str">
        <f>'[1]CU '!B174</f>
        <v>TCUV - 400</v>
      </c>
      <c r="C157" s="56"/>
      <c r="D157" s="14" t="str">
        <f>'[1]CU '!D174</f>
        <v>40hp</v>
      </c>
      <c r="E157" s="14" t="str">
        <f>'[1]CU '!E174</f>
        <v>2900*940*2000</v>
      </c>
      <c r="F157" s="14" t="str">
        <f>'[1]CU '!F174</f>
        <v>3*26</v>
      </c>
      <c r="G157" s="14" t="str">
        <f>'[1]CU '!G174</f>
        <v>L-40L</v>
      </c>
      <c r="H157" s="14"/>
      <c r="I157" s="14"/>
      <c r="J157" s="273">
        <f>'[1]CU '!$Q174</f>
        <v>17913.9020731787</v>
      </c>
      <c r="K157" s="463"/>
      <c r="L157" s="463"/>
      <c r="M157" s="750"/>
    </row>
    <row r="158" s="159" customFormat="1" spans="1:13">
      <c r="A158" s="16" t="str">
        <f>'[1]CU '!A175</f>
        <v>CU089.30</v>
      </c>
      <c r="B158" s="16" t="str">
        <f>'[1]CU '!B175</f>
        <v>TCUV - 500</v>
      </c>
      <c r="C158" s="56"/>
      <c r="D158" s="14" t="str">
        <f>'[1]CU '!D175</f>
        <v>50hp</v>
      </c>
      <c r="E158" s="14" t="str">
        <f>'[1]CU '!E175</f>
        <v>2900*940*2000</v>
      </c>
      <c r="F158" s="14" t="str">
        <f>'[1]CU '!F175</f>
        <v>3*26</v>
      </c>
      <c r="G158" s="14" t="str">
        <f>'[1]CU '!G175</f>
        <v>L-60L</v>
      </c>
      <c r="H158" s="14"/>
      <c r="I158" s="14"/>
      <c r="J158" s="273">
        <f>'[1]CU '!$Q175</f>
        <v>19364.0152165892</v>
      </c>
      <c r="K158" s="463"/>
      <c r="L158" s="463"/>
      <c r="M158" s="750"/>
    </row>
    <row r="159" s="159" customFormat="1" spans="1:13">
      <c r="A159" s="16" t="str">
        <f>'[1]CU '!A176</f>
        <v>CU089.31</v>
      </c>
      <c r="B159" s="16" t="str">
        <f>'[1]CU '!B176</f>
        <v>TCUVS - 403 cw cooling coil</v>
      </c>
      <c r="C159" s="56"/>
      <c r="D159" s="14">
        <f>'[1]CU '!D176</f>
        <v>40</v>
      </c>
      <c r="E159" s="14">
        <f>'[1]CU '!E176</f>
        <v>0</v>
      </c>
      <c r="F159" s="14" t="str">
        <f>'[1]CU '!F176</f>
        <v>1*32</v>
      </c>
      <c r="G159" s="14">
        <f>'[1]CU '!G176</f>
        <v>0</v>
      </c>
      <c r="H159" s="14"/>
      <c r="I159" s="14"/>
      <c r="J159" s="273">
        <f>'[1]CU '!$Q176</f>
        <v>29608.7411930948</v>
      </c>
      <c r="K159" s="463"/>
      <c r="L159" s="463"/>
      <c r="M159" s="751"/>
    </row>
    <row r="160" s="159" customFormat="1" customHeight="1" spans="1:13">
      <c r="A160" s="16" t="str">
        <f>'[1]CU '!A179</f>
        <v>CU090</v>
      </c>
      <c r="B160" s="16" t="str">
        <f>'[1]CU '!B179</f>
        <v>UC - 100 (DE 2.5)</v>
      </c>
      <c r="C160" s="796" t="s">
        <v>13</v>
      </c>
      <c r="D160" s="14" t="str">
        <f>'[1]CU '!D179</f>
        <v>1/2HP</v>
      </c>
      <c r="E160" s="14" t="str">
        <f>'[1]CU '!E179</f>
        <v>15.5" X 15.5" X 6"</v>
      </c>
      <c r="F160" s="14" t="str">
        <f>'[1]CU '!F179</f>
        <v>1x8"</v>
      </c>
      <c r="G160" s="14" t="str">
        <f>'[1]CU '!G179</f>
        <v>DE2.5</v>
      </c>
      <c r="H160" s="14"/>
      <c r="I160" s="14"/>
      <c r="J160" s="273">
        <f>'[1]CU '!$Q179</f>
        <v>512.603879484975</v>
      </c>
      <c r="K160" s="463"/>
      <c r="L160" s="463"/>
      <c r="M160" s="741"/>
    </row>
    <row r="161" s="159" customFormat="1" spans="1:13">
      <c r="A161" s="16" t="str">
        <f>'[1]CU '!A180</f>
        <v>CU090.01</v>
      </c>
      <c r="B161" s="16" t="str">
        <f>'[1]CU '!B180</f>
        <v>UC - 150 (DE 3.2)</v>
      </c>
      <c r="C161" s="798"/>
      <c r="D161" s="14" t="str">
        <f>'[1]CU '!D180</f>
        <v>3/4HP</v>
      </c>
      <c r="E161" s="14">
        <f>'[1]CU '!E180</f>
        <v>0</v>
      </c>
      <c r="F161" s="14" t="str">
        <f>'[1]CU '!F180</f>
        <v>2x8"</v>
      </c>
      <c r="G161" s="14" t="str">
        <f>'[1]CU '!G180</f>
        <v>DE3.2</v>
      </c>
      <c r="H161" s="14"/>
      <c r="I161" s="14"/>
      <c r="J161" s="273">
        <f>'[1]CU '!$Q180</f>
        <v>716.410241207917</v>
      </c>
      <c r="K161" s="463"/>
      <c r="L161" s="463"/>
      <c r="M161" s="741"/>
    </row>
    <row r="162" s="159" customFormat="1" ht="16.15" customHeight="1" spans="1:13">
      <c r="A162" s="16" t="str">
        <f>'[1]CU '!A181</f>
        <v>CU091</v>
      </c>
      <c r="B162" s="16" t="str">
        <f>'[1]CU '!B181</f>
        <v>UC - 200 (DE 5)</v>
      </c>
      <c r="C162" s="798"/>
      <c r="D162" s="14" t="str">
        <f>'[1]CU '!D181</f>
        <v>1HP</v>
      </c>
      <c r="E162" s="14" t="str">
        <f>'[1]CU '!E181</f>
        <v>29.5" X15.5"X6"</v>
      </c>
      <c r="F162" s="14" t="str">
        <f>'[1]CU '!F181</f>
        <v>2x8"</v>
      </c>
      <c r="G162" s="14" t="str">
        <f>'[1]CU '!G181</f>
        <v>DE5</v>
      </c>
      <c r="H162" s="14"/>
      <c r="I162" s="14"/>
      <c r="J162" s="273">
        <f>'[1]CU '!$Q181</f>
        <v>773.228984476131</v>
      </c>
      <c r="K162" s="463"/>
      <c r="L162" s="463"/>
      <c r="M162" s="741"/>
    </row>
    <row r="163" s="159" customFormat="1" ht="16.15" customHeight="1" spans="1:13">
      <c r="A163" s="16" t="str">
        <f>'[1]CU '!A182</f>
        <v>CU092</v>
      </c>
      <c r="B163" s="16" t="str">
        <f>'[1]CU '!B182</f>
        <v>UC - 300 (DE7.5)</v>
      </c>
      <c r="C163" s="798"/>
      <c r="D163" s="14" t="str">
        <f>'[1]CU '!D182</f>
        <v>1 1/2HP</v>
      </c>
      <c r="E163" s="14" t="str">
        <f>'[1]CU '!E182</f>
        <v>41.5" X15.5"X6"</v>
      </c>
      <c r="F163" s="14" t="str">
        <f>'[1]CU '!F182</f>
        <v>3x8"</v>
      </c>
      <c r="G163" s="14" t="str">
        <f>'[1]CU '!G182</f>
        <v>DE7.5</v>
      </c>
      <c r="H163" s="14"/>
      <c r="I163" s="14"/>
      <c r="J163" s="273">
        <f>'[1]CU '!$Q182</f>
        <v>1146.25638593267</v>
      </c>
      <c r="K163" s="463"/>
      <c r="L163" s="463"/>
      <c r="M163" s="741"/>
    </row>
    <row r="164" s="159" customFormat="1" ht="16.15" customHeight="1" spans="1:13">
      <c r="A164" s="16" t="str">
        <f>'[1]CU '!A183</f>
        <v>CU092.01</v>
      </c>
      <c r="B164" s="16" t="str">
        <f>'[1]CU '!B183</f>
        <v>UC - 400 (DE11)</v>
      </c>
      <c r="C164" s="798"/>
      <c r="D164" s="14" t="str">
        <f>'[1]CU '!D183</f>
        <v>2HP</v>
      </c>
      <c r="E164" s="14" t="str">
        <f>'[1]CU '!E183</f>
        <v>53.5" X15.5"X6"</v>
      </c>
      <c r="F164" s="14" t="str">
        <f>'[1]CU '!F183</f>
        <v>4x8"</v>
      </c>
      <c r="G164" s="14" t="str">
        <f>'[1]CU '!G183</f>
        <v>DE11</v>
      </c>
      <c r="H164" s="14"/>
      <c r="I164" s="14"/>
      <c r="J164" s="273">
        <f>'[1]CU '!$Q183</f>
        <v>1341.94882667166</v>
      </c>
      <c r="K164" s="463"/>
      <c r="L164" s="463"/>
      <c r="M164" s="741"/>
    </row>
    <row r="165" s="159" customFormat="1" ht="16.15" customHeight="1" spans="1:13">
      <c r="A165" s="16" t="str">
        <f>'[1]CU '!A184</f>
        <v>CU092.02</v>
      </c>
      <c r="B165" s="16" t="str">
        <f>'[1]CU '!B184</f>
        <v>UC - 500 (DE15)</v>
      </c>
      <c r="C165" s="798"/>
      <c r="D165" s="14" t="str">
        <f>'[1]CU '!D184</f>
        <v>2.5HP</v>
      </c>
      <c r="E165" s="14" t="str">
        <f>'[1]CU '!E184</f>
        <v>72" X15.5"X6"</v>
      </c>
      <c r="F165" s="14" t="str">
        <f>'[1]CU '!F184</f>
        <v>4x8"</v>
      </c>
      <c r="G165" s="14" t="str">
        <f>'[1]CU '!G184</f>
        <v>DE15</v>
      </c>
      <c r="H165" s="14"/>
      <c r="I165" s="14"/>
      <c r="J165" s="273">
        <f>'[1]CU '!$Q184</f>
        <v>1834.29984826755</v>
      </c>
      <c r="K165" s="463"/>
      <c r="L165" s="463"/>
      <c r="M165" s="741"/>
    </row>
    <row r="166" s="159" customFormat="1" customHeight="1" spans="1:13">
      <c r="A166" s="16" t="str">
        <f>'[1]CU '!A185</f>
        <v>CU092.03</v>
      </c>
      <c r="B166" s="16" t="str">
        <f>'[1]CU '!B185</f>
        <v>UC - 600 (DE18)</v>
      </c>
      <c r="C166" s="799"/>
      <c r="D166" s="14" t="str">
        <f>'[1]CU '!D185</f>
        <v>3HP</v>
      </c>
      <c r="E166" s="14" t="str">
        <f>'[1]CU '!E185</f>
        <v>86" X15.5"X6"</v>
      </c>
      <c r="F166" s="14" t="str">
        <f>'[1]CU '!F185</f>
        <v>5x8"</v>
      </c>
      <c r="G166" s="14" t="str">
        <f>'[1]CU '!G185</f>
        <v>DE18</v>
      </c>
      <c r="H166" s="14"/>
      <c r="I166" s="14"/>
      <c r="J166" s="273">
        <f>'[1]CU '!$Q185</f>
        <v>1929.1326307913</v>
      </c>
      <c r="K166" s="463"/>
      <c r="L166" s="463"/>
      <c r="M166" s="741"/>
    </row>
    <row r="167" s="159" customFormat="1" ht="13.9" customHeight="1" spans="1:13">
      <c r="A167" s="16" t="str">
        <f>'[1]CU '!A186</f>
        <v>CU092.04</v>
      </c>
      <c r="B167" s="16" t="str">
        <f>'[1]CU '!B186</f>
        <v>UC100 heater (A400mm*86.6mm)</v>
      </c>
      <c r="C167" s="800" t="s">
        <v>14</v>
      </c>
      <c r="D167" s="14"/>
      <c r="E167" s="14"/>
      <c r="F167" s="14"/>
      <c r="G167" s="14"/>
      <c r="H167" s="14"/>
      <c r="I167" s="14"/>
      <c r="J167" s="273">
        <f>'[1]CU '!$Q186</f>
        <v>36.1663652802893</v>
      </c>
      <c r="K167" s="801"/>
      <c r="L167" s="801"/>
      <c r="M167" s="741"/>
    </row>
    <row r="168" s="159" customFormat="1" ht="16.15" customHeight="1" spans="1:13">
      <c r="A168" s="16" t="str">
        <f>'[1]CU '!A187</f>
        <v>CU092.05</v>
      </c>
      <c r="B168" s="16" t="str">
        <f>'[1]CU '!B187</f>
        <v>UC100 heater (B400mm*50mm)</v>
      </c>
      <c r="C168" s="802"/>
      <c r="D168" s="14"/>
      <c r="E168" s="14"/>
      <c r="F168" s="14"/>
      <c r="G168" s="14"/>
      <c r="H168" s="14"/>
      <c r="I168" s="14"/>
      <c r="J168" s="273">
        <f>'[1]CU '!$Q187</f>
        <v>36.1663652802893</v>
      </c>
      <c r="K168" s="801"/>
      <c r="L168" s="801"/>
      <c r="M168" s="741"/>
    </row>
    <row r="169" s="159" customFormat="1" ht="16.15" customHeight="1" spans="1:13">
      <c r="A169" s="16" t="str">
        <f>'[1]CU '!A188</f>
        <v>CU092.06</v>
      </c>
      <c r="B169" s="16" t="str">
        <f>'[1]CU '!B188</f>
        <v>UC200 heater (A700mm*86.6mm)</v>
      </c>
      <c r="C169" s="802"/>
      <c r="D169" s="14"/>
      <c r="E169" s="14"/>
      <c r="F169" s="14"/>
      <c r="G169" s="14"/>
      <c r="H169" s="14"/>
      <c r="I169" s="14"/>
      <c r="J169" s="273">
        <f>'[1]CU '!$Q188</f>
        <v>57.2634116937914</v>
      </c>
      <c r="K169" s="801"/>
      <c r="L169" s="801"/>
      <c r="M169" s="741"/>
    </row>
    <row r="170" s="159" customFormat="1" ht="16.15" customHeight="1" spans="1:13">
      <c r="A170" s="16" t="str">
        <f>'[1]CU '!A189</f>
        <v>CU092.07</v>
      </c>
      <c r="B170" s="16" t="str">
        <f>'[1]CU '!B189</f>
        <v>UC200 heater (B700mm*50mm)</v>
      </c>
      <c r="C170" s="802"/>
      <c r="D170" s="14"/>
      <c r="E170" s="14"/>
      <c r="F170" s="14"/>
      <c r="G170" s="14"/>
      <c r="H170" s="14"/>
      <c r="I170" s="14"/>
      <c r="J170" s="273">
        <f>'[1]CU '!$Q189</f>
        <v>57.2634116937914</v>
      </c>
      <c r="K170" s="801"/>
      <c r="L170" s="801"/>
      <c r="M170" s="741"/>
    </row>
    <row r="171" s="159" customFormat="1" ht="16.5" customHeight="1" spans="1:13">
      <c r="A171" s="16" t="str">
        <f>'[1]CU '!A190</f>
        <v>CU092.08</v>
      </c>
      <c r="B171" s="16" t="str">
        <f>'[1]CU '!B190</f>
        <v>UC300 heater (A1030mm*86.6mm)</v>
      </c>
      <c r="C171" s="802"/>
      <c r="D171" s="14"/>
      <c r="E171" s="14"/>
      <c r="F171" s="14"/>
      <c r="G171" s="14"/>
      <c r="H171" s="14"/>
      <c r="I171" s="14"/>
      <c r="J171" s="273">
        <f>'[1]CU '!$Q190</f>
        <v>84.3881856540084</v>
      </c>
      <c r="K171" s="801"/>
      <c r="L171" s="801"/>
      <c r="M171" s="741"/>
    </row>
    <row r="172" s="159" customFormat="1" ht="16.15" customHeight="1" spans="1:13">
      <c r="A172" s="16" t="str">
        <f>'[1]CU '!A191</f>
        <v>CU092.09</v>
      </c>
      <c r="B172" s="16" t="str">
        <f>'[1]CU '!B191</f>
        <v>UC300 heater (B1030mm*50mm)</v>
      </c>
      <c r="C172" s="802"/>
      <c r="D172" s="14"/>
      <c r="E172" s="14"/>
      <c r="F172" s="14"/>
      <c r="G172" s="14"/>
      <c r="H172" s="14"/>
      <c r="I172" s="14"/>
      <c r="J172" s="273">
        <f>'[1]CU '!$Q191</f>
        <v>84.3881856540084</v>
      </c>
      <c r="K172" s="803"/>
      <c r="L172" s="803"/>
      <c r="M172" s="741"/>
    </row>
    <row r="173" ht="16.15" customHeight="1" spans="1:13">
      <c r="A173" s="16" t="str">
        <f>'[1]CU '!A192</f>
        <v>CU092.10</v>
      </c>
      <c r="B173" s="16" t="str">
        <f>'[1]CU '!B192</f>
        <v>UC400 heater (A1030mm*86.6mm)</v>
      </c>
      <c r="C173" s="802"/>
      <c r="D173" s="14"/>
      <c r="E173" s="14"/>
      <c r="F173" s="14"/>
      <c r="G173" s="14"/>
      <c r="H173" s="14"/>
      <c r="I173" s="14"/>
      <c r="J173" s="273">
        <f>'[1]CU '!$Q192</f>
        <v>114.526823387583</v>
      </c>
      <c r="K173" s="98"/>
      <c r="L173" s="98"/>
      <c r="M173" s="741"/>
    </row>
    <row r="174" ht="16.15" customHeight="1" spans="1:13">
      <c r="A174" s="16" t="str">
        <f>'[1]CU '!A193</f>
        <v>CU092.11</v>
      </c>
      <c r="B174" s="16" t="str">
        <f>'[1]CU '!B193</f>
        <v>UC400 heater (B1030mm*50mm)</v>
      </c>
      <c r="C174" s="804"/>
      <c r="D174" s="14"/>
      <c r="E174" s="14"/>
      <c r="F174" s="14"/>
      <c r="G174" s="14"/>
      <c r="H174" s="14"/>
      <c r="I174" s="14"/>
      <c r="J174" s="273">
        <f>'[1]CU '!$Q193</f>
        <v>114.526823387583</v>
      </c>
      <c r="K174" s="98"/>
      <c r="L174" s="98"/>
      <c r="M174" s="741"/>
    </row>
    <row r="175" ht="16.15" customHeight="1" spans="1:13">
      <c r="A175" s="16" t="str">
        <f>'[1]CU '!A194</f>
        <v>CU092.12</v>
      </c>
      <c r="B175" s="16" t="str">
        <f>'[1]CU '!B194</f>
        <v>UC100 HEATER (L=320mm)</v>
      </c>
      <c r="C175" s="20" t="s">
        <v>15</v>
      </c>
      <c r="D175" s="14"/>
      <c r="E175" s="14" t="str">
        <f>'[1]CU '!E194</f>
        <v>8*5*318L</v>
      </c>
      <c r="F175" s="14"/>
      <c r="G175" s="14"/>
      <c r="H175" s="14"/>
      <c r="I175" s="14"/>
      <c r="J175" s="273">
        <f>'[1]CU '!$Q194</f>
        <v>38.7496770860243</v>
      </c>
      <c r="K175" s="98"/>
      <c r="L175" s="98"/>
      <c r="M175" s="741"/>
    </row>
    <row r="176" ht="16.15" customHeight="1" spans="1:13">
      <c r="A176" s="16" t="str">
        <f>'[1]CU '!A195</f>
        <v>CU092.13</v>
      </c>
      <c r="B176" s="16" t="str">
        <f>'[1]CU '!B195</f>
        <v>UC100 HEATER (LB=330mm)</v>
      </c>
      <c r="C176" s="17"/>
      <c r="D176" s="14"/>
      <c r="E176" s="14" t="str">
        <f>'[1]CU '!E195</f>
        <v>8*5*318LB</v>
      </c>
      <c r="F176" s="14"/>
      <c r="G176" s="14"/>
      <c r="H176" s="14"/>
      <c r="I176" s="14"/>
      <c r="J176" s="273">
        <f>'[1]CU '!$Q195</f>
        <v>39.5569620253165</v>
      </c>
      <c r="K176" s="98"/>
      <c r="L176" s="98"/>
      <c r="M176" s="741"/>
    </row>
    <row r="177" ht="16.15" customHeight="1" spans="1:13">
      <c r="A177" s="16" t="str">
        <f>'[1]CU '!A196</f>
        <v>CU092.14</v>
      </c>
      <c r="B177" s="16" t="str">
        <f>'[1]CU '!B196</f>
        <v>UC200 HEATER (L=605mm)</v>
      </c>
      <c r="C177" s="17"/>
      <c r="D177" s="14"/>
      <c r="E177" s="14" t="str">
        <f>'[1]CU '!E196</f>
        <v>8*5*648L</v>
      </c>
      <c r="F177" s="14"/>
      <c r="G177" s="14"/>
      <c r="H177" s="14"/>
      <c r="I177" s="14"/>
      <c r="J177" s="273">
        <f>'[1]CU '!$Q196</f>
        <v>53.8189959528115</v>
      </c>
      <c r="K177" s="98"/>
      <c r="L177" s="98"/>
      <c r="M177" s="741"/>
    </row>
    <row r="178" ht="16.15" customHeight="1" spans="1:13">
      <c r="A178" s="16" t="str">
        <f>'[1]CU '!A197</f>
        <v>CU092.15</v>
      </c>
      <c r="B178" s="16" t="str">
        <f>'[1]CU '!B197</f>
        <v>UC200 HEATER (LB=620mm)</v>
      </c>
      <c r="C178" s="17"/>
      <c r="D178" s="14"/>
      <c r="E178" s="14" t="str">
        <f>'[1]CU '!E197</f>
        <v>8*5*648LB</v>
      </c>
      <c r="F178" s="14"/>
      <c r="G178" s="14"/>
      <c r="H178" s="14"/>
      <c r="I178" s="14"/>
      <c r="J178" s="273">
        <f>'[1]CU '!$Q197</f>
        <v>60.2772754671489</v>
      </c>
      <c r="K178" s="98"/>
      <c r="L178" s="98"/>
      <c r="M178" s="741"/>
    </row>
    <row r="179" ht="16.15" customHeight="1" spans="1:13">
      <c r="A179" s="16" t="str">
        <f>'[1]CU '!A198</f>
        <v>CU092.16</v>
      </c>
      <c r="B179" s="16" t="str">
        <f>'[1]CU '!B198</f>
        <v>UC300 HEATER (L=905mm)</v>
      </c>
      <c r="C179" s="17"/>
      <c r="D179" s="14"/>
      <c r="E179" s="14" t="str">
        <f>'[1]CU '!E198</f>
        <v>8*5*927L</v>
      </c>
      <c r="F179" s="14"/>
      <c r="G179" s="14"/>
      <c r="H179" s="14"/>
      <c r="I179" s="14"/>
      <c r="J179" s="273">
        <f>'[1]CU '!$Q198</f>
        <v>71.0410746577112</v>
      </c>
      <c r="K179" s="98"/>
      <c r="L179" s="98"/>
      <c r="M179" s="741"/>
    </row>
    <row r="180" ht="16.15" customHeight="1" spans="1:13">
      <c r="A180" s="16" t="str">
        <f>'[1]CU '!A199</f>
        <v>CU092.17</v>
      </c>
      <c r="B180" s="16" t="str">
        <f>'[1]CU '!B199</f>
        <v>UC300 HEATER (LB=925mm)</v>
      </c>
      <c r="C180" s="17"/>
      <c r="D180" s="14"/>
      <c r="E180" s="14" t="str">
        <f>'[1]CU '!E199</f>
        <v>8*5*927LB</v>
      </c>
      <c r="F180" s="14"/>
      <c r="G180" s="14"/>
      <c r="H180" s="14"/>
      <c r="I180" s="14"/>
      <c r="J180" s="273">
        <f>'[1]CU '!$Q199</f>
        <v>77.4993541720486</v>
      </c>
      <c r="K180" s="98"/>
      <c r="L180" s="98"/>
      <c r="M180" s="741"/>
    </row>
    <row r="181" ht="16.15" customHeight="1" spans="1:13">
      <c r="A181" s="16" t="str">
        <f>'[1]CU '!A200</f>
        <v>CU092.18</v>
      </c>
      <c r="B181" s="16" t="str">
        <f>'[1]CU '!B200</f>
        <v>UC400 HEATER (L=1205mm)</v>
      </c>
      <c r="C181" s="17"/>
      <c r="D181" s="14"/>
      <c r="E181" s="14"/>
      <c r="F181" s="14"/>
      <c r="G181" s="14"/>
      <c r="H181" s="14"/>
      <c r="I181" s="14"/>
      <c r="J181" s="273">
        <f>'[1]CU '!$Q200</f>
        <v>101.717902350814</v>
      </c>
      <c r="K181" s="98"/>
      <c r="L181" s="98"/>
      <c r="M181" s="741"/>
    </row>
    <row r="182" ht="21" customHeight="1" spans="1:13">
      <c r="A182" s="16" t="str">
        <f>'[1]CU '!A201</f>
        <v>CU092.19</v>
      </c>
      <c r="B182" s="16" t="str">
        <f>'[1]CU '!B201</f>
        <v>UC400 HEATER (LB=1225mm)</v>
      </c>
      <c r="C182" s="17"/>
      <c r="D182" s="14"/>
      <c r="E182" s="14"/>
      <c r="F182" s="14"/>
      <c r="G182" s="14"/>
      <c r="H182" s="14"/>
      <c r="I182" s="14"/>
      <c r="J182" s="273">
        <f>'[1]CU '!$Q201</f>
        <v>116.787221217601</v>
      </c>
      <c r="K182" s="98"/>
      <c r="L182" s="98"/>
      <c r="M182" s="741"/>
    </row>
    <row r="183" ht="16.15" customHeight="1" spans="1:13">
      <c r="A183" s="16" t="str">
        <f>'[1]CU '!A202</f>
        <v>CU092.20</v>
      </c>
      <c r="B183" s="16" t="str">
        <f>'[1]CU '!B202</f>
        <v>UC500 HEATER (L=1670mm)</v>
      </c>
      <c r="C183" s="17"/>
      <c r="D183" s="14"/>
      <c r="E183" s="14"/>
      <c r="F183" s="14"/>
      <c r="G183" s="14"/>
      <c r="H183" s="14"/>
      <c r="I183" s="14"/>
      <c r="J183" s="273">
        <f>'[1]CU '!$Q202</f>
        <v>124.321880650995</v>
      </c>
      <c r="K183" s="98"/>
      <c r="L183" s="98"/>
      <c r="M183" s="741"/>
    </row>
    <row r="184" ht="16.15" customHeight="1" spans="1:13">
      <c r="A184" s="16" t="str">
        <f>'[1]CU '!A203</f>
        <v>CU092.21</v>
      </c>
      <c r="B184" s="16" t="str">
        <f>'[1]CU '!B203</f>
        <v>UC500 HEATER (LB=1695mm)</v>
      </c>
      <c r="C184" s="17"/>
      <c r="D184" s="14"/>
      <c r="E184" s="14"/>
      <c r="F184" s="14"/>
      <c r="G184" s="14"/>
      <c r="H184" s="14"/>
      <c r="I184" s="14"/>
      <c r="J184" s="273">
        <f>'[1]CU '!$Q203</f>
        <v>148.809523809524</v>
      </c>
      <c r="K184" s="98"/>
      <c r="L184" s="98"/>
      <c r="M184" s="741"/>
    </row>
    <row r="185" ht="16.15" customHeight="1" spans="1:13">
      <c r="A185" s="16" t="str">
        <f>'[1]CU '!A204</f>
        <v>CU092.22</v>
      </c>
      <c r="B185" s="16" t="str">
        <f>'[1]CU '!B204</f>
        <v>UC600 HEATER (L=2020mm)</v>
      </c>
      <c r="C185" s="17"/>
      <c r="D185" s="14"/>
      <c r="E185" s="14"/>
      <c r="F185" s="14"/>
      <c r="G185" s="14"/>
      <c r="H185" s="14"/>
      <c r="I185" s="14"/>
      <c r="J185" s="273">
        <f>'[1]CU '!$Q204</f>
        <v>139.391199517782</v>
      </c>
      <c r="K185" s="98"/>
      <c r="L185" s="98"/>
      <c r="M185" s="741"/>
    </row>
    <row r="186" customHeight="1" spans="1:13">
      <c r="A186" s="16" t="str">
        <f>'[1]CU '!A205</f>
        <v>CU092.23</v>
      </c>
      <c r="B186" s="16" t="str">
        <f>'[1]CU '!B205</f>
        <v>UC600 HEATER (LB=2040mm)</v>
      </c>
      <c r="C186" s="19"/>
      <c r="D186" s="14"/>
      <c r="E186" s="14"/>
      <c r="F186" s="14"/>
      <c r="G186" s="14"/>
      <c r="H186" s="14"/>
      <c r="I186" s="14"/>
      <c r="J186" s="273">
        <f>'[1]CU '!$Q205</f>
        <v>173.297166968053</v>
      </c>
      <c r="K186" s="98"/>
      <c r="L186" s="98"/>
      <c r="M186" s="171"/>
    </row>
    <row r="187" customHeight="1" spans="1:13">
      <c r="A187" s="16" t="str">
        <f>'[1]CU '!A206</f>
        <v>CU092.24</v>
      </c>
      <c r="B187" s="16" t="str">
        <f>'[1]CU '!B206</f>
        <v>8 X 5 X 318 (UC100) COIL</v>
      </c>
      <c r="C187" s="17"/>
      <c r="D187" s="14" t="str">
        <f>'[1]CU '!D206</f>
        <v>1/2HP</v>
      </c>
      <c r="E187" s="14"/>
      <c r="F187" s="14"/>
      <c r="G187" s="14"/>
      <c r="H187" s="14"/>
      <c r="I187" s="14"/>
      <c r="J187" s="273">
        <f>'[1]CU '!$Q206</f>
        <v>284.810126582278</v>
      </c>
      <c r="K187" s="98"/>
      <c r="L187" s="98"/>
      <c r="M187" s="172"/>
    </row>
    <row r="188" customHeight="1" spans="1:13">
      <c r="A188" s="16" t="str">
        <f>'[1]CU '!A207</f>
        <v>CU092.241</v>
      </c>
      <c r="B188" s="16" t="str">
        <f>'[1]CU '!B207</f>
        <v>6 X 5 X 648 (UC150) COIL</v>
      </c>
      <c r="C188" s="17"/>
      <c r="D188" s="14" t="str">
        <f>'[1]CU '!D207</f>
        <v>3/4HP</v>
      </c>
      <c r="E188" s="14"/>
      <c r="F188" s="14"/>
      <c r="G188" s="14"/>
      <c r="H188" s="14"/>
      <c r="I188" s="14"/>
      <c r="J188" s="273">
        <f>'[1]CU '!$Q207</f>
        <v>358.649789029536</v>
      </c>
      <c r="K188" s="98"/>
      <c r="L188" s="98"/>
      <c r="M188" s="172"/>
    </row>
    <row r="189" customHeight="1" spans="1:13">
      <c r="A189" s="16" t="str">
        <f>'[1]CU '!A208</f>
        <v>CU092.25</v>
      </c>
      <c r="B189" s="16" t="str">
        <f>'[1]CU '!B208</f>
        <v>8 X 5 X 648 (UC200) COIL</v>
      </c>
      <c r="C189" s="17"/>
      <c r="D189" s="14" t="str">
        <f>'[1]CU '!D208</f>
        <v>1HP</v>
      </c>
      <c r="E189" s="14"/>
      <c r="F189" s="14"/>
      <c r="G189" s="14"/>
      <c r="H189" s="14"/>
      <c r="I189" s="14"/>
      <c r="J189" s="273">
        <f>'[1]CU '!$Q208</f>
        <v>465.641952983725</v>
      </c>
      <c r="K189" s="98"/>
      <c r="L189" s="98"/>
      <c r="M189" s="172"/>
    </row>
    <row r="190" customHeight="1" spans="1:13">
      <c r="A190" s="16" t="str">
        <f>'[1]CU '!A209</f>
        <v>CU092.26</v>
      </c>
      <c r="B190" s="16" t="str">
        <f>'[1]CU '!B209</f>
        <v>8 X 5 X 927 (UC300) COIL</v>
      </c>
      <c r="C190" s="17"/>
      <c r="D190" s="14" t="str">
        <f>'[1]CU '!D209</f>
        <v>1 1/2HP</v>
      </c>
      <c r="E190" s="14"/>
      <c r="F190" s="14"/>
      <c r="G190" s="14"/>
      <c r="H190" s="14"/>
      <c r="I190" s="14"/>
      <c r="J190" s="273">
        <f>'[1]CU '!$Q209</f>
        <v>709.764918625678</v>
      </c>
      <c r="K190" s="98"/>
      <c r="L190" s="98"/>
      <c r="M190" s="172"/>
    </row>
    <row r="191" customHeight="1" spans="1:13">
      <c r="A191" s="16" t="str">
        <f>'[1]CU '!A210</f>
        <v>CU092.27</v>
      </c>
      <c r="B191" s="16" t="str">
        <f>'[1]CU '!B210</f>
        <v>Drain pipe fitting (UC)</v>
      </c>
      <c r="C191" s="805" t="s">
        <v>16</v>
      </c>
      <c r="D191" s="14">
        <f>'[1]CU '!D210</f>
        <v>0</v>
      </c>
      <c r="E191" s="14">
        <f>'[1]CU '!E210</f>
        <v>0</v>
      </c>
      <c r="F191" s="14">
        <f>'[1]CU '!F210</f>
        <v>0</v>
      </c>
      <c r="G191" s="14">
        <f>'[1]CU '!G210</f>
        <v>0</v>
      </c>
      <c r="H191" s="14"/>
      <c r="I191" s="14"/>
      <c r="J191" s="273">
        <f>'[1]CU '!$Q210</f>
        <v>11.4653361344538</v>
      </c>
      <c r="K191" s="98"/>
      <c r="L191" s="98"/>
      <c r="M191" s="172"/>
    </row>
    <row r="192" customHeight="1" spans="1:13">
      <c r="A192" s="16" t="str">
        <f>'[1]CU '!A211</f>
        <v>CU093</v>
      </c>
      <c r="B192" s="16" t="str">
        <f>'[1]CU '!B211</f>
        <v>5 X 10 X 4R</v>
      </c>
      <c r="C192" s="806" t="s">
        <v>16</v>
      </c>
      <c r="D192" s="14" t="str">
        <f>'[1]CU '!D211</f>
        <v>1/4hp</v>
      </c>
      <c r="E192" s="14" t="str">
        <f>'[1]CU '!E211</f>
        <v>1 door (360l)</v>
      </c>
      <c r="F192" s="14">
        <f>'[1]CU '!F211</f>
        <v>0</v>
      </c>
      <c r="G192" s="14" t="str">
        <f>'[1]CU '!G211</f>
        <v>5 X 10 X 4R</v>
      </c>
      <c r="H192" s="14"/>
      <c r="I192" s="14"/>
      <c r="J192" s="273" t="str">
        <f>'[1]CU '!$Q211</f>
        <v>~</v>
      </c>
      <c r="K192" s="98"/>
      <c r="L192" s="98"/>
      <c r="M192" s="172"/>
    </row>
    <row r="193" customHeight="1" spans="1:13">
      <c r="A193" s="16" t="str">
        <f>'[1]CU '!A212</f>
        <v>CU094</v>
      </c>
      <c r="B193" s="16" t="str">
        <f>'[1]CU '!B212</f>
        <v>5 X 14 X 4R </v>
      </c>
      <c r="C193" s="807"/>
      <c r="D193" s="14" t="str">
        <f>'[1]CU '!D212</f>
        <v>1/3hp</v>
      </c>
      <c r="E193" s="14" t="str">
        <f>'[1]CU '!E212</f>
        <v>1 door (400l)</v>
      </c>
      <c r="F193" s="14">
        <f>'[1]CU '!F212</f>
        <v>0</v>
      </c>
      <c r="G193" s="14" t="str">
        <f>'[1]CU '!G212</f>
        <v>5 X 14 X 4R </v>
      </c>
      <c r="H193" s="14"/>
      <c r="I193" s="14"/>
      <c r="J193" s="273">
        <f>'[1]CU '!$Q212</f>
        <v>203.955436386689</v>
      </c>
      <c r="K193" s="98"/>
      <c r="L193" s="98"/>
      <c r="M193" s="172"/>
    </row>
    <row r="194" customHeight="1" spans="1:13">
      <c r="A194" s="16" t="str">
        <f>'[1]CU '!A213</f>
        <v>CU095</v>
      </c>
      <c r="B194" s="16" t="str">
        <f>'[1]CU '!B213</f>
        <v>5 X 20 X 4R </v>
      </c>
      <c r="C194" s="807"/>
      <c r="D194" s="14" t="str">
        <f>'[1]CU '!D213</f>
        <v>1/2HP</v>
      </c>
      <c r="E194" s="14" t="str">
        <f>'[1]CU '!E213</f>
        <v>2 door (1050l)</v>
      </c>
      <c r="F194" s="14">
        <f>'[1]CU '!F213</f>
        <v>0</v>
      </c>
      <c r="G194" s="14" t="str">
        <f>'[1]CU '!G213</f>
        <v>5 X 20 X 4R </v>
      </c>
      <c r="H194" s="14"/>
      <c r="I194" s="14"/>
      <c r="J194" s="273">
        <f>'[1]CU '!$Q213</f>
        <v>258.114048762237</v>
      </c>
      <c r="K194" s="98"/>
      <c r="L194" s="98"/>
      <c r="M194" s="172"/>
    </row>
    <row r="195" customHeight="1" spans="1:13">
      <c r="A195" s="16" t="str">
        <f>'[1]CU '!A214</f>
        <v>CU096</v>
      </c>
      <c r="B195" s="16" t="str">
        <f>'[1]CU '!B214</f>
        <v>5 X 23 X 4R </v>
      </c>
      <c r="C195" s="807"/>
      <c r="D195" s="14" t="str">
        <f>'[1]CU '!D214</f>
        <v>1/2HP (B)</v>
      </c>
      <c r="E195" s="14" t="str">
        <f>'[1]CU '!E214</f>
        <v>2 door (1050l)</v>
      </c>
      <c r="F195" s="14">
        <f>'[1]CU '!F214</f>
        <v>0</v>
      </c>
      <c r="G195" s="14" t="str">
        <f>'[1]CU '!G214</f>
        <v>5 X 23 X 4R </v>
      </c>
      <c r="H195" s="14"/>
      <c r="I195" s="14"/>
      <c r="J195" s="273">
        <f>'[1]CU '!$Q214</f>
        <v>313.078090249631</v>
      </c>
      <c r="K195" s="98"/>
      <c r="L195" s="98"/>
      <c r="M195" s="172"/>
    </row>
    <row r="196" customHeight="1" spans="1:13">
      <c r="A196" s="16" t="str">
        <f>'[1]CU '!A215</f>
        <v>CU097</v>
      </c>
      <c r="B196" s="16" t="str">
        <f>'[1]CU '!B215</f>
        <v>5 X 33 X 4R </v>
      </c>
      <c r="C196" s="807"/>
      <c r="D196" s="14" t="str">
        <f>'[1]CU '!D215</f>
        <v>1/2hp-3/4hp</v>
      </c>
      <c r="E196" s="14" t="str">
        <f>'[1]CU '!E215</f>
        <v>3 door (1480l)</v>
      </c>
      <c r="F196" s="14">
        <f>'[1]CU '!F215</f>
        <v>0</v>
      </c>
      <c r="G196" s="14" t="str">
        <f>'[1]CU '!G215</f>
        <v>5 X 33 X 4R ( 有水盘 )</v>
      </c>
      <c r="H196" s="14"/>
      <c r="I196" s="14"/>
      <c r="J196" s="273">
        <f>'[1]CU '!$Q215</f>
        <v>372.835734031718</v>
      </c>
      <c r="K196" s="98"/>
      <c r="L196" s="98"/>
      <c r="M196" s="172"/>
    </row>
    <row r="197" customHeight="1" spans="1:13">
      <c r="A197" s="16" t="str">
        <f>'[1]CU '!A216</f>
        <v>CU098</v>
      </c>
      <c r="B197" s="16" t="str">
        <f>'[1]CU '!B216</f>
        <v>5 X 48 X 4R </v>
      </c>
      <c r="C197" s="808"/>
      <c r="D197" s="14" t="str">
        <f>'[1]CU '!D216</f>
        <v>1HP</v>
      </c>
      <c r="E197" s="14" t="str">
        <f>'[1]CU '!E216</f>
        <v>4 door (1480l)</v>
      </c>
      <c r="F197" s="14">
        <f>'[1]CU '!F216</f>
        <v>0</v>
      </c>
      <c r="G197" s="14" t="str">
        <f>'[1]CU '!G216</f>
        <v>5 X 48 X 4R </v>
      </c>
      <c r="H197" s="14"/>
      <c r="I197" s="14"/>
      <c r="J197" s="273" t="str">
        <f>'[1]CU '!$Q216</f>
        <v>~</v>
      </c>
      <c r="K197" s="98"/>
      <c r="L197" s="98"/>
      <c r="M197" s="172"/>
    </row>
    <row r="198" customHeight="1" spans="1:13">
      <c r="A198" s="16" t="str">
        <f>'[1]CU '!A217</f>
        <v>CU099</v>
      </c>
      <c r="B198" s="16" t="str">
        <f>'[1]CU '!B217</f>
        <v>5 X 10 X 4R</v>
      </c>
      <c r="C198" s="806" t="s">
        <v>17</v>
      </c>
      <c r="D198" s="14" t="str">
        <f>'[1]CU '!D217</f>
        <v>1/4hp</v>
      </c>
      <c r="E198" s="14" t="str">
        <f>'[1]CU '!E217</f>
        <v>1 door (360l)</v>
      </c>
      <c r="F198" s="14">
        <f>'[1]CU '!F217</f>
        <v>0</v>
      </c>
      <c r="G198" s="14" t="str">
        <f>'[1]CU '!G217</f>
        <v>5 X 10 X 4R ( 无水盘 )</v>
      </c>
      <c r="H198" s="14"/>
      <c r="I198" s="14"/>
      <c r="J198" s="273">
        <f>'[1]CU '!$Q217</f>
        <v>122.113445989483</v>
      </c>
      <c r="K198" s="98"/>
      <c r="L198" s="98"/>
      <c r="M198" s="172"/>
    </row>
    <row r="199" customHeight="1" spans="1:13">
      <c r="A199" s="16" t="str">
        <f>'[1]CU '!A218</f>
        <v>CU100</v>
      </c>
      <c r="B199" s="16" t="str">
        <f>'[1]CU '!B218</f>
        <v>5 X 14 X 4R </v>
      </c>
      <c r="C199" s="809"/>
      <c r="D199" s="14" t="str">
        <f>'[1]CU '!D218</f>
        <v>1/3hp</v>
      </c>
      <c r="E199" s="14" t="str">
        <f>'[1]CU '!E218</f>
        <v>1 door (400l)</v>
      </c>
      <c r="F199" s="14">
        <f>'[1]CU '!F218</f>
        <v>0</v>
      </c>
      <c r="G199" s="14" t="str">
        <f>'[1]CU '!G218</f>
        <v>5 X 14 X 4R ( 无水盘 )</v>
      </c>
      <c r="H199" s="14"/>
      <c r="I199" s="14"/>
      <c r="J199" s="273">
        <f>'[1]CU '!$Q218</f>
        <v>145.496871817256</v>
      </c>
      <c r="K199" s="98"/>
      <c r="L199" s="98"/>
      <c r="M199" s="172"/>
    </row>
    <row r="200" customHeight="1" spans="1:13">
      <c r="A200" s="16" t="str">
        <f>'[1]CU '!A219</f>
        <v>CU100.01</v>
      </c>
      <c r="B200" s="16" t="str">
        <f>'[1]CU '!B219</f>
        <v>5 X 16 X 4R </v>
      </c>
      <c r="C200" s="809"/>
      <c r="D200" s="14" t="str">
        <f>'[1]CU '!D219</f>
        <v>1/3hp</v>
      </c>
      <c r="E200" s="14" t="str">
        <f>'[1]CU '!E219</f>
        <v>1 door (400l)</v>
      </c>
      <c r="F200" s="14">
        <f>'[1]CU '!F219</f>
        <v>0</v>
      </c>
      <c r="G200" s="14" t="str">
        <f>'[1]CU '!G219</f>
        <v>5 X 16 X 4R ( 无水盘 )</v>
      </c>
      <c r="H200" s="14"/>
      <c r="I200" s="14"/>
      <c r="J200" s="273">
        <f>'[1]CU '!$Q219</f>
        <v>170.179376857683</v>
      </c>
      <c r="K200" s="98"/>
      <c r="L200" s="98"/>
      <c r="M200" s="172"/>
    </row>
    <row r="201" customHeight="1" spans="1:13">
      <c r="A201" s="16" t="str">
        <f>'[1]CU '!A220</f>
        <v>CU101</v>
      </c>
      <c r="B201" s="16" t="str">
        <f>'[1]CU '!B220</f>
        <v>5 X 20 X 4R </v>
      </c>
      <c r="C201" s="809"/>
      <c r="D201" s="14" t="str">
        <f>'[1]CU '!D220</f>
        <v>1/2HP</v>
      </c>
      <c r="E201" s="14" t="str">
        <f>'[1]CU '!E220</f>
        <v>2 door (1050l)</v>
      </c>
      <c r="F201" s="14">
        <f>'[1]CU '!F220</f>
        <v>0</v>
      </c>
      <c r="G201" s="14" t="str">
        <f>'[1]CU '!G220</f>
        <v>5 X 20 X 4R ( 无水盘 )</v>
      </c>
      <c r="H201" s="14"/>
      <c r="I201" s="14"/>
      <c r="J201" s="273">
        <f>'[1]CU '!$Q220</f>
        <v>219.544386938538</v>
      </c>
      <c r="K201" s="98"/>
      <c r="L201" s="98"/>
      <c r="M201" s="172"/>
    </row>
    <row r="202" customHeight="1" spans="1:13">
      <c r="A202" s="16" t="str">
        <f>'[1]CU '!A221</f>
        <v>CU101.01</v>
      </c>
      <c r="B202" s="16" t="str">
        <f>'[1]CU '!B221</f>
        <v>5 X 23 X 4R </v>
      </c>
      <c r="C202" s="809"/>
      <c r="D202" s="14" t="str">
        <f>'[1]CU '!D221</f>
        <v>1/2HP</v>
      </c>
      <c r="E202" s="14" t="str">
        <f>'[1]CU '!E221</f>
        <v>2 door (1050l)</v>
      </c>
      <c r="F202" s="14">
        <f>'[1]CU '!F221</f>
        <v>0</v>
      </c>
      <c r="G202" s="14" t="str">
        <f>'[1]CU '!G221</f>
        <v>5 X 23X 4R ( 无水盘 )</v>
      </c>
      <c r="H202" s="14"/>
      <c r="I202" s="14"/>
      <c r="J202" s="273">
        <f>'[1]CU '!$Q221</f>
        <v>240.329654341003</v>
      </c>
      <c r="K202" s="98"/>
      <c r="L202" s="98"/>
      <c r="M202" s="172"/>
    </row>
    <row r="203" customHeight="1" spans="1:13">
      <c r="A203" s="16" t="str">
        <f>'[1]CU '!A222</f>
        <v>CU102</v>
      </c>
      <c r="B203" s="16" t="str">
        <f>'[1]CU '!B222</f>
        <v>5 X 33 X 4R </v>
      </c>
      <c r="C203" s="809"/>
      <c r="D203" s="14" t="str">
        <f>'[1]CU '!D222</f>
        <v>1/2hp-3/4hp</v>
      </c>
      <c r="E203" s="14" t="str">
        <f>'[1]CU '!E222</f>
        <v>3 door (1480l)</v>
      </c>
      <c r="F203" s="14">
        <f>'[1]CU '!F222</f>
        <v>0</v>
      </c>
      <c r="G203" s="14" t="str">
        <f>'[1]CU '!G222</f>
        <v>5 X 33 X 4R ( 无水盘 )</v>
      </c>
      <c r="H203" s="14"/>
      <c r="I203" s="14"/>
      <c r="J203" s="273">
        <f>'[1]CU '!$Q222</f>
        <v>306.582694186361</v>
      </c>
      <c r="K203" s="98"/>
      <c r="L203" s="98"/>
      <c r="M203" s="172"/>
    </row>
    <row r="204" customHeight="1" spans="1:13">
      <c r="A204" s="16" t="str">
        <f>'[1]CU '!A223</f>
        <v>CU103</v>
      </c>
      <c r="B204" s="16" t="str">
        <f>'[1]CU '!B223</f>
        <v>5 X 48 X 4R </v>
      </c>
      <c r="C204" s="809"/>
      <c r="D204" s="14" t="str">
        <f>'[1]CU '!D223</f>
        <v>1HP</v>
      </c>
      <c r="E204" s="14" t="str">
        <f>'[1]CU '!E223</f>
        <v>3 door (1480l)</v>
      </c>
      <c r="F204" s="14">
        <f>'[1]CU '!F223</f>
        <v>0</v>
      </c>
      <c r="G204" s="14" t="str">
        <f>'[1]CU '!G223</f>
        <v>5 X 48 X 4R </v>
      </c>
      <c r="H204" s="14"/>
      <c r="I204" s="14"/>
      <c r="J204" s="273">
        <f>'[1]CU '!$Q223</f>
        <v>441.120061373226</v>
      </c>
      <c r="K204" s="98"/>
      <c r="L204" s="98"/>
      <c r="M204" s="172"/>
    </row>
    <row r="205" customHeight="1" spans="1:13">
      <c r="A205" s="16" t="str">
        <f>'[1]CU '!A224</f>
        <v>CU103.10</v>
      </c>
      <c r="B205" s="16" t="str">
        <f>'[1]CU '!B224</f>
        <v>5 X 55 X 4R (1400mm)</v>
      </c>
      <c r="C205" s="809"/>
      <c r="D205" s="14"/>
      <c r="E205" s="14"/>
      <c r="F205" s="14"/>
      <c r="G205" s="14"/>
      <c r="H205" s="14"/>
      <c r="I205" s="14"/>
      <c r="J205" s="273">
        <f>'[1]CU '!$Q224</f>
        <v>495.917584525179</v>
      </c>
      <c r="K205" s="98"/>
      <c r="L205" s="98"/>
      <c r="M205" s="172"/>
    </row>
    <row r="206" customHeight="1" spans="1:13">
      <c r="A206" s="16" t="str">
        <f>'[1]CU '!A225</f>
        <v>CU103.11</v>
      </c>
      <c r="B206" s="16" t="str">
        <f>'[1]CU '!B225</f>
        <v>5 X 83 X 4R (2100mm)</v>
      </c>
      <c r="C206" s="809"/>
      <c r="D206" s="14"/>
      <c r="E206" s="14"/>
      <c r="F206" s="14"/>
      <c r="G206" s="14"/>
      <c r="H206" s="14"/>
      <c r="I206" s="14"/>
      <c r="J206" s="273">
        <f>'[1]CU '!$Q225</f>
        <v>667.159844375034</v>
      </c>
      <c r="K206" s="98"/>
      <c r="L206" s="98"/>
      <c r="M206" s="172"/>
    </row>
    <row r="207" customHeight="1" spans="1:13">
      <c r="A207" s="16" t="str">
        <f>'[1]CU '!A226</f>
        <v>CU103.01</v>
      </c>
      <c r="B207" s="16" t="str">
        <f>'[1]CU '!B226</f>
        <v>5 x 6 x 13 (30u)</v>
      </c>
      <c r="C207" s="809"/>
      <c r="D207" s="14" t="str">
        <f>'[1]CU '!D226</f>
        <v>3/4hp frezzer</v>
      </c>
      <c r="E207" s="14" t="str">
        <f>'[1]CU '!E226</f>
        <v>1 door frezzer(400l)</v>
      </c>
      <c r="F207" s="14">
        <f>'[1]CU '!F226</f>
        <v>0</v>
      </c>
      <c r="G207" s="14">
        <f>'[1]CU '!G226</f>
        <v>0</v>
      </c>
      <c r="H207" s="14"/>
      <c r="I207" s="14"/>
      <c r="J207" s="273">
        <f>'[1]CU '!$Q226</f>
        <v>235.69784645734</v>
      </c>
      <c r="K207" s="98"/>
      <c r="L207" s="98"/>
      <c r="M207" s="172"/>
    </row>
    <row r="208" customHeight="1" spans="1:13">
      <c r="A208" s="16" t="str">
        <f>'[1]CU '!A227</f>
        <v>CU104</v>
      </c>
      <c r="B208" s="16" t="str">
        <f>'[1]CU '!B227</f>
        <v>5 x 6 x 22 (30u)</v>
      </c>
      <c r="C208" s="809"/>
      <c r="D208" s="14" t="str">
        <f>'[1]CU '!D227</f>
        <v>1hp frezzer</v>
      </c>
      <c r="E208" s="14" t="str">
        <f>'[1]CU '!E227</f>
        <v>2 door frezzer(1050l)</v>
      </c>
      <c r="F208" s="14">
        <f>'[1]CU '!F227</f>
        <v>0</v>
      </c>
      <c r="G208" s="14" t="str">
        <f>'[1]CU '!G227</f>
        <v>5 x 6 x 22 (30u)</v>
      </c>
      <c r="H208" s="14"/>
      <c r="I208" s="14"/>
      <c r="J208" s="273">
        <f>'[1]CU '!$Q227</f>
        <v>367.992766726944</v>
      </c>
      <c r="K208" s="98"/>
      <c r="L208" s="98"/>
      <c r="M208" s="172"/>
    </row>
    <row r="209" customHeight="1" spans="1:13">
      <c r="A209" s="16" t="str">
        <f>'[1]CU '!A228</f>
        <v>CU104.01</v>
      </c>
      <c r="B209" s="16" t="str">
        <f>'[1]CU '!B228</f>
        <v>5 x 6 x 33 (30u)</v>
      </c>
      <c r="C209" s="809"/>
      <c r="D209" s="14" t="str">
        <f>'[1]CU '!D228</f>
        <v>1.5hp frezzer</v>
      </c>
      <c r="E209" s="14" t="str">
        <f>'[1]CU '!E228</f>
        <v>3 door frezzer(1480l)</v>
      </c>
      <c r="F209" s="14">
        <f>'[1]CU '!F228</f>
        <v>0</v>
      </c>
      <c r="G209" s="14" t="str">
        <f>'[1]CU '!G228</f>
        <v>5 x 6 x 33 (30u)</v>
      </c>
      <c r="H209" s="14"/>
      <c r="I209" s="14"/>
      <c r="J209" s="273">
        <f>'[1]CU '!$Q228</f>
        <v>548.324428735821</v>
      </c>
      <c r="K209" s="98"/>
      <c r="L209" s="98"/>
      <c r="M209" s="172"/>
    </row>
    <row r="210" customHeight="1" spans="1:13">
      <c r="A210" s="16" t="str">
        <f>'[1]CU '!A229</f>
        <v>CU105</v>
      </c>
      <c r="B210" s="16" t="str">
        <f>'[1]CU '!B229</f>
        <v>4 x 32 x 4R</v>
      </c>
      <c r="C210" s="809"/>
      <c r="D210" s="14" t="str">
        <f>'[1]CU '!D229</f>
        <v>1/2hp</v>
      </c>
      <c r="E210" s="14" t="str">
        <f>'[1]CU '!E229</f>
        <v>4 x 4 x 814</v>
      </c>
      <c r="F210" s="14">
        <f>'[1]CU '!F229</f>
        <v>0</v>
      </c>
      <c r="G210" s="14" t="str">
        <f>'[1]CU '!G229</f>
        <v>4 x 32 x 4R</v>
      </c>
      <c r="H210" s="14"/>
      <c r="I210" s="14"/>
      <c r="J210" s="273">
        <f>'[1]CU '!$Q229</f>
        <v>305.890185763603</v>
      </c>
      <c r="K210" s="98"/>
      <c r="L210" s="98"/>
      <c r="M210" s="172"/>
    </row>
    <row r="211" customHeight="1" spans="1:13">
      <c r="A211" s="16" t="str">
        <f>'[1]CU '!A230</f>
        <v>CU105.01</v>
      </c>
      <c r="B211" s="16" t="str">
        <f>'[1]CU '!B230</f>
        <v>4*4*1520 (60")</v>
      </c>
      <c r="C211" s="809"/>
      <c r="D211" s="14">
        <f>'[1]CU '!D230</f>
        <v>0</v>
      </c>
      <c r="E211" s="14"/>
      <c r="F211" s="14"/>
      <c r="G211" s="14"/>
      <c r="H211" s="14"/>
      <c r="I211" s="14"/>
      <c r="J211" s="273">
        <f>'[1]CU '!$Q230</f>
        <v>447.065592635213</v>
      </c>
      <c r="K211" s="98"/>
      <c r="L211" s="98"/>
      <c r="M211" s="172"/>
    </row>
    <row r="212" customHeight="1" spans="1:13">
      <c r="A212" s="16" t="str">
        <f>'[1]CU '!A231</f>
        <v>CU105.02</v>
      </c>
      <c r="B212" s="16" t="str">
        <f>'[1]CU '!B231</f>
        <v>4*4*1680 (66")</v>
      </c>
      <c r="C212" s="809"/>
      <c r="D212" s="14" t="str">
        <f>'[1]CU '!D231</f>
        <v>1.5HP</v>
      </c>
      <c r="E212" s="14"/>
      <c r="F212" s="14"/>
      <c r="G212" s="14"/>
      <c r="H212" s="14"/>
      <c r="I212" s="14"/>
      <c r="J212" s="273">
        <f>'[1]CU '!$Q231</f>
        <v>484.868485944435</v>
      </c>
      <c r="K212" s="98"/>
      <c r="L212" s="98"/>
      <c r="M212" s="172"/>
    </row>
    <row r="213" customHeight="1" spans="1:13">
      <c r="A213" s="16" t="str">
        <f>'[1]CU '!A232</f>
        <v>CU105.03</v>
      </c>
      <c r="B213" s="16" t="str">
        <f>'[1]CU '!B232</f>
        <v>4*5*1200 (47")</v>
      </c>
      <c r="C213" s="809"/>
      <c r="D213" s="14">
        <f>'[1]CU '!D232</f>
        <v>0</v>
      </c>
      <c r="E213" s="14"/>
      <c r="F213" s="14"/>
      <c r="G213" s="14"/>
      <c r="H213" s="14"/>
      <c r="I213" s="14"/>
      <c r="J213" s="273">
        <f>'[1]CU '!$Q232</f>
        <v>485.724718319655</v>
      </c>
      <c r="K213" s="98"/>
      <c r="L213" s="98"/>
      <c r="M213" s="172"/>
    </row>
    <row r="214" customHeight="1" spans="1:13">
      <c r="A214" s="16" t="str">
        <f>'[1]CU '!A233</f>
        <v>CU105.04</v>
      </c>
      <c r="B214" s="16" t="str">
        <f>'[1]CU '!B233</f>
        <v>4*5*1400 (55")</v>
      </c>
      <c r="C214" s="809"/>
      <c r="D214" s="14">
        <f>'[1]CU '!D233</f>
        <v>6</v>
      </c>
      <c r="E214" s="14"/>
      <c r="F214" s="14"/>
      <c r="G214" s="14"/>
      <c r="H214" s="14"/>
      <c r="I214" s="14"/>
      <c r="J214" s="273">
        <f>'[1]CU '!$Q233</f>
        <v>524.325358186118</v>
      </c>
      <c r="K214" s="98"/>
      <c r="L214" s="98"/>
      <c r="M214" s="172"/>
    </row>
    <row r="215" customHeight="1" spans="1:13">
      <c r="A215" s="16" t="str">
        <f>'[1]CU '!A234</f>
        <v>CU105.05</v>
      </c>
      <c r="B215" s="16" t="str">
        <f>'[1]CU '!B234</f>
        <v>4*5*2100 (83")</v>
      </c>
      <c r="C215" s="809"/>
      <c r="D215" s="14">
        <f>'[1]CU '!D234</f>
        <v>0</v>
      </c>
      <c r="E215" s="14"/>
      <c r="F215" s="14"/>
      <c r="G215" s="14"/>
      <c r="H215" s="14"/>
      <c r="I215" s="14"/>
      <c r="J215" s="273">
        <f>'[1]CU '!$Q234</f>
        <v>747.67005146752</v>
      </c>
      <c r="K215" s="98"/>
      <c r="L215" s="98"/>
      <c r="M215" s="172"/>
    </row>
    <row r="216" customHeight="1" spans="1:13">
      <c r="A216" s="16" t="str">
        <f>'[1]CU '!A235</f>
        <v>CU105.06</v>
      </c>
      <c r="B216" s="16" t="str">
        <f>'[1]CU '!B235</f>
        <v>4*5*2700 (106")</v>
      </c>
      <c r="C216" s="809"/>
      <c r="D216" s="14">
        <f>'[1]CU '!D235</f>
        <v>6</v>
      </c>
      <c r="E216" s="14"/>
      <c r="F216" s="14"/>
      <c r="G216" s="14"/>
      <c r="H216" s="14"/>
      <c r="I216" s="14"/>
      <c r="J216" s="273">
        <f>'[1]CU '!$Q235</f>
        <v>942.498956739463</v>
      </c>
      <c r="K216" s="98"/>
      <c r="L216" s="98"/>
      <c r="M216" s="172"/>
    </row>
    <row r="217" customHeight="1" spans="1:13">
      <c r="A217" s="16" t="str">
        <f>'[1]CU '!A236</f>
        <v>CU105.07</v>
      </c>
      <c r="B217" s="16" t="str">
        <f>'[1]CU '!B236</f>
        <v>4*5*3250 (128")</v>
      </c>
      <c r="C217" s="809"/>
      <c r="D217" s="14"/>
      <c r="E217" s="14"/>
      <c r="F217" s="14"/>
      <c r="G217" s="14"/>
      <c r="H217" s="14"/>
      <c r="I217" s="14"/>
      <c r="J217" s="273">
        <f>'[1]CU '!$Q236</f>
        <v>1116.20183613855</v>
      </c>
      <c r="K217" s="98"/>
      <c r="L217" s="98"/>
      <c r="M217" s="172"/>
    </row>
    <row r="218" customHeight="1" spans="1:13">
      <c r="A218" s="16" t="str">
        <f>'[1]CU '!A237</f>
        <v>CU106</v>
      </c>
      <c r="B218" s="16" t="str">
        <f>'[1]CU '!B237</f>
        <v>12 x 11 x 3R (280) </v>
      </c>
      <c r="C218" s="809"/>
      <c r="D218" s="14" t="str">
        <f>'[1]CU '!D237</f>
        <v>3/8~1/2hp</v>
      </c>
      <c r="E218" s="14" t="str">
        <f>'[1]CU '!E237</f>
        <v>1.8,2.1 chiller,1.2,1.5 frezzer</v>
      </c>
      <c r="F218" s="14">
        <f>'[1]CU '!F237</f>
        <v>0</v>
      </c>
      <c r="G218" s="14">
        <f>'[1]CU '!G237</f>
        <v>0</v>
      </c>
      <c r="H218" s="14"/>
      <c r="I218" s="14"/>
      <c r="J218" s="273">
        <f>'[1]CU '!$Q237</f>
        <v>238.095238095238</v>
      </c>
      <c r="K218" s="98"/>
      <c r="L218" s="98"/>
      <c r="M218" s="172"/>
    </row>
    <row r="219" spans="1:13">
      <c r="A219" s="16" t="str">
        <f>'[1]CU '!A238</f>
        <v>CU106.01</v>
      </c>
      <c r="B219" s="16" t="str">
        <f>'[1]CU '!B238</f>
        <v>12 x 13 x 3R (330) </v>
      </c>
      <c r="C219" s="809"/>
      <c r="D219" s="14" t="str">
        <f>'[1]CU '!D238</f>
        <v>3/4hp</v>
      </c>
      <c r="E219" s="14" t="str">
        <f>'[1]CU '!E238</f>
        <v>1.8,2.1 counter frezzer</v>
      </c>
      <c r="F219" s="14">
        <f>'[1]CU '!F238</f>
        <v>0</v>
      </c>
      <c r="G219" s="14">
        <f>'[1]CU '!G238</f>
        <v>0</v>
      </c>
      <c r="H219" s="14"/>
      <c r="I219" s="14"/>
      <c r="J219" s="273">
        <f>'[1]CU '!$Q238</f>
        <v>287.823990355636</v>
      </c>
      <c r="K219" s="98"/>
      <c r="L219" s="98"/>
      <c r="M219" s="172"/>
    </row>
    <row r="220" customHeight="1" spans="1:13">
      <c r="A220" s="16" t="str">
        <f>'[1]CU '!A239</f>
        <v>CU107</v>
      </c>
      <c r="B220" s="16" t="str">
        <f>'[1]CU '!B239</f>
        <v>8 x 11 x 3R (280)</v>
      </c>
      <c r="C220" s="809"/>
      <c r="D220" s="14" t="str">
        <f>'[1]CU '!D239</f>
        <v>1/3hp</v>
      </c>
      <c r="E220" s="14" t="str">
        <f>'[1]CU '!E239</f>
        <v>1.2,1.5m counter chiller</v>
      </c>
      <c r="F220" s="14">
        <f>'[1]CU '!F239</f>
        <v>0</v>
      </c>
      <c r="G220" s="14" t="str">
        <f>'[1]CU '!G239</f>
        <v>8 x 11 x 3R (280)</v>
      </c>
      <c r="H220" s="14"/>
      <c r="I220" s="14"/>
      <c r="J220" s="273">
        <f>'[1]CU '!$Q239</f>
        <v>170.283303194696</v>
      </c>
      <c r="K220" s="98"/>
      <c r="L220" s="98"/>
      <c r="M220" s="173"/>
    </row>
    <row r="221" spans="1:13">
      <c r="A221" s="16" t="str">
        <f>'[1]CU '!A240</f>
        <v>CU107.01</v>
      </c>
      <c r="B221" s="16" t="str">
        <f>'[1]CU '!B240</f>
        <v>3 x 42 x 450</v>
      </c>
      <c r="C221" s="809"/>
      <c r="D221" s="14">
        <f>'[1]CU '!D240</f>
        <v>0</v>
      </c>
      <c r="E221" s="14">
        <f>'[1]CU '!E240</f>
        <v>0</v>
      </c>
      <c r="F221" s="14">
        <f>'[1]CU '!F240</f>
        <v>0</v>
      </c>
      <c r="G221" s="14">
        <f>'[1]CU '!G240</f>
        <v>0</v>
      </c>
      <c r="H221" s="14"/>
      <c r="I221" s="14"/>
      <c r="J221" s="273">
        <f>'[1]CU '!$Q240</f>
        <v>1496.90941969423</v>
      </c>
      <c r="K221" s="98"/>
      <c r="L221" s="98"/>
      <c r="M221" s="98"/>
    </row>
    <row r="222" spans="1:13">
      <c r="A222" s="16" t="str">
        <f>'[1]CU '!A241</f>
        <v>CU107.02</v>
      </c>
      <c r="B222" s="16" t="str">
        <f>'[1]CU '!B241</f>
        <v>4 x 42 x 450</v>
      </c>
      <c r="C222" s="809"/>
      <c r="D222" s="14">
        <f>'[1]CU '!D241</f>
        <v>0</v>
      </c>
      <c r="E222" s="14">
        <f>'[1]CU '!E241</f>
        <v>0</v>
      </c>
      <c r="F222" s="14">
        <f>'[1]CU '!F241</f>
        <v>0</v>
      </c>
      <c r="G222" s="14">
        <f>'[1]CU '!G241</f>
        <v>0</v>
      </c>
      <c r="H222" s="14"/>
      <c r="I222" s="14"/>
      <c r="J222" s="273">
        <f>'[1]CU '!$Q241</f>
        <v>2058.25045207957</v>
      </c>
      <c r="K222" s="98"/>
      <c r="L222" s="98"/>
      <c r="M222" s="98"/>
    </row>
    <row r="223" spans="1:13">
      <c r="A223" s="16" t="str">
        <f>'[1]CU '!A242</f>
        <v>CU107.03</v>
      </c>
      <c r="B223" s="16" t="str">
        <f>'[1]CU '!B242</f>
        <v>3 x 12 x 350</v>
      </c>
      <c r="C223" s="809"/>
      <c r="D223" s="14">
        <f>'[1]CU '!D242</f>
        <v>0</v>
      </c>
      <c r="E223" s="14">
        <f>'[1]CU '!E242</f>
        <v>0</v>
      </c>
      <c r="F223" s="14">
        <f>'[1]CU '!F242</f>
        <v>0</v>
      </c>
      <c r="G223" s="14">
        <f>'[1]CU '!G242</f>
        <v>0</v>
      </c>
      <c r="H223" s="14"/>
      <c r="I223" s="14"/>
      <c r="J223" s="273">
        <f>'[1]CU '!$Q242</f>
        <v>232.656583922407</v>
      </c>
      <c r="K223" s="98"/>
      <c r="L223" s="98"/>
      <c r="M223" s="98"/>
    </row>
    <row r="224" ht="15" customHeight="1" spans="1:13">
      <c r="A224" s="16" t="str">
        <f>'[1]CU '!A243</f>
        <v>CU107.031</v>
      </c>
      <c r="B224" s="16" t="str">
        <f>'[1]CU '!B243</f>
        <v>6*6*460</v>
      </c>
      <c r="C224" s="809"/>
      <c r="D224" s="14">
        <f>'[1]CU '!D243</f>
        <v>0</v>
      </c>
      <c r="E224" s="14">
        <f>'[1]CU '!E243</f>
        <v>0</v>
      </c>
      <c r="F224" s="14">
        <f>'[1]CU '!F243</f>
        <v>0</v>
      </c>
      <c r="G224" s="14">
        <f>'[1]CU '!G243</f>
        <v>0</v>
      </c>
      <c r="H224" s="14"/>
      <c r="I224" s="14"/>
      <c r="J224" s="273">
        <f>'[1]CU '!$Q243</f>
        <v>311.729409830676</v>
      </c>
      <c r="K224" s="98"/>
      <c r="L224" s="98"/>
      <c r="M224" s="98"/>
    </row>
    <row r="225" spans="1:13">
      <c r="A225" s="16" t="str">
        <f>'[1]CU '!A244</f>
        <v>CU107.04</v>
      </c>
      <c r="B225" s="16" t="str">
        <f>'[1]CU '!B244</f>
        <v>4*48*550</v>
      </c>
      <c r="C225" s="806" t="s">
        <v>18</v>
      </c>
      <c r="D225" s="14">
        <f>'[1]CU '!D244</f>
        <v>0</v>
      </c>
      <c r="E225" s="14">
        <f>'[1]CU '!E244</f>
        <v>0</v>
      </c>
      <c r="F225" s="14">
        <f>'[1]CU '!F244</f>
        <v>0</v>
      </c>
      <c r="G225" s="14">
        <f>'[1]CU '!G244</f>
        <v>0</v>
      </c>
      <c r="H225" s="14"/>
      <c r="I225" s="14"/>
      <c r="J225" s="273">
        <f>'[1]CU '!$Q244</f>
        <v>6663.83460211386</v>
      </c>
      <c r="K225" s="98"/>
      <c r="L225" s="98"/>
      <c r="M225" s="98"/>
    </row>
    <row r="226" spans="1:13">
      <c r="A226" s="16" t="str">
        <f>'[1]CU '!A245</f>
        <v>CU107.05</v>
      </c>
      <c r="B226" s="16" t="str">
        <f>'[1]CU '!B245</f>
        <v>5*48*550</v>
      </c>
      <c r="C226" s="809"/>
      <c r="D226" s="14"/>
      <c r="E226" s="14"/>
      <c r="F226" s="14"/>
      <c r="G226" s="14"/>
      <c r="H226" s="14"/>
      <c r="I226" s="14"/>
      <c r="J226" s="273">
        <f>'[1]CU '!$Q245</f>
        <v>7000.49911960847</v>
      </c>
      <c r="K226" s="98"/>
      <c r="L226" s="98"/>
      <c r="M226" s="98"/>
    </row>
    <row r="227" spans="1:13">
      <c r="A227" s="16" t="str">
        <f>'[1]CU '!A246</f>
        <v>CU107.06</v>
      </c>
      <c r="B227" s="16" t="str">
        <f>'[1]CU '!B246</f>
        <v>6*48*550</v>
      </c>
      <c r="C227" s="809"/>
      <c r="D227" s="14"/>
      <c r="E227" s="14"/>
      <c r="F227" s="14"/>
      <c r="G227" s="14"/>
      <c r="H227" s="14"/>
      <c r="I227" s="14"/>
      <c r="J227" s="273">
        <f>'[1]CU '!$Q246</f>
        <v>7870.40979964573</v>
      </c>
      <c r="K227" s="98"/>
      <c r="L227" s="98"/>
      <c r="M227" s="98"/>
    </row>
    <row r="228" spans="1:13">
      <c r="A228" s="16" t="str">
        <f>'[1]CU '!A247</f>
        <v>CU108</v>
      </c>
      <c r="B228" s="16" t="str">
        <f>'[1]CU '!B247</f>
        <v>OB15-32</v>
      </c>
      <c r="C228" s="217" t="s">
        <v>19</v>
      </c>
      <c r="D228" s="14">
        <f>'[1]CU '!D245</f>
        <v>0</v>
      </c>
      <c r="E228" s="14">
        <f>'[1]CU '!E245</f>
        <v>0</v>
      </c>
      <c r="F228" s="14" t="str">
        <f>'[1]CU '!F245</f>
        <v>KG</v>
      </c>
      <c r="G228" s="14">
        <f>'[1]CU '!G245</f>
        <v>0</v>
      </c>
      <c r="H228" s="14"/>
      <c r="I228" s="14"/>
      <c r="J228" s="273">
        <f>'[1]CU '!$Q247</f>
        <v>147.540983606557</v>
      </c>
      <c r="K228" s="98"/>
      <c r="L228" s="98"/>
      <c r="M228" s="98"/>
    </row>
    <row r="229" spans="1:13">
      <c r="A229" s="16" t="str">
        <f>'[1]CU '!A248</f>
        <v>CU109</v>
      </c>
      <c r="B229" s="16" t="str">
        <f>'[1]CU '!B248</f>
        <v>OB36</v>
      </c>
      <c r="C229" s="365"/>
      <c r="D229" s="14" t="str">
        <f>'[1]CU '!D247</f>
        <v>CU15~CU32</v>
      </c>
      <c r="E229" s="14" t="str">
        <f>'[1]CU '!E247</f>
        <v>22.5L*41W*18H</v>
      </c>
      <c r="F229" s="14">
        <f>'[1]CU '!F247</f>
        <v>10</v>
      </c>
      <c r="G229" s="14">
        <f>'[1]CU '!G247</f>
        <v>0</v>
      </c>
      <c r="H229" s="14"/>
      <c r="I229" s="14"/>
      <c r="J229" s="273">
        <f>'[1]CU '!$Q248</f>
        <v>147.540983606557</v>
      </c>
      <c r="K229" s="98"/>
      <c r="L229" s="98"/>
      <c r="M229" s="98"/>
    </row>
    <row r="230" spans="1:13">
      <c r="A230" s="16" t="str">
        <f>'[1]CU '!A249</f>
        <v>CU110</v>
      </c>
      <c r="B230" s="16" t="str">
        <f>'[1]CU '!B249</f>
        <v>OB40</v>
      </c>
      <c r="C230" s="365"/>
      <c r="D230" s="14" t="str">
        <f>'[1]CU '!D249</f>
        <v>CU40</v>
      </c>
      <c r="E230" s="14" t="str">
        <f>'[1]CU '!E249</f>
        <v>27*43*20</v>
      </c>
      <c r="F230" s="14">
        <f>'[1]CU '!F249</f>
        <v>10</v>
      </c>
      <c r="G230" s="14">
        <f>'[1]CU '!G249</f>
        <v>0</v>
      </c>
      <c r="H230" s="14"/>
      <c r="I230" s="14"/>
      <c r="J230" s="273">
        <f>'[1]CU '!$Q249</f>
        <v>147.540983606557</v>
      </c>
      <c r="K230" s="98"/>
      <c r="L230" s="98"/>
      <c r="M230" s="98"/>
    </row>
    <row r="231" spans="1:13">
      <c r="A231" s="16" t="str">
        <f>'[1]CU '!A250</f>
        <v>CU111</v>
      </c>
      <c r="B231" s="16" t="str">
        <f>'[1]CU '!B250</f>
        <v>OB50</v>
      </c>
      <c r="C231" s="365"/>
      <c r="D231" s="14" t="str">
        <f>'[1]CU '!D250</f>
        <v>CU50</v>
      </c>
      <c r="E231" s="14" t="str">
        <f>'[1]CU '!E250</f>
        <v>29*46*26</v>
      </c>
      <c r="F231" s="14">
        <f>'[1]CU '!F250</f>
        <v>20</v>
      </c>
      <c r="G231" s="14">
        <f>'[1]CU '!G250</f>
        <v>0</v>
      </c>
      <c r="H231" s="14"/>
      <c r="I231" s="14"/>
      <c r="J231" s="273">
        <f>'[1]CU '!$Q250</f>
        <v>295.081967213115</v>
      </c>
      <c r="K231" s="98"/>
      <c r="L231" s="98"/>
      <c r="M231" s="98"/>
    </row>
    <row r="232" spans="1:13">
      <c r="A232" s="16" t="str">
        <f>'[1]CU '!A251</f>
        <v>CU112</v>
      </c>
      <c r="B232" s="16" t="str">
        <f>'[1]CU '!B251</f>
        <v>OB64-72B</v>
      </c>
      <c r="C232" s="365"/>
      <c r="D232" s="14" t="str">
        <f>'[1]CU '!D251</f>
        <v>CU64B~72B</v>
      </c>
      <c r="E232" s="14" t="str">
        <f>'[1]CU '!E251</f>
        <v>31*45*20</v>
      </c>
      <c r="F232" s="14">
        <f>'[1]CU '!F251</f>
        <v>20</v>
      </c>
      <c r="G232" s="14">
        <f>'[1]CU '!G251</f>
        <v>0</v>
      </c>
      <c r="H232" s="14"/>
      <c r="I232" s="14"/>
      <c r="J232" s="273">
        <f>'[1]CU '!$Q251</f>
        <v>295.081967213115</v>
      </c>
      <c r="K232" s="98"/>
      <c r="L232" s="98"/>
      <c r="M232" s="98"/>
    </row>
    <row r="233" spans="1:13">
      <c r="A233" s="16" t="str">
        <f>'[1]CU '!A252</f>
        <v>CU113</v>
      </c>
      <c r="B233" s="16" t="str">
        <f>'[1]CU '!B252</f>
        <v>OB64-72</v>
      </c>
      <c r="C233" s="365"/>
      <c r="D233" s="14" t="str">
        <f>'[1]CU '!D252</f>
        <v>CU64-72</v>
      </c>
      <c r="E233" s="14" t="str">
        <f>'[1]CU '!E252</f>
        <v>42*47*26</v>
      </c>
      <c r="F233" s="14">
        <f>'[1]CU '!F252</f>
        <v>22</v>
      </c>
      <c r="G233" s="14">
        <f>'[1]CU '!G252</f>
        <v>0</v>
      </c>
      <c r="H233" s="14"/>
      <c r="I233" s="14"/>
      <c r="J233" s="273">
        <f>'[1]CU '!$Q252</f>
        <v>324.590163934426</v>
      </c>
      <c r="K233" s="98"/>
      <c r="L233" s="98"/>
      <c r="M233" s="98"/>
    </row>
    <row r="234" spans="1:13">
      <c r="A234" s="16" t="str">
        <f>'[1]CU '!A253</f>
        <v>CU114</v>
      </c>
      <c r="B234" s="16" t="str">
        <f>'[1]CU '!B253</f>
        <v>OB80-100</v>
      </c>
      <c r="C234" s="365"/>
      <c r="D234" s="14" t="str">
        <f>'[1]CU '!D253</f>
        <v>CU80~100</v>
      </c>
      <c r="E234" s="14" t="str">
        <f>'[1]CU '!E253</f>
        <v>44.5*47*26</v>
      </c>
      <c r="F234" s="14">
        <f>'[1]CU '!F253</f>
        <v>23</v>
      </c>
      <c r="G234" s="14">
        <f>'[1]CU '!G253</f>
        <v>0</v>
      </c>
      <c r="H234" s="14"/>
      <c r="I234" s="14"/>
      <c r="J234" s="273">
        <f>'[1]CU '!$Q253</f>
        <v>339.344262295082</v>
      </c>
      <c r="K234" s="98"/>
      <c r="L234" s="98"/>
      <c r="M234" s="98"/>
    </row>
    <row r="235" spans="1:13">
      <c r="A235" s="16" t="str">
        <f>'[1]CU '!A254</f>
        <v>CU115</v>
      </c>
      <c r="B235" s="16" t="str">
        <f>'[1]CU '!B254</f>
        <v>OB125-160</v>
      </c>
      <c r="C235" s="365"/>
      <c r="D235" s="14" t="str">
        <f>'[1]CU '!D254</f>
        <v>CU125~160</v>
      </c>
      <c r="E235" s="14" t="str">
        <f>'[1]CU '!E254</f>
        <v>57*51*30</v>
      </c>
      <c r="F235" s="14">
        <f>'[1]CU '!F254</f>
        <v>26</v>
      </c>
      <c r="G235" s="14">
        <f>'[1]CU '!G254</f>
        <v>0</v>
      </c>
      <c r="H235" s="14"/>
      <c r="I235" s="14"/>
      <c r="J235" s="273">
        <f>'[1]CU '!$Q254</f>
        <v>383.606557377049</v>
      </c>
      <c r="K235" s="98"/>
      <c r="L235" s="98"/>
      <c r="M235" s="98"/>
    </row>
    <row r="236" spans="1:13">
      <c r="A236" s="16" t="str">
        <f>'[1]CU '!A255</f>
        <v>CU116</v>
      </c>
      <c r="B236" s="16" t="str">
        <f>'[1]CU '!B255</f>
        <v>OB200</v>
      </c>
      <c r="C236" s="365"/>
      <c r="D236" s="14" t="str">
        <f>'[1]CU '!D255</f>
        <v>CU200</v>
      </c>
      <c r="E236" s="14" t="str">
        <f>'[1]CU '!E255</f>
        <v>65*58*40</v>
      </c>
      <c r="F236" s="14">
        <f>'[1]CU '!F255</f>
        <v>45</v>
      </c>
      <c r="G236" s="14">
        <f>'[1]CU '!G255</f>
        <v>0</v>
      </c>
      <c r="H236" s="14"/>
      <c r="I236" s="14"/>
      <c r="J236" s="273">
        <f>'[1]CU '!$Q255</f>
        <v>663.934426229508</v>
      </c>
      <c r="K236" s="98"/>
      <c r="L236" s="98"/>
      <c r="M236" s="810"/>
    </row>
    <row r="237" spans="1:13">
      <c r="A237" s="16" t="str">
        <f>'[1]CU '!A256</f>
        <v>CU117</v>
      </c>
      <c r="B237" s="16" t="str">
        <f>'[1]CU '!B256</f>
        <v>OB250</v>
      </c>
      <c r="C237" s="365"/>
      <c r="D237" s="14" t="str">
        <f>'[1]CU '!D256</f>
        <v>CU250</v>
      </c>
      <c r="E237" s="14" t="str">
        <f>'[1]CU '!E256</f>
        <v>86*61*40</v>
      </c>
      <c r="F237" s="14">
        <f>'[1]CU '!F256</f>
        <v>53</v>
      </c>
      <c r="G237" s="14">
        <f>'[1]CU '!G256</f>
        <v>0</v>
      </c>
      <c r="H237" s="14"/>
      <c r="I237" s="14"/>
      <c r="J237" s="273">
        <f>'[1]CU '!$Q256</f>
        <v>1032.7868852459</v>
      </c>
      <c r="K237" s="98"/>
      <c r="L237" s="98"/>
      <c r="M237" s="810"/>
    </row>
    <row r="238" spans="1:13">
      <c r="A238" s="16" t="str">
        <f>'[1]CU '!A257</f>
        <v>CU118</v>
      </c>
      <c r="B238" s="16" t="str">
        <f>'[1]CU '!B257</f>
        <v>OB300-400</v>
      </c>
      <c r="C238" s="219"/>
      <c r="D238" s="14" t="str">
        <f>'[1]CU '!D257</f>
        <v>CU300~400</v>
      </c>
      <c r="E238" s="14" t="str">
        <f>'[1]CU '!E257</f>
        <v>65*66*40</v>
      </c>
      <c r="F238" s="14">
        <f>'[1]CU '!F257</f>
        <v>53</v>
      </c>
      <c r="G238" s="14">
        <f>'[1]CU '!G257</f>
        <v>0</v>
      </c>
      <c r="H238" s="14"/>
      <c r="I238" s="14"/>
      <c r="J238" s="273">
        <f>'[1]CU '!$Q257</f>
        <v>681.428571428571</v>
      </c>
      <c r="K238" s="98"/>
      <c r="L238" s="98"/>
      <c r="M238" s="810"/>
    </row>
    <row r="239" spans="1:13">
      <c r="A239" s="16" t="str">
        <f>'[1]CU '!A258</f>
        <v>CU118.1</v>
      </c>
      <c r="B239" s="16" t="str">
        <f>'[1]CU '!B258</f>
        <v>3/8 wall plug (100pcs)</v>
      </c>
      <c r="C239" s="217" t="s">
        <v>20</v>
      </c>
      <c r="D239" s="14" t="str">
        <f>'[1]CU '!D258</f>
        <v>ob15-100</v>
      </c>
      <c r="E239" s="14">
        <f>'[1]CU '!E258</f>
        <v>0</v>
      </c>
      <c r="F239" s="14">
        <f>'[1]CU '!F258</f>
        <v>0</v>
      </c>
      <c r="G239" s="14">
        <f>'[1]CU '!G258</f>
        <v>0</v>
      </c>
      <c r="H239" s="14"/>
      <c r="I239" s="14"/>
      <c r="J239" s="273">
        <f>'[1]CU '!$Q258</f>
        <v>85.7142857142857</v>
      </c>
      <c r="K239" s="98"/>
      <c r="L239" s="98"/>
      <c r="M239" s="171"/>
    </row>
    <row r="240" customHeight="1" spans="1:13">
      <c r="A240" s="16" t="str">
        <f>'[1]CU '!A259</f>
        <v>CU118.2</v>
      </c>
      <c r="B240" s="16" t="str">
        <f>'[1]CU '!B259</f>
        <v>3/8 wall plug (1pc)</v>
      </c>
      <c r="C240" s="365"/>
      <c r="D240" s="14">
        <f>'[1]CU '!D259</f>
        <v>0</v>
      </c>
      <c r="E240" s="14">
        <f>'[1]CU '!E259</f>
        <v>0</v>
      </c>
      <c r="F240" s="14">
        <f>'[1]CU '!F259</f>
        <v>0</v>
      </c>
      <c r="G240" s="14">
        <f>'[1]CU '!G259</f>
        <v>0</v>
      </c>
      <c r="H240" s="14"/>
      <c r="I240" s="14"/>
      <c r="J240" s="273">
        <f>'[1]CU '!$Q259</f>
        <v>1.33333333333333</v>
      </c>
      <c r="K240" s="98"/>
      <c r="L240" s="98"/>
      <c r="M240" s="172"/>
    </row>
    <row r="241" customHeight="1" spans="1:13">
      <c r="A241" s="16" t="str">
        <f>'[1]CU '!A260</f>
        <v>CU118.3</v>
      </c>
      <c r="B241" s="16" t="str">
        <f>'[1]CU '!B260</f>
        <v>1/2 wall plug (30pcs)</v>
      </c>
      <c r="C241" s="365"/>
      <c r="D241" s="14"/>
      <c r="E241" s="14"/>
      <c r="F241" s="14"/>
      <c r="G241" s="14"/>
      <c r="H241" s="14"/>
      <c r="I241" s="14"/>
      <c r="J241" s="273">
        <f>'[1]CU '!$Q260</f>
        <v>76.5</v>
      </c>
      <c r="K241" s="98"/>
      <c r="L241" s="98"/>
      <c r="M241" s="172"/>
    </row>
    <row r="242" spans="1:13">
      <c r="A242" s="16" t="str">
        <f>'[1]CU '!A261</f>
        <v>CU118.4</v>
      </c>
      <c r="B242" s="16" t="str">
        <f>'[1]CU '!B261</f>
        <v>1/2 wall plug (1pc)</v>
      </c>
      <c r="C242" s="219"/>
      <c r="D242" s="14">
        <f>'[1]CU '!D261</f>
        <v>0</v>
      </c>
      <c r="E242" s="14">
        <f>'[1]CU '!E261</f>
        <v>0</v>
      </c>
      <c r="F242" s="14">
        <f>'[1]CU '!F261</f>
        <v>0</v>
      </c>
      <c r="G242" s="14">
        <f>'[1]CU '!G261</f>
        <v>0</v>
      </c>
      <c r="H242" s="14"/>
      <c r="I242" s="14"/>
      <c r="J242" s="273">
        <f>'[1]CU '!$Q261</f>
        <v>3.06</v>
      </c>
      <c r="K242" s="98"/>
      <c r="L242" s="98"/>
      <c r="M242" s="173"/>
    </row>
    <row r="243" spans="1:13">
      <c r="A243" s="16" t="str">
        <f>'[1]CU '!A262</f>
        <v>CU124</v>
      </c>
      <c r="B243" s="16" t="str">
        <f>'[1]CU '!B262</f>
        <v>WC-1HP</v>
      </c>
      <c r="C243" s="290" t="s">
        <v>21</v>
      </c>
      <c r="D243" s="14">
        <f>'[1]CU '!D262</f>
        <v>0</v>
      </c>
      <c r="E243" s="14">
        <f>'[1]CU '!E262</f>
        <v>0</v>
      </c>
      <c r="F243" s="14">
        <f>'[1]CU '!F262</f>
        <v>0</v>
      </c>
      <c r="G243" s="14">
        <f>'[1]CU '!G262</f>
        <v>0</v>
      </c>
      <c r="H243" s="14"/>
      <c r="I243" s="14"/>
      <c r="J243" s="273">
        <f>'[1]CU '!$Q262</f>
        <v>802.873546181286</v>
      </c>
      <c r="K243" s="98"/>
      <c r="L243" s="98"/>
      <c r="M243" s="98"/>
    </row>
    <row r="244" spans="1:13">
      <c r="A244" s="16" t="str">
        <f>'[1]CU '!A263</f>
        <v>CU125</v>
      </c>
      <c r="B244" s="16" t="str">
        <f>'[1]CU '!B263</f>
        <v>WC-1.5HP</v>
      </c>
      <c r="C244" s="289"/>
      <c r="D244" s="14">
        <f>'[1]CU '!D263</f>
        <v>0</v>
      </c>
      <c r="E244" s="14">
        <f>'[1]CU '!E263</f>
        <v>0</v>
      </c>
      <c r="F244" s="14">
        <f>'[1]CU '!F263</f>
        <v>0</v>
      </c>
      <c r="G244" s="14">
        <f>'[1]CU '!G263</f>
        <v>0</v>
      </c>
      <c r="H244" s="14"/>
      <c r="I244" s="14"/>
      <c r="J244" s="273">
        <f>'[1]CU '!$Q263</f>
        <v>889.336851154656</v>
      </c>
      <c r="K244" s="98"/>
      <c r="L244" s="98"/>
      <c r="M244" s="98"/>
    </row>
    <row r="245" spans="1:13">
      <c r="A245" s="16" t="str">
        <f>'[1]CU '!A264</f>
        <v>CU128</v>
      </c>
      <c r="B245" s="16" t="str">
        <f>'[1]CU '!B264</f>
        <v>LCU-02</v>
      </c>
      <c r="C245" s="290" t="s">
        <v>22</v>
      </c>
      <c r="D245" s="14" t="str">
        <f>'[1]CU '!D264</f>
        <v>2.5hp </v>
      </c>
      <c r="E245" s="14" t="str">
        <f>'[1]CU '!E264</f>
        <v>1210*530*866</v>
      </c>
      <c r="F245" s="14" t="str">
        <f>'[1]CU '!F264</f>
        <v>1 x 18</v>
      </c>
      <c r="G245" s="14" t="str">
        <f>'[1]CU '!G264</f>
        <v>CYQ75-500 </v>
      </c>
      <c r="H245" s="14"/>
      <c r="I245" s="14"/>
      <c r="J245" s="273" t="str">
        <f>'[1]CU '!$Q264</f>
        <v>~</v>
      </c>
      <c r="K245" s="98"/>
      <c r="L245" s="98"/>
      <c r="M245" s="98"/>
    </row>
    <row r="246" spans="1:13">
      <c r="A246" s="16" t="str">
        <f>'[1]CU '!A265</f>
        <v>CU129</v>
      </c>
      <c r="B246" s="16" t="str">
        <f>'[1]CU '!B265</f>
        <v>LCU-03</v>
      </c>
      <c r="C246" s="289"/>
      <c r="D246" s="14" t="str">
        <f>'[1]CU '!D265</f>
        <v>3hp</v>
      </c>
      <c r="E246" s="14" t="str">
        <f>'[1]CU '!E265</f>
        <v>1210*530*866</v>
      </c>
      <c r="F246" s="14" t="str">
        <f>'[1]CU '!F265</f>
        <v>1 x 18</v>
      </c>
      <c r="G246" s="14" t="str">
        <f>'[1]CU '!G265</f>
        <v>CYQ75-580 </v>
      </c>
      <c r="H246" s="14"/>
      <c r="I246" s="14"/>
      <c r="J246" s="273">
        <f>'[1]CU '!$Q265</f>
        <v>2285.10163143905</v>
      </c>
      <c r="K246" s="98"/>
      <c r="L246" s="98"/>
      <c r="M246" s="98"/>
    </row>
    <row r="247" spans="1:13">
      <c r="A247" s="16" t="str">
        <f>'[1]CU '!A266</f>
        <v>CU130</v>
      </c>
      <c r="B247" s="16" t="str">
        <f>'[1]CU '!B266</f>
        <v>LCU-04</v>
      </c>
      <c r="C247" s="289"/>
      <c r="D247" s="14" t="str">
        <f>'[1]CU '!D266</f>
        <v>4hp </v>
      </c>
      <c r="E247" s="14" t="str">
        <f>'[1]CU '!E266</f>
        <v>1210*530*866</v>
      </c>
      <c r="F247" s="14" t="str">
        <f>'[1]CU '!F266</f>
        <v>1 x 20</v>
      </c>
      <c r="G247" s="14" t="str">
        <f>'[1]CU '!G266</f>
        <v>CYQ75-650</v>
      </c>
      <c r="H247" s="14"/>
      <c r="I247" s="14"/>
      <c r="J247" s="273" t="str">
        <f>'[1]CU '!$Q266</f>
        <v>~</v>
      </c>
      <c r="K247" s="98"/>
      <c r="L247" s="98"/>
      <c r="M247" s="98"/>
    </row>
    <row r="248" spans="1:13">
      <c r="A248" s="16" t="str">
        <f>'[1]CU '!A267</f>
        <v>CU131</v>
      </c>
      <c r="B248" s="16" t="str">
        <f>'[1]CU '!B267</f>
        <v>LCU-05</v>
      </c>
      <c r="C248" s="289"/>
      <c r="D248" s="14" t="str">
        <f>'[1]CU '!D267</f>
        <v>5hp </v>
      </c>
      <c r="E248" s="14" t="str">
        <f>'[1]CU '!E267</f>
        <v>1210*530*1100</v>
      </c>
      <c r="F248" s="14" t="str">
        <f>'[1]CU '!F267</f>
        <v>2 x 16</v>
      </c>
      <c r="G248" s="14" t="str">
        <f>'[1]CU '!G267</f>
        <v>CYQ75-820 </v>
      </c>
      <c r="H248" s="14"/>
      <c r="I248" s="14"/>
      <c r="J248" s="273">
        <f>'[1]CU '!$Q267</f>
        <v>3177.07256262473</v>
      </c>
      <c r="K248" s="98"/>
      <c r="L248" s="98"/>
      <c r="M248" s="98"/>
    </row>
    <row r="249" spans="1:13">
      <c r="A249" s="16" t="str">
        <f>'[1]CU '!A268</f>
        <v>CU132</v>
      </c>
      <c r="B249" s="16" t="str">
        <f>'[1]CU '!B268</f>
        <v>LCU-06</v>
      </c>
      <c r="C249" s="289"/>
      <c r="D249" s="14" t="str">
        <f>'[1]CU '!D268</f>
        <v>6hp </v>
      </c>
      <c r="E249" s="14" t="str">
        <f>'[1]CU '!E268</f>
        <v>1210*530*1260</v>
      </c>
      <c r="F249" s="14" t="str">
        <f>'[1]CU '!F268</f>
        <v>2 x 18</v>
      </c>
      <c r="G249" s="14" t="str">
        <f>'[1]CU '!G268</f>
        <v>CYQ75-1100 </v>
      </c>
      <c r="H249" s="14"/>
      <c r="I249" s="14"/>
      <c r="J249" s="273">
        <f>'[1]CU '!$Q268</f>
        <v>3368.14009662698</v>
      </c>
      <c r="K249" s="98"/>
      <c r="L249" s="98"/>
      <c r="M249" s="98"/>
    </row>
    <row r="250" spans="1:13">
      <c r="A250" s="16" t="str">
        <f>'[1]CU '!A269</f>
        <v>CU133</v>
      </c>
      <c r="B250" s="16" t="str">
        <f>'[1]CU '!B269</f>
        <v>LCU-08</v>
      </c>
      <c r="C250" s="289"/>
      <c r="D250" s="14" t="str">
        <f>'[1]CU '!D269</f>
        <v>8hp </v>
      </c>
      <c r="E250" s="14" t="str">
        <f>'[1]CU '!E269</f>
        <v>1210*530*1260</v>
      </c>
      <c r="F250" s="14" t="str">
        <f>'[1]CU '!F269</f>
        <v>2 x 18</v>
      </c>
      <c r="G250" s="14" t="str">
        <f>'[1]CU '!G269</f>
        <v>CYQ75-1100 </v>
      </c>
      <c r="H250" s="14"/>
      <c r="I250" s="14"/>
      <c r="J250" s="273">
        <f>'[1]CU '!$Q269</f>
        <v>4133.95794067683</v>
      </c>
      <c r="K250" s="98"/>
      <c r="L250" s="98"/>
      <c r="M250" s="98"/>
    </row>
    <row r="251" spans="1:13">
      <c r="A251" s="16" t="str">
        <f>'[1]CU '!A270</f>
        <v>CU134</v>
      </c>
      <c r="B251" s="16" t="str">
        <f>'[1]CU '!B270</f>
        <v>LCU-10</v>
      </c>
      <c r="C251" s="289"/>
      <c r="D251" s="14" t="str">
        <f>'[1]CU '!D270</f>
        <v>10hp</v>
      </c>
      <c r="E251" s="14" t="str">
        <f>'[1]CU '!E270</f>
        <v>1521*560*1350</v>
      </c>
      <c r="F251" s="14" t="str">
        <f>'[1]CU '!F270</f>
        <v>2 x 20</v>
      </c>
      <c r="G251" s="14" t="str">
        <f>'[1]CU '!G270</f>
        <v>cr105</v>
      </c>
      <c r="H251" s="14"/>
      <c r="I251" s="14"/>
      <c r="J251" s="273">
        <f>'[1]CU '!$Q270</f>
        <v>4839.90627080105</v>
      </c>
      <c r="K251" s="98"/>
      <c r="L251" s="98"/>
      <c r="M251" s="98"/>
    </row>
    <row r="252" spans="1:13">
      <c r="A252" s="16" t="str">
        <f>'[1]CU '!A271</f>
        <v>CU135</v>
      </c>
      <c r="B252" s="16" t="str">
        <f>'[1]CU '!B271</f>
        <v>LCU-12</v>
      </c>
      <c r="C252" s="289"/>
      <c r="D252" s="14" t="str">
        <f>'[1]CU '!D271</f>
        <v>12hp</v>
      </c>
      <c r="E252" s="14" t="str">
        <f>'[1]CU '!E271</f>
        <v>1521*560*1350</v>
      </c>
      <c r="F252" s="14" t="str">
        <f>'[1]CU '!F271</f>
        <v>2 x 20</v>
      </c>
      <c r="G252" s="14" t="str">
        <f>'[1]CU '!G271</f>
        <v>cr106</v>
      </c>
      <c r="H252" s="14"/>
      <c r="I252" s="14"/>
      <c r="J252" s="273">
        <f>'[1]CU '!$Q271</f>
        <v>5403.152943199</v>
      </c>
      <c r="K252" s="98"/>
      <c r="L252" s="98"/>
      <c r="M252" s="98"/>
    </row>
    <row r="253" spans="1:13">
      <c r="A253" s="16" t="str">
        <f>'[1]CU '!A272</f>
        <v>CU136</v>
      </c>
      <c r="B253" s="16" t="str">
        <f>'[1]CU '!B272</f>
        <v>LCU-15</v>
      </c>
      <c r="C253" s="289"/>
      <c r="D253" s="14" t="str">
        <f>'[1]CU '!D272</f>
        <v>15hp</v>
      </c>
      <c r="E253" s="14" t="str">
        <f>'[1]CU '!E272</f>
        <v>1521*560*1550</v>
      </c>
      <c r="F253" s="14" t="str">
        <f>'[1]CU '!F272</f>
        <v>2 x 20</v>
      </c>
      <c r="G253" s="14" t="str">
        <f>'[1]CU '!G272</f>
        <v>cr107</v>
      </c>
      <c r="H253" s="14"/>
      <c r="I253" s="14"/>
      <c r="J253" s="273">
        <f>'[1]CU '!$Q272</f>
        <v>5863.87883969995</v>
      </c>
      <c r="K253" s="98"/>
      <c r="L253" s="98"/>
      <c r="M253" s="98"/>
    </row>
    <row r="254" spans="1:13">
      <c r="A254" s="16" t="str">
        <f>'[1]CU '!A273</f>
        <v>CU137</v>
      </c>
      <c r="B254" s="16" t="str">
        <f>'[1]CU '!B273</f>
        <v>LCU-20</v>
      </c>
      <c r="C254" s="400"/>
      <c r="D254" s="14" t="str">
        <f>'[1]CU '!D273</f>
        <v>20hp</v>
      </c>
      <c r="E254" s="14" t="str">
        <f>'[1]CU '!E273</f>
        <v>1521*560*1550</v>
      </c>
      <c r="F254" s="14" t="str">
        <f>'[1]CU '!F273</f>
        <v>2 x 20</v>
      </c>
      <c r="G254" s="14" t="str">
        <f>'[1]CU '!G273</f>
        <v>cr108</v>
      </c>
      <c r="H254" s="14"/>
      <c r="I254" s="14"/>
      <c r="J254" s="273">
        <f>'[1]CU '!$Q273</f>
        <v>7246.05652920281</v>
      </c>
      <c r="K254" s="98"/>
      <c r="L254" s="98"/>
      <c r="M254" s="98"/>
    </row>
    <row r="255" spans="1:13">
      <c r="A255" s="16" t="str">
        <f>'[1]CU '!A274</f>
        <v>CU140</v>
      </c>
      <c r="B255" s="16" t="str">
        <f>'[1]CU '!B274</f>
        <v>GREEN COLOUR CAT (1L)</v>
      </c>
      <c r="C255" s="811"/>
      <c r="D255" s="14">
        <f>'[1]CU '!D274</f>
        <v>0</v>
      </c>
      <c r="E255" s="14">
        <f>'[1]CU '!E274</f>
        <v>0</v>
      </c>
      <c r="F255" s="14">
        <f>'[1]CU '!F274</f>
        <v>0</v>
      </c>
      <c r="G255" s="14">
        <f>'[1]CU '!G274</f>
        <v>0</v>
      </c>
      <c r="H255" s="14"/>
      <c r="I255" s="14"/>
      <c r="J255" s="273">
        <f>'[1]CU '!$Q274</f>
        <v>28</v>
      </c>
      <c r="K255" s="98"/>
      <c r="L255" s="98"/>
      <c r="M255" s="98"/>
    </row>
    <row r="256" spans="1:13">
      <c r="A256" s="16" t="str">
        <f>'[1]CU '!A275</f>
        <v>CU141</v>
      </c>
      <c r="B256" s="16" t="str">
        <f>'[1]CU '!B275</f>
        <v>BLUE COLOUR CAT (1L)</v>
      </c>
      <c r="C256" s="55"/>
      <c r="D256" s="14">
        <f>'[1]CU '!D275</f>
        <v>0</v>
      </c>
      <c r="E256" s="14">
        <f>'[1]CU '!E275</f>
        <v>0</v>
      </c>
      <c r="F256" s="14">
        <f>'[1]CU '!F275</f>
        <v>0</v>
      </c>
      <c r="G256" s="14">
        <f>'[1]CU '!G275</f>
        <v>0</v>
      </c>
      <c r="H256" s="14"/>
      <c r="I256" s="14"/>
      <c r="J256" s="273">
        <f>'[1]CU '!$Q275</f>
        <v>28</v>
      </c>
      <c r="K256" s="98"/>
      <c r="L256" s="98"/>
      <c r="M256" s="98"/>
    </row>
    <row r="257" spans="1:13">
      <c r="A257" s="16" t="str">
        <f>'[1]CU '!A276</f>
        <v>CU142</v>
      </c>
      <c r="B257" s="16" t="str">
        <f>'[1]CU '!B276</f>
        <v>CYQ75-500 RECEIVER TANK</v>
      </c>
      <c r="C257" s="55"/>
      <c r="D257" s="14" t="str">
        <f>'[1]CU '!D276</f>
        <v>2hp</v>
      </c>
      <c r="E257" s="14" t="str">
        <f>'[1]CU '!E276</f>
        <v>500mml*75mm</v>
      </c>
      <c r="F257" s="14" t="str">
        <f>'[1]CU '!F276</f>
        <v>2.2L</v>
      </c>
      <c r="G257" s="14" t="str">
        <f>'[1]CU '!G276</f>
        <v>bcu36</v>
      </c>
      <c r="H257" s="14"/>
      <c r="I257" s="14"/>
      <c r="J257" s="273">
        <f>'[1]CU '!$Q276</f>
        <v>115.074798619102</v>
      </c>
      <c r="K257" s="98"/>
      <c r="L257" s="98"/>
      <c r="M257" s="98"/>
    </row>
    <row r="258" spans="1:13">
      <c r="A258" s="16" t="str">
        <f>'[1]CU '!A277</f>
        <v>CU143</v>
      </c>
      <c r="B258" s="16" t="str">
        <f>'[1]CU '!B277</f>
        <v>CYQ75-580 RECEIVER TANK</v>
      </c>
      <c r="C258" s="55"/>
      <c r="D258" s="14" t="str">
        <f>'[1]CU '!D277</f>
        <v>3hp</v>
      </c>
      <c r="E258" s="14" t="str">
        <f>'[1]CU '!E277</f>
        <v>580mml*75mm</v>
      </c>
      <c r="F258" s="14" t="str">
        <f>'[1]CU '!F277</f>
        <v>2.6L</v>
      </c>
      <c r="G258" s="14" t="str">
        <f>'[1]CU '!G277</f>
        <v>bcu40</v>
      </c>
      <c r="H258" s="14"/>
      <c r="I258" s="14"/>
      <c r="J258" s="273">
        <f>'[1]CU '!$Q277</f>
        <v>127.404241328292</v>
      </c>
      <c r="K258" s="98"/>
      <c r="L258" s="98"/>
      <c r="M258" s="98"/>
    </row>
    <row r="259" ht="15" customHeight="1" spans="1:13">
      <c r="A259" s="16" t="str">
        <f>'[1]CU '!A278</f>
        <v>CU144</v>
      </c>
      <c r="B259" s="16" t="str">
        <f>'[1]CU '!B278</f>
        <v>CYQ75-600 RECEIVER TANK 3/8"</v>
      </c>
      <c r="D259" s="14"/>
      <c r="E259" s="14"/>
      <c r="F259" s="14"/>
      <c r="G259" s="14"/>
      <c r="H259" s="14"/>
      <c r="I259" s="14"/>
      <c r="J259" s="273">
        <f>'[1]CU '!$Q278</f>
        <v>143.843498273878</v>
      </c>
      <c r="K259" s="98"/>
      <c r="L259" s="98"/>
      <c r="M259" s="98"/>
    </row>
    <row r="260" customHeight="1" spans="1:13">
      <c r="A260" s="16" t="str">
        <f>'[1]CU '!A279</f>
        <v>CU145</v>
      </c>
      <c r="B260" s="16" t="str">
        <f>'[1]CU '!B279</f>
        <v>CYQ75-820 RECEIVER TANK</v>
      </c>
      <c r="D260" s="14"/>
      <c r="E260" s="14"/>
      <c r="F260" s="14"/>
      <c r="G260" s="14"/>
      <c r="H260" s="14"/>
      <c r="I260" s="14"/>
      <c r="J260" s="273">
        <f>'[1]CU '!$Q279</f>
        <v>168.502383692257</v>
      </c>
      <c r="K260" s="98"/>
      <c r="L260" s="98"/>
      <c r="M260" s="98"/>
    </row>
    <row r="261" spans="1:13">
      <c r="A261" s="16" t="str">
        <f>'[1]CU '!A280</f>
        <v>CU146</v>
      </c>
      <c r="B261" s="16" t="str">
        <f>'[1]CU '!B280</f>
        <v>CYQ75-1000 RECEIVER TANK 1/2"</v>
      </c>
      <c r="C261" s="54" t="s">
        <v>23</v>
      </c>
      <c r="D261" s="14"/>
      <c r="E261" s="14"/>
      <c r="F261" s="14"/>
      <c r="G261" s="14"/>
      <c r="H261" s="14"/>
      <c r="I261" s="14"/>
      <c r="J261" s="273">
        <f>'[1]CU '!$Q280</f>
        <v>213.710340292619</v>
      </c>
      <c r="K261" s="98"/>
      <c r="L261" s="98"/>
      <c r="M261" s="98"/>
    </row>
    <row r="262" customHeight="1" spans="1:13">
      <c r="A262" s="16" t="str">
        <f>'[1]CU '!A281</f>
        <v>CU146.1</v>
      </c>
      <c r="B262" s="16" t="str">
        <f>'[1]CU '!B281</f>
        <v>4 x 14 x 300 condenser</v>
      </c>
      <c r="C262" s="56"/>
      <c r="D262" s="14"/>
      <c r="E262" s="14"/>
      <c r="F262" s="14"/>
      <c r="G262" s="14"/>
      <c r="H262" s="14"/>
      <c r="I262" s="14"/>
      <c r="J262" s="273">
        <f>'[1]CU '!$Q281</f>
        <v>314.973468117274</v>
      </c>
      <c r="K262" s="98"/>
      <c r="L262" s="98"/>
      <c r="M262" s="98"/>
    </row>
    <row r="263" spans="1:13">
      <c r="A263" s="16" t="str">
        <f>'[1]CU '!A282</f>
        <v>CU146.2</v>
      </c>
      <c r="B263" s="16" t="str">
        <f>'[1]CU '!B282</f>
        <v>4 x 16 x 300 condenser</v>
      </c>
      <c r="C263" s="56"/>
      <c r="D263" s="14"/>
      <c r="E263" s="14"/>
      <c r="F263" s="14"/>
      <c r="G263" s="14"/>
      <c r="H263" s="14"/>
      <c r="I263" s="14"/>
      <c r="J263" s="273">
        <f>'[1]CU '!$Q282</f>
        <v>348.323600035573</v>
      </c>
      <c r="K263" s="98"/>
      <c r="L263" s="98"/>
      <c r="M263" s="98"/>
    </row>
    <row r="264" spans="1:13">
      <c r="A264" s="16" t="str">
        <f>'[1]CU '!A283</f>
        <v>CU146.3</v>
      </c>
      <c r="B264" s="16" t="str">
        <f>'[1]CU '!B283</f>
        <v>4 x 16 x 400 condenser</v>
      </c>
      <c r="C264" s="56"/>
      <c r="D264" s="14" t="str">
        <f>'[1]CU '!D283</f>
        <v>1.5HP</v>
      </c>
      <c r="E264" s="14">
        <f>'[1]CU '!E283</f>
        <v>0</v>
      </c>
      <c r="F264" s="14">
        <f>'[1]CU '!F283</f>
        <v>0</v>
      </c>
      <c r="G264" s="14">
        <f>'[1]CU '!G283</f>
        <v>0</v>
      </c>
      <c r="H264" s="14"/>
      <c r="I264" s="14"/>
      <c r="J264" s="273">
        <f>'[1]CU '!$Q283</f>
        <v>412.553483730076</v>
      </c>
      <c r="K264" s="98"/>
      <c r="L264" s="98"/>
      <c r="M264" s="98"/>
    </row>
    <row r="265" spans="1:13">
      <c r="A265" s="16" t="str">
        <f>'[1]CU '!A284</f>
        <v>CU147</v>
      </c>
      <c r="B265" s="16" t="str">
        <f>'[1]CU '!B284</f>
        <v>4 x 20 x 400 condenser</v>
      </c>
      <c r="C265" s="57"/>
      <c r="D265" s="14" t="str">
        <f>'[1]CU '!D284</f>
        <v>2HP</v>
      </c>
      <c r="E265" s="14">
        <f>'[1]CU '!E284</f>
        <v>0</v>
      </c>
      <c r="F265" s="14">
        <f>'[1]CU '!F284</f>
        <v>0</v>
      </c>
      <c r="G265" s="14">
        <f>'[1]CU '!G284</f>
        <v>0</v>
      </c>
      <c r="H265" s="14"/>
      <c r="I265" s="14"/>
      <c r="J265" s="273">
        <f>'[1]CU '!$Q284</f>
        <v>531.131730550697</v>
      </c>
      <c r="K265" s="98"/>
      <c r="L265" s="98"/>
      <c r="M265" s="98"/>
    </row>
    <row r="266" spans="1:13">
      <c r="A266" s="16" t="str">
        <f>'[1]CU '!A285</f>
        <v>CU148</v>
      </c>
      <c r="B266" s="16" t="str">
        <f>'[1]CU '!B285</f>
        <v>4 x 24 x 400 condenser</v>
      </c>
      <c r="C266" s="54"/>
      <c r="D266" s="14" t="str">
        <f>'[1]CU '!D285</f>
        <v>2.5HP</v>
      </c>
      <c r="E266" s="14">
        <f>'[1]CU '!E285</f>
        <v>0</v>
      </c>
      <c r="F266" s="14">
        <f>'[1]CU '!F285</f>
        <v>0</v>
      </c>
      <c r="G266" s="14">
        <f>'[1]CU '!G285</f>
        <v>0</v>
      </c>
      <c r="H266" s="14"/>
      <c r="I266" s="14"/>
      <c r="J266" s="273">
        <f>'[1]CU '!$Q285</f>
        <v>621.300605737211</v>
      </c>
      <c r="K266" s="98"/>
      <c r="L266" s="98"/>
      <c r="M266" s="98"/>
    </row>
    <row r="267" spans="1:13">
      <c r="A267" s="16" t="str">
        <f>'[1]CU '!A286</f>
        <v>CU151</v>
      </c>
      <c r="B267" s="16" t="str">
        <f>'[1]CU '!B286</f>
        <v>fan motor 25w(for bcu10-22,wcu1-1.5hp)</v>
      </c>
      <c r="C267" s="54"/>
      <c r="D267" s="14">
        <f>'[1]CU '!D286</f>
        <v>0</v>
      </c>
      <c r="E267" s="14">
        <f>'[1]CU '!E286</f>
        <v>0</v>
      </c>
      <c r="F267" s="14">
        <f>'[1]CU '!F286</f>
        <v>0</v>
      </c>
      <c r="G267" s="14">
        <f>'[1]CU '!G286</f>
        <v>0</v>
      </c>
      <c r="H267" s="14"/>
      <c r="I267" s="14"/>
      <c r="J267" s="273">
        <f>'[1]CU '!$Q286</f>
        <v>117.54068716094</v>
      </c>
      <c r="K267" s="98"/>
      <c r="L267" s="98"/>
      <c r="M267" s="98"/>
    </row>
    <row r="268" spans="1:13">
      <c r="A268" s="16" t="str">
        <f>'[1]CU '!A287</f>
        <v>CU151.1</v>
      </c>
      <c r="B268" s="16" t="str">
        <f>'[1]CU '!B287</f>
        <v>fan motor 40w(for wcu2hp-3hp)</v>
      </c>
      <c r="C268" s="54"/>
      <c r="D268" s="14">
        <f>'[1]CU '!D287</f>
        <v>0</v>
      </c>
      <c r="E268" s="14">
        <f>'[1]CU '!E287</f>
        <v>0</v>
      </c>
      <c r="F268" s="14">
        <f>'[1]CU '!F287</f>
        <v>0</v>
      </c>
      <c r="G268" s="14">
        <f>'[1]CU '!G287</f>
        <v>0</v>
      </c>
      <c r="H268" s="14"/>
      <c r="I268" s="14"/>
      <c r="J268" s="273">
        <f>'[1]CU '!$Q287</f>
        <v>143.158529234479</v>
      </c>
      <c r="K268" s="98"/>
      <c r="L268" s="98"/>
      <c r="M268" s="98"/>
    </row>
    <row r="269" spans="1:13">
      <c r="A269" s="16" t="str">
        <f>'[1]CU '!A288</f>
        <v>CU152</v>
      </c>
      <c r="B269" s="16" t="str">
        <f>'[1]CU '!B288</f>
        <v>fan motor 85w(for bcu36-100)</v>
      </c>
      <c r="C269" s="55"/>
      <c r="D269" s="14">
        <f>'[1]CU '!D288</f>
        <v>0</v>
      </c>
      <c r="E269" s="14">
        <f>'[1]CU '!E288</f>
        <v>0</v>
      </c>
      <c r="F269" s="14">
        <f>'[1]CU '!F288</f>
        <v>0</v>
      </c>
      <c r="G269" s="14">
        <f>'[1]CU '!G288</f>
        <v>0</v>
      </c>
      <c r="H269" s="14"/>
      <c r="I269" s="14"/>
      <c r="J269" s="273">
        <f>'[1]CU '!$Q288</f>
        <v>210.970464135021</v>
      </c>
      <c r="K269" s="98"/>
      <c r="L269" s="98"/>
      <c r="M269" s="98"/>
    </row>
    <row r="270" spans="1:13">
      <c r="A270" s="16" t="str">
        <f>'[1]CU '!A289</f>
        <v>CU153</v>
      </c>
      <c r="B270" s="16" t="str">
        <f>'[1]CU '!B289</f>
        <v>fan blade 400mm 25w(for bcu10-22,wcu1-1.5hp)</v>
      </c>
      <c r="C270" s="55"/>
      <c r="D270" s="14">
        <f>'[1]CU '!D289</f>
        <v>0</v>
      </c>
      <c r="E270" s="14">
        <f>'[1]CU '!E289</f>
        <v>0</v>
      </c>
      <c r="F270" s="14">
        <f>'[1]CU '!F289</f>
        <v>0</v>
      </c>
      <c r="G270" s="14">
        <f>'[1]CU '!G289</f>
        <v>0</v>
      </c>
      <c r="H270" s="14"/>
      <c r="I270" s="14"/>
      <c r="J270" s="273">
        <f>'[1]CU '!$Q289</f>
        <v>16.5762507534659</v>
      </c>
      <c r="K270" s="98"/>
      <c r="L270" s="98"/>
      <c r="M270" s="98"/>
    </row>
    <row r="271" spans="1:13">
      <c r="A271" s="16" t="str">
        <f>'[1]CU '!A290</f>
        <v>CU153.1</v>
      </c>
      <c r="B271" s="16" t="str">
        <f>'[1]CU '!B290</f>
        <v>fan blade 400mm 40w(wcu2-3hp)</v>
      </c>
      <c r="C271" s="55"/>
      <c r="D271" s="14">
        <f>'[1]CU '!D290</f>
        <v>0</v>
      </c>
      <c r="E271" s="14">
        <f>'[1]CU '!E290</f>
        <v>0</v>
      </c>
      <c r="F271" s="14">
        <f>'[1]CU '!F290</f>
        <v>0</v>
      </c>
      <c r="G271" s="14">
        <f>'[1]CU '!G290</f>
        <v>0</v>
      </c>
      <c r="H271" s="14"/>
      <c r="I271" s="14"/>
      <c r="J271" s="273">
        <f>'[1]CU '!$Q290</f>
        <v>27.124773960217</v>
      </c>
      <c r="K271" s="98"/>
      <c r="L271" s="98"/>
      <c r="M271" s="98"/>
    </row>
    <row r="272" spans="1:13">
      <c r="A272" s="16" t="str">
        <f>'[1]CU '!A291</f>
        <v>CU154</v>
      </c>
      <c r="B272" s="16" t="str">
        <f>'[1]CU '!B291</f>
        <v>fan blade 496mm*150mm(bcu36-100)</v>
      </c>
      <c r="C272" s="55"/>
      <c r="D272" s="14">
        <f>'[1]CU '!D291</f>
        <v>0</v>
      </c>
      <c r="E272" s="14">
        <f>'[1]CU '!E291</f>
        <v>0</v>
      </c>
      <c r="F272" s="14">
        <f>'[1]CU '!F291</f>
        <v>0</v>
      </c>
      <c r="G272" s="14">
        <f>'[1]CU '!G291</f>
        <v>0</v>
      </c>
      <c r="H272" s="14"/>
      <c r="I272" s="14"/>
      <c r="J272" s="273">
        <f>'[1]CU '!$Q291</f>
        <v>37.6732971669681</v>
      </c>
      <c r="K272" s="98"/>
      <c r="L272" s="98"/>
      <c r="M272" s="98"/>
    </row>
    <row r="273" spans="1:13">
      <c r="A273" s="16" t="str">
        <f>'[1]CU '!A292</f>
        <v>CU155</v>
      </c>
      <c r="B273" s="16" t="str">
        <f>'[1]CU '!B292</f>
        <v>fan cover (bcu10-22)</v>
      </c>
      <c r="C273" s="55"/>
      <c r="D273" s="14">
        <f>'[1]CU '!D292</f>
        <v>0</v>
      </c>
      <c r="E273" s="14">
        <f>'[1]CU '!E292</f>
        <v>0</v>
      </c>
      <c r="F273" s="14">
        <f>'[1]CU '!F292</f>
        <v>0</v>
      </c>
      <c r="G273" s="14">
        <f>'[1]CU '!G292</f>
        <v>0</v>
      </c>
      <c r="H273" s="14"/>
      <c r="I273" s="14"/>
      <c r="J273" s="273">
        <f>'[1]CU '!$Q292</f>
        <v>21.0970464135021</v>
      </c>
      <c r="K273" s="98"/>
      <c r="L273" s="98"/>
      <c r="M273" s="98"/>
    </row>
    <row r="274" spans="1:13">
      <c r="A274" s="16" t="str">
        <f>'[1]CU '!A293</f>
        <v>CU156</v>
      </c>
      <c r="B274" s="16" t="str">
        <f>'[1]CU '!B293</f>
        <v>fan cover (bcu36-100)</v>
      </c>
      <c r="C274" s="55"/>
      <c r="D274" s="14">
        <f>'[1]CU '!D293</f>
        <v>0</v>
      </c>
      <c r="E274" s="14">
        <f>'[1]CU '!E293</f>
        <v>0</v>
      </c>
      <c r="F274" s="14">
        <f>'[1]CU '!F293</f>
        <v>0</v>
      </c>
      <c r="G274" s="14">
        <f>'[1]CU '!G293</f>
        <v>0</v>
      </c>
      <c r="H274" s="14"/>
      <c r="I274" s="14"/>
      <c r="J274" s="273">
        <f>'[1]CU '!$Q293</f>
        <v>36.1663652802893</v>
      </c>
      <c r="K274" s="98"/>
      <c r="L274" s="98"/>
      <c r="M274" s="98"/>
    </row>
    <row r="275" spans="1:13">
      <c r="A275" s="16" t="str">
        <f>'[1]CU '!A294</f>
        <v>CU157</v>
      </c>
      <c r="B275" s="16" t="str">
        <f>'[1]CU '!B294</f>
        <v>15hp 2*41*2r left/right condenser (705+935mm)</v>
      </c>
      <c r="C275" s="55"/>
      <c r="D275" s="14">
        <f>'[1]CU '!D294</f>
        <v>0</v>
      </c>
      <c r="E275" s="14">
        <f>'[1]CU '!E294</f>
        <v>0</v>
      </c>
      <c r="F275" s="14">
        <f>'[1]CU '!F294</f>
        <v>0</v>
      </c>
      <c r="G275" s="14">
        <f>'[1]CU '!G294</f>
        <v>0</v>
      </c>
      <c r="H275" s="14"/>
      <c r="I275" s="14"/>
      <c r="J275" s="273">
        <f>'[1]CU '!$Q294</f>
        <v>4612.52194879052</v>
      </c>
      <c r="K275" s="98"/>
      <c r="L275" s="98"/>
      <c r="M275" s="98"/>
    </row>
    <row r="276" spans="1:13">
      <c r="A276" s="16" t="str">
        <f>'[1]CU '!A295</f>
        <v>CU158</v>
      </c>
      <c r="B276" s="16" t="str">
        <f>'[1]CU '!B295</f>
        <v>15hp 2*41*2r left/right condenser (780+960mm)</v>
      </c>
      <c r="C276" s="55"/>
      <c r="D276" s="14">
        <f>'[1]CU '!D295</f>
        <v>0</v>
      </c>
      <c r="E276" s="14">
        <f>'[1]CU '!E295</f>
        <v>0</v>
      </c>
      <c r="F276" s="14">
        <f>'[1]CU '!F295</f>
        <v>0</v>
      </c>
      <c r="G276" s="14">
        <f>'[1]CU '!G295</f>
        <v>0</v>
      </c>
      <c r="H276" s="14"/>
      <c r="I276" s="14"/>
      <c r="J276" s="273">
        <f>'[1]CU '!$Q295</f>
        <v>4669.91912798875</v>
      </c>
      <c r="K276" s="98"/>
      <c r="L276" s="98"/>
      <c r="M276" s="98"/>
    </row>
    <row r="277" spans="1:13">
      <c r="A277" s="16" t="str">
        <f>'[1]CU '!A296</f>
        <v>CU159</v>
      </c>
      <c r="B277" s="16" t="str">
        <f>'[1]CU '!B296</f>
        <v>7.5hp 1*36*3r L shape condenser (280+880mm)</v>
      </c>
      <c r="C277" s="55"/>
      <c r="D277" s="14">
        <f>'[1]CU '!D296</f>
        <v>0</v>
      </c>
      <c r="E277" s="14">
        <f>'[1]CU '!E296</f>
        <v>0</v>
      </c>
      <c r="F277" s="14">
        <f>'[1]CU '!F296</f>
        <v>0</v>
      </c>
      <c r="G277" s="14">
        <f>'[1]CU '!G296</f>
        <v>0</v>
      </c>
      <c r="H277" s="14"/>
      <c r="I277" s="14"/>
      <c r="J277" s="273">
        <f>'[1]CU '!$Q296</f>
        <v>2684.22242314647</v>
      </c>
      <c r="K277" s="98"/>
      <c r="L277" s="98"/>
      <c r="M277" s="98"/>
    </row>
  </sheetData>
  <mergeCells count="37">
    <mergeCell ref="C9:C32"/>
    <mergeCell ref="C33:C37"/>
    <mergeCell ref="C38:C54"/>
    <mergeCell ref="C55:C61"/>
    <mergeCell ref="C62:C70"/>
    <mergeCell ref="C71:C79"/>
    <mergeCell ref="C84:C90"/>
    <mergeCell ref="C91:C113"/>
    <mergeCell ref="C114:C128"/>
    <mergeCell ref="C129:C133"/>
    <mergeCell ref="C134:C144"/>
    <mergeCell ref="C145:C159"/>
    <mergeCell ref="C160:C166"/>
    <mergeCell ref="C167:C174"/>
    <mergeCell ref="C175:C186"/>
    <mergeCell ref="C192:C197"/>
    <mergeCell ref="C198:C222"/>
    <mergeCell ref="C225:C227"/>
    <mergeCell ref="C228:C238"/>
    <mergeCell ref="C239:C242"/>
    <mergeCell ref="C243:C244"/>
    <mergeCell ref="C245:C254"/>
    <mergeCell ref="C261:C265"/>
    <mergeCell ref="M9:M32"/>
    <mergeCell ref="M33:M54"/>
    <mergeCell ref="M55:M61"/>
    <mergeCell ref="M62:M79"/>
    <mergeCell ref="M84:M90"/>
    <mergeCell ref="M91:M113"/>
    <mergeCell ref="M114:M128"/>
    <mergeCell ref="M129:M133"/>
    <mergeCell ref="M134:M144"/>
    <mergeCell ref="M145:M159"/>
    <mergeCell ref="M160:M165"/>
    <mergeCell ref="M166:M185"/>
    <mergeCell ref="M186:M220"/>
    <mergeCell ref="M239:M242"/>
  </mergeCells>
  <pageMargins left="0.708661417322835" right="0.708661417322835" top="0.748031496062992" bottom="0.748031496062992" header="0.31496062992126" footer="0.31496062992126"/>
  <pageSetup paperSize="9" orientation="landscape" horizontalDpi="200"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F108"/>
  <sheetViews>
    <sheetView zoomScale="115" zoomScaleNormal="115" workbookViewId="0">
      <pane xSplit="2" ySplit="8" topLeftCell="C9" activePane="bottomRight" state="frozen"/>
      <selection/>
      <selection pane="topRight"/>
      <selection pane="bottomLeft"/>
      <selection pane="bottomRight" activeCell="K25" sqref="K25"/>
    </sheetView>
  </sheetViews>
  <sheetFormatPr defaultColWidth="7.14285714285714" defaultRowHeight="11.25" outlineLevelCol="5"/>
  <cols>
    <col min="1" max="1" width="10.1428571428571" style="561" customWidth="1"/>
    <col min="2" max="2" width="40.4285714285714" style="561" customWidth="1"/>
    <col min="3" max="3" width="16.7142857142857" style="561" customWidth="1"/>
    <col min="4" max="4" width="12" style="246" customWidth="1"/>
    <col min="5" max="5" width="12.5714285714286" style="561" customWidth="1"/>
    <col min="6" max="6" width="21.1428571428571" style="561" customWidth="1"/>
    <col min="7" max="7" width="9" style="561" customWidth="1"/>
    <col min="8" max="16384" width="7.14285714285714" style="561"/>
  </cols>
  <sheetData>
    <row r="1" ht="16.5" customHeight="1" spans="1:6">
      <c r="A1" s="7" t="s">
        <v>0</v>
      </c>
      <c r="B1" s="784"/>
      <c r="E1" s="785"/>
    </row>
    <row r="2" hidden="1" spans="1:6">
      <c r="B2" s="246"/>
      <c r="E2" s="785"/>
    </row>
    <row r="3" spans="1:6">
      <c r="A3" s="403" t="str">
        <f>'CU '!A3</f>
        <v>DATE :5.5.26</v>
      </c>
      <c r="E3" s="785"/>
    </row>
    <row r="4" hidden="1"/>
    <row r="5" hidden="1" spans="1:6">
      <c r="B5" s="784"/>
    </row>
    <row r="6" hidden="1" spans="1:6">
      <c r="B6" s="784"/>
    </row>
    <row r="7" spans="1:6">
      <c r="A7" s="347" t="s">
        <v>24</v>
      </c>
      <c r="B7" s="786"/>
    </row>
    <row r="8" s="510" customFormat="1" spans="1:6">
      <c r="A8" s="85" t="str">
        <f>[1]Weiguang!A8</f>
        <v>ITEM</v>
      </c>
      <c r="B8" s="70" t="str">
        <f>[1]Weiguang!B8</f>
        <v>MODEL</v>
      </c>
      <c r="C8" s="94" t="s">
        <v>25</v>
      </c>
      <c r="D8" s="70" t="str">
        <f>[1]Weiguang!D8</f>
        <v>WATTS</v>
      </c>
      <c r="E8" s="563" t="str">
        <f>[1]Weiguang!$I$8</f>
        <v>RM</v>
      </c>
      <c r="F8" s="94" t="s">
        <v>26</v>
      </c>
    </row>
    <row r="9" ht="15" customHeight="1" spans="1:6">
      <c r="A9" s="85" t="str">
        <f>[1]Weiguang!A9</f>
        <v>WEI001</v>
      </c>
      <c r="B9" s="85" t="str">
        <f>[1]Weiguang!B9</f>
        <v>YWF4E-200-G (8") (1PH) (230V) </v>
      </c>
      <c r="C9" s="136" t="s">
        <v>27</v>
      </c>
      <c r="D9" s="70">
        <f>[1]Weiguang!D9</f>
        <v>40</v>
      </c>
      <c r="E9" s="787">
        <f>[1]Weiguang!I9</f>
        <v>125.217422979901</v>
      </c>
      <c r="F9" s="788"/>
    </row>
    <row r="10" spans="1:6">
      <c r="A10" s="85" t="str">
        <f>[1]Weiguang!A10</f>
        <v>WEI002</v>
      </c>
      <c r="B10" s="85" t="str">
        <f>[1]Weiguang!B10</f>
        <v>YWF4E-250-G (10") (1PH) (230V) </v>
      </c>
      <c r="C10" s="137"/>
      <c r="D10" s="70">
        <f>[1]Weiguang!D10</f>
        <v>50</v>
      </c>
      <c r="E10" s="787">
        <f>[1]Weiguang!I10</f>
        <v>128.632443606626</v>
      </c>
      <c r="F10" s="250"/>
    </row>
    <row r="11" spans="1:6">
      <c r="A11" s="85" t="str">
        <f>[1]Weiguang!A11</f>
        <v>WEI002.1</v>
      </c>
      <c r="B11" s="85" t="str">
        <f>[1]Weiguang!B11</f>
        <v>YWF2E-250-G (10") (1PH) (230V) 2500rpm</v>
      </c>
      <c r="C11" s="137"/>
      <c r="D11" s="70">
        <f>[1]Weiguang!D11</f>
        <v>50</v>
      </c>
      <c r="E11" s="787">
        <f>[1]Weiguang!I11</f>
        <v>135.064065786957</v>
      </c>
      <c r="F11" s="250"/>
    </row>
    <row r="12" spans="1:6">
      <c r="A12" s="85" t="str">
        <f>[1]Weiguang!A12</f>
        <v>WEI003</v>
      </c>
      <c r="B12" s="85" t="str">
        <f>[1]Weiguang!B12</f>
        <v>YWF4E-250B (10") (1PH) (230V) </v>
      </c>
      <c r="C12" s="137"/>
      <c r="D12" s="70">
        <f>[1]Weiguang!D12</f>
        <v>50</v>
      </c>
      <c r="E12" s="787">
        <f>[1]Weiguang!I12</f>
        <v>128.632443606626</v>
      </c>
      <c r="F12" s="250"/>
    </row>
    <row r="13" spans="1:6">
      <c r="A13" s="85" t="str">
        <f>[1]Weiguang!A13</f>
        <v>WEI004</v>
      </c>
      <c r="B13" s="85" t="str">
        <f>[1]Weiguang!B13</f>
        <v>YWF4E-300-G (12") (1PH) (230V) </v>
      </c>
      <c r="C13" s="137"/>
      <c r="D13" s="70">
        <f>[1]Weiguang!D13</f>
        <v>85</v>
      </c>
      <c r="E13" s="787">
        <f>[1]Weiguang!I13</f>
        <v>133.185804442259</v>
      </c>
      <c r="F13" s="250"/>
    </row>
    <row r="14" spans="1:6">
      <c r="A14" s="85" t="str">
        <f>[1]Weiguang!A14</f>
        <v>WEI004.1</v>
      </c>
      <c r="B14" s="85" t="str">
        <f>[1]Weiguang!B14</f>
        <v>YWF4D-300-G (12") (3PH) (415V) </v>
      </c>
      <c r="C14" s="137"/>
      <c r="D14" s="70">
        <f>[1]Weiguang!D14</f>
        <v>85</v>
      </c>
      <c r="E14" s="787">
        <f>[1]Weiguang!I14</f>
        <v>133.185804442259</v>
      </c>
      <c r="F14" s="250"/>
    </row>
    <row r="15" spans="1:6">
      <c r="A15" s="85" t="str">
        <f>[1]Weiguang!A15</f>
        <v>WEI005</v>
      </c>
      <c r="B15" s="85" t="str">
        <f>[1]Weiguang!B15</f>
        <v>YWF4E-300B (12") (1PH) (230V) </v>
      </c>
      <c r="C15" s="137"/>
      <c r="D15" s="70">
        <f>[1]Weiguang!D15</f>
        <v>85</v>
      </c>
      <c r="E15" s="787">
        <f>[1]Weiguang!I15</f>
        <v>133.185804442259</v>
      </c>
      <c r="F15" s="250"/>
    </row>
    <row r="16" spans="1:6">
      <c r="A16" s="85" t="str">
        <f>[1]Weiguang!A16</f>
        <v>WEI005.1</v>
      </c>
      <c r="B16" s="85" t="str">
        <f>[1]Weiguang!B16</f>
        <v>YWF2E-300-S (12") (1PH) (230V)7 BLADE C/W 2M WIRE</v>
      </c>
      <c r="C16" s="137"/>
      <c r="D16" s="70">
        <f>[1]Weiguang!D16</f>
        <v>85</v>
      </c>
      <c r="E16" s="787">
        <f>[1]Weiguang!I16</f>
        <v>144.667339307971</v>
      </c>
      <c r="F16" s="250"/>
    </row>
    <row r="17" spans="1:6">
      <c r="A17" s="85" t="str">
        <f>[1]Weiguang!A17</f>
        <v>WEI005.2</v>
      </c>
      <c r="B17" s="85" t="str">
        <f>[1]Weiguang!B17</f>
        <v>YWF2D-300-S (12") (3PH) (415V)7 BLADE C/W 2M WIRE</v>
      </c>
      <c r="C17" s="137"/>
      <c r="D17" s="70">
        <f>[1]Weiguang!D17</f>
        <v>85</v>
      </c>
      <c r="E17" s="787">
        <f>[1]Weiguang!I17</f>
        <v>144.667339307971</v>
      </c>
      <c r="F17" s="250"/>
    </row>
    <row r="18" spans="1:6">
      <c r="A18" s="85" t="str">
        <f>[1]Weiguang!A18</f>
        <v>WEI005.3</v>
      </c>
      <c r="B18" s="85" t="str">
        <f>[1]Weiguang!B18</f>
        <v>YWF2D-300-B (12") (3PH) (415V)7 BLADE</v>
      </c>
      <c r="C18" s="137"/>
      <c r="D18" s="70">
        <f>[1]Weiguang!D18</f>
        <v>85</v>
      </c>
      <c r="E18" s="787">
        <f>[1]Weiguang!I18</f>
        <v>144.667339307971</v>
      </c>
      <c r="F18" s="250"/>
    </row>
    <row r="19" spans="1:6">
      <c r="A19" s="85" t="str">
        <f>[1]Weiguang!A21</f>
        <v>WEI006</v>
      </c>
      <c r="B19" s="85" t="str">
        <f>[1]Weiguang!B21</f>
        <v>YWF4E-330-G (13") (1PH) (230V)</v>
      </c>
      <c r="C19" s="137"/>
      <c r="D19" s="70">
        <f>[1]Weiguang!D21</f>
        <v>95</v>
      </c>
      <c r="E19" s="787">
        <f>[1]Weiguang!I21</f>
        <v>155.952608620423</v>
      </c>
      <c r="F19" s="250"/>
    </row>
    <row r="20" spans="1:6">
      <c r="A20" s="85" t="str">
        <f>[1]Weiguang!A22</f>
        <v>WEI007</v>
      </c>
      <c r="B20" s="85" t="str">
        <f>[1]Weiguang!B22</f>
        <v>YWF4E-350-G (14") (1PH) (230V)</v>
      </c>
      <c r="C20" s="137"/>
      <c r="D20" s="70">
        <f>[1]Weiguang!D22</f>
        <v>140</v>
      </c>
      <c r="E20" s="787">
        <f>[1]Weiguang!I22</f>
        <v>179.857753007495</v>
      </c>
      <c r="F20" s="250"/>
    </row>
    <row r="21" spans="1:6">
      <c r="A21" s="85" t="str">
        <f>[1]Weiguang!A23</f>
        <v>WEI008</v>
      </c>
      <c r="B21" s="85" t="str">
        <f>[1]Weiguang!B23</f>
        <v>YWF4D-350-G (14") (3PH) (415V) </v>
      </c>
      <c r="C21" s="137"/>
      <c r="D21" s="70">
        <f>[1]Weiguang!D23</f>
        <v>140</v>
      </c>
      <c r="E21" s="787">
        <f>[1]Weiguang!I23</f>
        <v>179.857753007495</v>
      </c>
      <c r="F21" s="250"/>
    </row>
    <row r="22" spans="1:6">
      <c r="A22" s="85" t="str">
        <f>[1]Weiguang!A24</f>
        <v>WEI009</v>
      </c>
      <c r="B22" s="85" t="str">
        <f>[1]Weiguang!B24</f>
        <v>YWF4E-400-G (16") (1PH) (230V) </v>
      </c>
      <c r="C22" s="137"/>
      <c r="D22" s="70">
        <f>[1]Weiguang!D24</f>
        <v>180</v>
      </c>
      <c r="E22" s="787">
        <f>[1]Weiguang!I24</f>
        <v>199.209536558934</v>
      </c>
      <c r="F22" s="250"/>
    </row>
    <row r="23" spans="1:6">
      <c r="A23" s="85" t="str">
        <f>[1]Weiguang!A25</f>
        <v>WEI010</v>
      </c>
      <c r="B23" s="85" t="str">
        <f>[1]Weiguang!B25</f>
        <v>YWF4D-400-G (16") (3PH) (415V) </v>
      </c>
      <c r="C23" s="137"/>
      <c r="D23" s="70">
        <f>[1]Weiguang!D25</f>
        <v>180</v>
      </c>
      <c r="E23" s="787">
        <f>[1]Weiguang!I25</f>
        <v>199.209536558934</v>
      </c>
      <c r="F23" s="250"/>
    </row>
    <row r="24" spans="1:6">
      <c r="A24" s="85" t="str">
        <f>[1]Weiguang!A26</f>
        <v>WEI011</v>
      </c>
      <c r="B24" s="85" t="str">
        <f>[1]Weiguang!B26</f>
        <v>YWF6E-400-G (16") (1PH) (230V)  - 6poles</v>
      </c>
      <c r="C24" s="137"/>
      <c r="D24" s="70">
        <f>[1]Weiguang!D26</f>
        <v>108</v>
      </c>
      <c r="E24" s="787">
        <f>[1]Weiguang!I26</f>
        <v>199.209536558934</v>
      </c>
      <c r="F24" s="250"/>
    </row>
    <row r="25" spans="1:6">
      <c r="A25" s="85" t="str">
        <f>[1]Weiguang!A27</f>
        <v>WEI012</v>
      </c>
      <c r="B25" s="85" t="str">
        <f>[1]Weiguang!B27</f>
        <v>YWF6D-400-G (16") (3PH) (415V)  - 6poles</v>
      </c>
      <c r="C25" s="137"/>
      <c r="D25" s="70">
        <f>[1]Weiguang!D27</f>
        <v>108</v>
      </c>
      <c r="E25" s="787">
        <f>[1]Weiguang!I27</f>
        <v>199.209536558934</v>
      </c>
      <c r="F25" s="250"/>
    </row>
    <row r="26" spans="1:6">
      <c r="A26" s="85" t="str">
        <f>[1]Weiguang!A28</f>
        <v>WEI013</v>
      </c>
      <c r="B26" s="85" t="str">
        <f>[1]Weiguang!B28</f>
        <v>YWF4E-450-G (18") (1PH) (230V) </v>
      </c>
      <c r="C26" s="137"/>
      <c r="D26" s="70">
        <f>[1]Weiguang!D28</f>
        <v>250</v>
      </c>
      <c r="E26" s="787">
        <f>[1]Weiguang!I28</f>
        <v>226.529701572731</v>
      </c>
      <c r="F26" s="250"/>
    </row>
    <row r="27" spans="1:6">
      <c r="A27" s="85" t="str">
        <f>[1]Weiguang!A29</f>
        <v>WEI014</v>
      </c>
      <c r="B27" s="85" t="str">
        <f>[1]Weiguang!B29</f>
        <v>YWF4D-450-G (18") (3PH) (415V) </v>
      </c>
      <c r="C27" s="137"/>
      <c r="D27" s="70">
        <f>[1]Weiguang!D29</f>
        <v>250</v>
      </c>
      <c r="E27" s="787">
        <f>[1]Weiguang!I29</f>
        <v>226.529701572731</v>
      </c>
      <c r="F27" s="250"/>
    </row>
    <row r="28" spans="1:6">
      <c r="A28" s="85" t="str">
        <f>[1]Weiguang!A30</f>
        <v>WEI015</v>
      </c>
      <c r="B28" s="85" t="str">
        <f>[1]Weiguang!B30</f>
        <v>YWF6D-450-G (18") (3PH) (415V)  - 6poles</v>
      </c>
      <c r="C28" s="137"/>
      <c r="D28" s="70">
        <f>[1]Weiguang!D30</f>
        <v>150</v>
      </c>
      <c r="E28" s="787">
        <f>[1]Weiguang!I30</f>
        <v>226.529701572731</v>
      </c>
      <c r="F28" s="250"/>
    </row>
    <row r="29" spans="1:6">
      <c r="A29" s="85" t="str">
        <f>[1]Weiguang!A31</f>
        <v>WEI016</v>
      </c>
      <c r="B29" s="85" t="str">
        <f>[1]Weiguang!B31</f>
        <v>YWF4E-500-G (20") (1PH) (230V) </v>
      </c>
      <c r="C29" s="137"/>
      <c r="D29" s="70">
        <f>[1]Weiguang!D31</f>
        <v>420</v>
      </c>
      <c r="E29" s="787">
        <f>[1]Weiguang!I31</f>
        <v>288.512325947782</v>
      </c>
      <c r="F29" s="250"/>
    </row>
    <row r="30" spans="1:6">
      <c r="A30" s="85" t="str">
        <f>[1]Weiguang!A32</f>
        <v>WEI017</v>
      </c>
      <c r="B30" s="85" t="str">
        <f>[1]Weiguang!B32</f>
        <v>YWF4D-500-G (20") (3PH) (415V) </v>
      </c>
      <c r="C30" s="137"/>
      <c r="D30" s="70">
        <f>[1]Weiguang!D32</f>
        <v>450</v>
      </c>
      <c r="E30" s="787">
        <f>[1]Weiguang!I32</f>
        <v>288.512325947782</v>
      </c>
      <c r="F30" s="250"/>
    </row>
    <row r="31" spans="1:6">
      <c r="A31" s="85" t="str">
        <f>[1]Weiguang!A33</f>
        <v>WEI019</v>
      </c>
      <c r="B31" s="85" t="str">
        <f>[1]Weiguang!B33</f>
        <v>YWF4D-550-G (22") (3PH) (415V) </v>
      </c>
      <c r="C31" s="137"/>
      <c r="D31" s="70">
        <f>[1]Weiguang!D33</f>
        <v>600</v>
      </c>
      <c r="E31" s="787">
        <f>[1]Weiguang!I33</f>
        <v>342.640402881367</v>
      </c>
      <c r="F31" s="250"/>
    </row>
    <row r="32" spans="1:6">
      <c r="A32" s="85" t="str">
        <f>[1]Weiguang!A34</f>
        <v>WEI020</v>
      </c>
      <c r="B32" s="85" t="str">
        <f>[1]Weiguang!B34</f>
        <v>YWF4D-600-G (24") (3PH) (415V) </v>
      </c>
      <c r="C32" s="137"/>
      <c r="D32" s="70">
        <f>[1]Weiguang!D34</f>
        <v>780</v>
      </c>
      <c r="E32" s="787">
        <f>[1]Weiguang!I34</f>
        <v>421.185877296032</v>
      </c>
      <c r="F32" s="250"/>
    </row>
    <row r="33" spans="1:6">
      <c r="A33" s="85" t="str">
        <f>[1]Weiguang!A35</f>
        <v>WEI021</v>
      </c>
      <c r="B33" s="85" t="str">
        <f>[1]Weiguang!B35</f>
        <v>YWF4D-630-G (26") (3PH) (415V) </v>
      </c>
      <c r="C33" s="137"/>
      <c r="D33" s="70">
        <f>[1]Weiguang!D35</f>
        <v>800</v>
      </c>
      <c r="E33" s="787">
        <f>[1]Weiguang!I35</f>
        <v>459.889444398911</v>
      </c>
      <c r="F33" s="250"/>
    </row>
    <row r="34" spans="1:6">
      <c r="A34" s="85" t="str">
        <f>[1]Weiguang!A36</f>
        <v>WEI022</v>
      </c>
      <c r="B34" s="85" t="str">
        <f>[1]Weiguang!B36</f>
        <v>YWF6D-710-G (28") (3PH) (415V) </v>
      </c>
      <c r="C34" s="137"/>
      <c r="D34" s="70">
        <f>[1]Weiguang!D36</f>
        <v>900</v>
      </c>
      <c r="E34" s="787">
        <f>[1]Weiguang!I36</f>
        <v>1024.50618801738</v>
      </c>
      <c r="F34" s="250"/>
    </row>
    <row r="35" spans="1:6">
      <c r="A35" s="85" t="str">
        <f>[1]Weiguang!A37</f>
        <v>WEI023</v>
      </c>
      <c r="B35" s="85" t="str">
        <f>[1]Weiguang!B37</f>
        <v>YWF6D-800-G (32") (3PH) (415V) </v>
      </c>
      <c r="C35" s="137"/>
      <c r="D35" s="70">
        <f>[1]Weiguang!D37</f>
        <v>1200</v>
      </c>
      <c r="E35" s="787">
        <f>[1]Weiguang!I37</f>
        <v>1325.28638362976</v>
      </c>
      <c r="F35" s="250"/>
    </row>
    <row r="36" spans="1:6">
      <c r="A36" s="85" t="str">
        <f>[1]Weiguang!A38</f>
        <v>WEI023.01</v>
      </c>
      <c r="B36" s="85" t="str">
        <f>[1]Weiguang!B38</f>
        <v>YWF4D-350-G (14") (3PH ) (415V) cw 1.5m wire</v>
      </c>
      <c r="C36" s="137"/>
      <c r="D36" s="70">
        <f>[1]Weiguang!D38</f>
        <v>140</v>
      </c>
      <c r="E36" s="787">
        <f>[1]Weiguang!I38</f>
        <v>179.857753007495</v>
      </c>
      <c r="F36" s="250"/>
    </row>
    <row r="37" spans="1:6">
      <c r="A37" s="85" t="str">
        <f>[1]Weiguang!A39</f>
        <v>WEI023.1</v>
      </c>
      <c r="B37" s="85" t="str">
        <f>[1]Weiguang!B39</f>
        <v>YWF4D-400-G (16") (3PH) (415V) C/W 1.5M WIRE</v>
      </c>
      <c r="C37" s="137"/>
      <c r="D37" s="70">
        <f>[1]Weiguang!D39</f>
        <v>180</v>
      </c>
      <c r="E37" s="787">
        <f>[1]Weiguang!I39</f>
        <v>199.209536558934</v>
      </c>
      <c r="F37" s="250"/>
    </row>
    <row r="38" spans="1:6">
      <c r="A38" s="85" t="str">
        <f>[1]Weiguang!A40</f>
        <v>WEI023.2</v>
      </c>
      <c r="B38" s="85" t="str">
        <f>[1]Weiguang!B40</f>
        <v>YWF4D-450-G (18") (3PH) (415V) C/W 1.5M WIRE</v>
      </c>
      <c r="C38" s="137"/>
      <c r="D38" s="70">
        <f>[1]Weiguang!D40</f>
        <v>250</v>
      </c>
      <c r="E38" s="787">
        <f>[1]Weiguang!I40</f>
        <v>226.529701572731</v>
      </c>
      <c r="F38" s="250"/>
    </row>
    <row r="39" ht="15.75" customHeight="1" spans="1:6">
      <c r="A39" s="85" t="str">
        <f>[1]Weiguang!A41</f>
        <v>WEI023.3</v>
      </c>
      <c r="B39" s="85" t="str">
        <f>[1]Weiguang!B41</f>
        <v>YWF4D-500-G (20") (3PH) (415V)  C/W 1.5M WIRE</v>
      </c>
      <c r="C39" s="138"/>
      <c r="D39" s="70">
        <f>[1]Weiguang!D41</f>
        <v>450</v>
      </c>
      <c r="E39" s="787">
        <f>[1]Weiguang!I41</f>
        <v>288.512325947782</v>
      </c>
      <c r="F39" s="247"/>
    </row>
    <row r="40" spans="1:6">
      <c r="A40" s="85" t="str">
        <f>[1]Weiguang!A42</f>
        <v>WEI024</v>
      </c>
      <c r="B40" s="85" t="str">
        <f>[1]Weiguang!B42</f>
        <v>YWF4E-400-J (16") (1PH) (230V) </v>
      </c>
      <c r="C40" s="137"/>
      <c r="D40" s="70">
        <f>[1]Weiguang!D42</f>
        <v>200</v>
      </c>
      <c r="E40" s="787">
        <f>[1]Weiguang!I42</f>
        <v>224.273718249622</v>
      </c>
      <c r="F40" s="250"/>
    </row>
    <row r="41" spans="1:6">
      <c r="A41" s="85" t="str">
        <f>[1]Weiguang!A43</f>
        <v>WEI025</v>
      </c>
      <c r="B41" s="85" t="str">
        <f>[1]Weiguang!B43</f>
        <v>YWF4D-400-J (16") (3PH) (415V) </v>
      </c>
      <c r="C41" s="137"/>
      <c r="D41" s="70">
        <f>[1]Weiguang!D43</f>
        <v>200</v>
      </c>
      <c r="E41" s="787">
        <f>[1]Weiguang!I43</f>
        <v>224.273718249622</v>
      </c>
      <c r="F41" s="250"/>
    </row>
    <row r="42" ht="15.6" customHeight="1" spans="1:6">
      <c r="A42" s="85" t="str">
        <f>[1]Weiguang!A44</f>
        <v>WEI025.3</v>
      </c>
      <c r="B42" s="85" t="str">
        <f>[1]Weiguang!B44</f>
        <v>YWF4D-450-S-137/35 (18") (3PH) (415V) (HEAVY DUTY) 7 BLADE</v>
      </c>
      <c r="C42" s="137"/>
      <c r="D42" s="70">
        <f>[1]Weiguang!D44</f>
        <v>370</v>
      </c>
      <c r="E42" s="787">
        <f>[1]Weiguang!I44</f>
        <v>367.295334063527</v>
      </c>
      <c r="F42" s="250"/>
    </row>
    <row r="43" ht="15.6" customHeight="1" spans="1:6">
      <c r="A43" s="85" t="str">
        <f>[1]Weiguang!A45</f>
        <v>WEI026</v>
      </c>
      <c r="B43" s="85" t="str">
        <f>[1]Weiguang!B45</f>
        <v>YWF4D-500S-145/65A2-G (20") (3PH) (415V)(ALUMINIUM DIE CAST)</v>
      </c>
      <c r="C43" s="137"/>
      <c r="D43" s="70">
        <f>[1]Weiguang!D45</f>
        <v>800</v>
      </c>
      <c r="E43" s="787">
        <f>[1]Weiguang!I45</f>
        <v>671.517237782298</v>
      </c>
      <c r="F43" s="250"/>
    </row>
    <row r="44" ht="15.6" customHeight="1" spans="1:6">
      <c r="A44" s="85" t="str">
        <f>[1]Weiguang!A46</f>
        <v>WEI026.1</v>
      </c>
      <c r="B44" s="85" t="str">
        <f>[1]Weiguang!B46</f>
        <v>YWF4D-500S-137/60-G (20") (3PH) (415V) (HEAVY DUTY) 7 BLADE</v>
      </c>
      <c r="C44" s="137"/>
      <c r="D44" s="70">
        <f>[1]Weiguang!D46</f>
        <v>750</v>
      </c>
      <c r="E44" s="787">
        <f>[1]Weiguang!I46</f>
        <v>414.645595368487</v>
      </c>
      <c r="F44" s="250"/>
    </row>
    <row r="45" ht="15.6" customHeight="1" spans="1:6">
      <c r="A45" s="85" t="str">
        <f>[1]Weiguang!A47</f>
        <v>WEI026.2</v>
      </c>
      <c r="B45" s="85" t="str">
        <f>[1]Weiguang!B47</f>
        <v>YWF4D-630-S-168/80-G (26") (3PH) (415V) (HEAVY DUTY)</v>
      </c>
      <c r="C45" s="137"/>
      <c r="D45" s="70">
        <f>[1]Weiguang!D47</f>
        <v>1900</v>
      </c>
      <c r="E45" s="787">
        <f>[1]Weiguang!I47</f>
        <v>902.310540864758</v>
      </c>
      <c r="F45" s="250"/>
    </row>
    <row r="46" ht="15.6" customHeight="1" spans="1:6">
      <c r="A46" s="85" t="str">
        <f>[1]Weiguang!A48</f>
        <v>WEI026.3</v>
      </c>
      <c r="B46" s="85" t="str">
        <f>[1]Weiguang!B48</f>
        <v>YWF4D-630S-180/105A2-G (26") (3PH) (415V)(ALUMINIUM DIE CAST)</v>
      </c>
      <c r="C46" s="138"/>
      <c r="D46" s="70">
        <f>[1]Weiguang!D48</f>
        <v>2700</v>
      </c>
      <c r="E46" s="787">
        <f>[1]Weiguang!I48</f>
        <v>1476.03400615449</v>
      </c>
      <c r="F46" s="247"/>
    </row>
    <row r="47" ht="15.6" customHeight="1" spans="1:6">
      <c r="A47" s="85" t="str">
        <f>[1]Weiguang!A49</f>
        <v>WEI026.4</v>
      </c>
      <c r="B47" s="85" t="str">
        <f>[1]Weiguang!B49</f>
        <v>YWF4E-300-G (12") (1PH) (230V) S/STEEL </v>
      </c>
      <c r="C47" s="217" t="s">
        <v>28</v>
      </c>
      <c r="D47" s="70">
        <f>[1]Weiguang!D49</f>
        <v>85</v>
      </c>
      <c r="E47" s="787">
        <f>[1]Weiguang!I49</f>
        <v>241.350015446401</v>
      </c>
      <c r="F47" s="412"/>
    </row>
    <row r="48" ht="15.6" customHeight="1" spans="1:6">
      <c r="A48" s="85" t="str">
        <f>[1]Weiguang!A50</f>
        <v>WEI026.5</v>
      </c>
      <c r="B48" s="85" t="str">
        <f>[1]Weiguang!B50</f>
        <v>YWF4D-300-G (12") (3PH) (415V) S/STEEL </v>
      </c>
      <c r="C48" s="365"/>
      <c r="D48" s="70">
        <f>[1]Weiguang!D50</f>
        <v>85</v>
      </c>
      <c r="E48" s="787">
        <f>[1]Weiguang!I50</f>
        <v>242.729158391809</v>
      </c>
      <c r="F48" s="412"/>
    </row>
    <row r="49" ht="15.6" customHeight="1" spans="1:6">
      <c r="A49" s="85" t="str">
        <f>[1]Weiguang!A51</f>
        <v>WEI026.6</v>
      </c>
      <c r="B49" s="85" t="str">
        <f>[1]Weiguang!B51</f>
        <v>YWF2D-300-S (12") (3PH) (415V) S/STEEL (HEAVY DUTY) 7 BLADE C/W 2M WIRE</v>
      </c>
      <c r="C49" s="365"/>
      <c r="D49" s="70">
        <f>[1]Weiguang!D51</f>
        <v>165</v>
      </c>
      <c r="E49" s="787">
        <f>[1]Weiguang!I51</f>
        <v>289.620018535681</v>
      </c>
      <c r="F49" s="412"/>
    </row>
    <row r="50" ht="15.6" customHeight="1" spans="1:6">
      <c r="A50" s="85" t="str">
        <f>[1]Weiguang!A52</f>
        <v>WEI026.7</v>
      </c>
      <c r="B50" s="85" t="str">
        <f>[1]Weiguang!B52</f>
        <v>YWF4E-400-G (16") (1PH) (230V) S/STEEL </v>
      </c>
      <c r="C50" s="365"/>
      <c r="D50" s="70">
        <f>[1]Weiguang!D52</f>
        <v>205</v>
      </c>
      <c r="E50" s="787">
        <f>[1]Weiguang!I52</f>
        <v>358.577165806081</v>
      </c>
      <c r="F50" s="412"/>
    </row>
    <row r="51" ht="15.6" customHeight="1" spans="1:6">
      <c r="A51" s="85" t="str">
        <f>[1]Weiguang!A53</f>
        <v>WEI026.8</v>
      </c>
      <c r="B51" s="85" t="str">
        <f>[1]Weiguang!B53</f>
        <v>YWF4D-400-G (16") (3PH) (415V) S/STEEL </v>
      </c>
      <c r="C51" s="365"/>
      <c r="D51" s="70">
        <f>[1]Weiguang!D53</f>
        <v>205</v>
      </c>
      <c r="E51" s="787">
        <f>[1]Weiguang!I53</f>
        <v>358.577165806081</v>
      </c>
      <c r="F51" s="412"/>
    </row>
    <row r="52" ht="15.6" customHeight="1" spans="1:6">
      <c r="A52" s="85" t="str">
        <f>[1]Weiguang!A54</f>
        <v>WEI026.81</v>
      </c>
      <c r="B52" s="85" t="str">
        <f>[1]Weiguang!B54</f>
        <v>YWF4D-450-S-137/35 (18") (3PH) (415V) S/S AXIAL FAN SET (HEAVY DUTY) 7 BLADE</v>
      </c>
      <c r="C52" s="365"/>
      <c r="D52" s="70">
        <f>[1]Weiguang!D54</f>
        <v>0</v>
      </c>
      <c r="E52" s="787">
        <f>[1]Weiguang!I54</f>
        <v>0</v>
      </c>
      <c r="F52" s="412"/>
    </row>
    <row r="53" spans="1:6">
      <c r="A53" s="85" t="str">
        <f>[1]Weiguang!A55</f>
        <v>WEI026.9</v>
      </c>
      <c r="B53" s="85" t="str">
        <f>[1]Weiguang!B55</f>
        <v>YWF4D-500S-137/60-G (20") (3PH) (415V) S/STEEL  (HEAVY DUTY) 7 BLADE</v>
      </c>
      <c r="C53" s="137" t="s">
        <v>29</v>
      </c>
      <c r="D53" s="70">
        <f>[1]Weiguang!D55</f>
        <v>750</v>
      </c>
      <c r="E53" s="787">
        <f>[1]Weiguang!I55</f>
        <v>545.037292025244</v>
      </c>
      <c r="F53" s="412"/>
    </row>
    <row r="54" spans="1:6">
      <c r="A54" s="85" t="str">
        <f>[1]Weiguang!A56</f>
        <v>WEI027</v>
      </c>
      <c r="B54" s="85" t="str">
        <f>[1]Weiguang!B56</f>
        <v>YWF4D-500-S 137/60-G (20") (3PH ) (415V)7blade cw end plate</v>
      </c>
      <c r="C54" s="137"/>
      <c r="D54" s="70">
        <f>[1]Weiguang!D56</f>
        <v>750</v>
      </c>
      <c r="E54" s="787">
        <f>[1]Weiguang!I56</f>
        <v>530.027088353414</v>
      </c>
      <c r="F54" s="412"/>
    </row>
    <row r="55" spans="1:6">
      <c r="A55" s="85" t="str">
        <f>[1]Weiguang!A57</f>
        <v>WEI028</v>
      </c>
      <c r="B55" s="85" t="str">
        <f>[1]Weiguang!B57</f>
        <v>YWF4D-630S-180/105-B1 (26") (3PH) (415V)C/W END PLATE (HEAVY DUTY)</v>
      </c>
      <c r="C55" s="137"/>
      <c r="D55" s="70">
        <f>[1]Weiguang!D57</f>
        <v>2700</v>
      </c>
      <c r="E55" s="787">
        <f>[1]Weiguang!I57</f>
        <v>1454.73472939377</v>
      </c>
      <c r="F55" s="412"/>
    </row>
    <row r="56" spans="1:6">
      <c r="A56" s="85" t="str">
        <f>[1]Weiguang!A58</f>
        <v>WEI028.01</v>
      </c>
      <c r="B56" s="85" t="str">
        <f>[1]Weiguang!B58</f>
        <v>YWF4D-630S-180/75-B1 (26") (3PH) (415V) C/W END PLATE (HEAVY DUTY)</v>
      </c>
      <c r="C56" s="137"/>
      <c r="D56" s="70">
        <f>[1]Weiguang!D58</f>
        <v>1900</v>
      </c>
      <c r="E56" s="787">
        <f>[1]Weiguang!I58</f>
        <v>1027.9212086441</v>
      </c>
      <c r="F56" s="412"/>
    </row>
    <row r="57" spans="1:6">
      <c r="A57" s="85" t="str">
        <f>[1]Weiguang!A59</f>
        <v>WEI028.02</v>
      </c>
      <c r="B57" s="85" t="str">
        <f>[1]Weiguang!B59</f>
        <v>YWF.A6T-710S-7FIS01(28")(3PH 415V)C/W END PLATE (HEAVY DUTY)</v>
      </c>
      <c r="C57" s="137"/>
      <c r="D57" s="70" t="str">
        <f>[1]Weiguang!D59</f>
        <v>1100 c/w plate</v>
      </c>
      <c r="E57" s="787">
        <f>[1]Weiguang!I59</f>
        <v>1324.66374589266</v>
      </c>
      <c r="F57" s="412"/>
    </row>
    <row r="58" spans="1:6">
      <c r="A58" s="85" t="str">
        <f>[1]Weiguang!A60</f>
        <v>WEI028.03</v>
      </c>
      <c r="B58" s="85" t="str">
        <f>[1]Weiguang!B60</f>
        <v>YWF6D-800-180/75-B1 (32") (3PH) (415V)C/W END PLATE (HEAVY DUTY)</v>
      </c>
      <c r="C58" s="137"/>
      <c r="D58" s="70">
        <f>[1]Weiguang!D60</f>
        <v>1200</v>
      </c>
      <c r="E58" s="787">
        <f>[1]Weiguang!I60</f>
        <v>1971.77307776561</v>
      </c>
      <c r="F58" s="412"/>
    </row>
    <row r="59" spans="1:6">
      <c r="A59" s="85" t="str">
        <f>[1]Weiguang!A61</f>
        <v>WEI029</v>
      </c>
      <c r="B59" s="85" t="str">
        <f>[1]Weiguang!B61</f>
        <v>YWF6D-800S-180/105-B1 (32") (3PH) (415V) C/W END PLATE (HEAVY DUTY)</v>
      </c>
      <c r="C59" s="138"/>
      <c r="D59" s="70">
        <f>[1]Weiguang!D61</f>
        <v>1900</v>
      </c>
      <c r="E59" s="787">
        <f>[1]Weiguang!I61</f>
        <v>2607.83393313514</v>
      </c>
      <c r="F59" s="412"/>
    </row>
    <row r="60" ht="19.5" customHeight="1" spans="1:6">
      <c r="A60" s="85" t="str">
        <f>[1]Weiguang!A62</f>
        <v>WEI029.1</v>
      </c>
      <c r="B60" s="85" t="str">
        <f>[1]Weiguang!B62</f>
        <v>YWF6D-910S-180/120-G (36") (3PH) (415V)(HEAVY DUTY)</v>
      </c>
      <c r="C60" s="136" t="s">
        <v>30</v>
      </c>
      <c r="D60" s="70">
        <f>[1]Weiguang!D62</f>
        <v>2500</v>
      </c>
      <c r="E60" s="787">
        <f>[1]Weiguang!I62</f>
        <v>2582.53968253968</v>
      </c>
      <c r="F60" s="788"/>
    </row>
    <row r="61" ht="15.75" customHeight="1" spans="1:6">
      <c r="A61" s="85" t="str">
        <f>[1]Weiguang!A63</f>
        <v>WEI029.2</v>
      </c>
      <c r="B61" s="85" t="str">
        <f>[1]Weiguang!B63</f>
        <v>16" AIR DIRECTOR</v>
      </c>
      <c r="C61" s="138"/>
      <c r="D61" s="70">
        <f>[1]Weiguang!D63</f>
        <v>0</v>
      </c>
      <c r="E61" s="787">
        <f>[1]Weiguang!I63</f>
        <v>72.9515963855422</v>
      </c>
      <c r="F61" s="247"/>
    </row>
    <row r="62" ht="15.75" customHeight="1" spans="1:6">
      <c r="A62" s="85" t="str">
        <f>[1]Weiguang!A64</f>
        <v>WEI029.3</v>
      </c>
      <c r="B62" s="85" t="str">
        <f>[1]Weiguang!B64</f>
        <v>20" AIR DIRECTOR</v>
      </c>
      <c r="C62" s="136" t="s">
        <v>31</v>
      </c>
      <c r="D62" s="70">
        <f>[1]Weiguang!D64</f>
        <v>0</v>
      </c>
      <c r="E62" s="787">
        <f>[1]Weiguang!I64</f>
        <v>83.6176228915663</v>
      </c>
      <c r="F62" s="788"/>
    </row>
    <row r="63" ht="15.75" customHeight="1" spans="1:6">
      <c r="A63" s="85" t="str">
        <f>[1]Weiguang!A65</f>
        <v>WEI029.4</v>
      </c>
      <c r="B63" s="85" t="str">
        <f>[1]Weiguang!B65</f>
        <v>YZF5-13B (5WATTS) 200mm BEARING </v>
      </c>
      <c r="C63" s="137"/>
      <c r="D63" s="70" t="str">
        <f>[1]Weiguang!D65</f>
        <v>200 28°</v>
      </c>
      <c r="E63" s="787">
        <f>[1]Weiguang!I65</f>
        <v>32.0512820512821</v>
      </c>
      <c r="F63" s="250"/>
    </row>
    <row r="64" ht="15.75" customHeight="1" spans="1:6">
      <c r="A64" s="85" t="str">
        <f>[1]Weiguang!A66</f>
        <v>WEI029.5</v>
      </c>
      <c r="B64" s="85" t="str">
        <f>[1]Weiguang!B66</f>
        <v>YZF10-20B (10WATTS) 230mm BEARING </v>
      </c>
      <c r="C64" s="137"/>
      <c r="D64" s="70" t="str">
        <f>[1]Weiguang!D66</f>
        <v>230 28°,250 22°</v>
      </c>
      <c r="E64" s="787">
        <f>[1]Weiguang!I66</f>
        <v>38.3597883597884</v>
      </c>
      <c r="F64" s="250"/>
    </row>
    <row r="65" ht="15.75" customHeight="1" spans="1:6">
      <c r="A65" s="85" t="str">
        <f>[1]Weiguang!A67</f>
        <v>WEI029.7</v>
      </c>
      <c r="B65" s="85" t="str">
        <f>[1]Weiguang!B67</f>
        <v>YZF18-30B (18WATTS) 300mm BEARING </v>
      </c>
      <c r="C65" s="138"/>
      <c r="D65" s="70" t="str">
        <f>[1]Weiguang!D67</f>
        <v>300 22°</v>
      </c>
      <c r="E65" s="787">
        <f>[1]Weiguang!I67</f>
        <v>47.3137973137973</v>
      </c>
      <c r="F65" s="247"/>
    </row>
    <row r="66" spans="1:6">
      <c r="A66" s="85" t="str">
        <f>[1]Weiguang!A68</f>
        <v>WEI029.8</v>
      </c>
      <c r="B66" s="85" t="str">
        <f>[1]Weiguang!B68</f>
        <v>YZF25-40B (25WATTS) 300mm BEARING </v>
      </c>
      <c r="C66" s="54" t="s">
        <v>32</v>
      </c>
      <c r="D66" s="70" t="str">
        <f>[1]Weiguang!D68</f>
        <v>300 25°</v>
      </c>
      <c r="E66" s="787">
        <f>[1]Weiguang!I68</f>
        <v>60.7641025641026</v>
      </c>
      <c r="F66" s="788"/>
    </row>
    <row r="67" spans="1:6">
      <c r="A67" s="85" t="str">
        <f>[1]Weiguang!A69</f>
        <v>WEI030</v>
      </c>
      <c r="B67" s="85" t="str">
        <f>[1]Weiguang!B69</f>
        <v>YZF5-13 (5WATTS) 200mm </v>
      </c>
      <c r="C67" s="56"/>
      <c r="D67" s="70" t="str">
        <f>[1]Weiguang!D69</f>
        <v>200 28°</v>
      </c>
      <c r="E67" s="787">
        <f>[1]Weiguang!I69</f>
        <v>28.5917785917786</v>
      </c>
      <c r="F67" s="250"/>
    </row>
    <row r="68" spans="1:6">
      <c r="A68" s="85" t="str">
        <f>[1]Weiguang!A70</f>
        <v>WEI031</v>
      </c>
      <c r="B68" s="85" t="str">
        <f>[1]Weiguang!B70</f>
        <v>YZF10-20 (10WATTS) 230mm </v>
      </c>
      <c r="C68" s="56"/>
      <c r="D68" s="70" t="str">
        <f>[1]Weiguang!D70</f>
        <v>230 28°,250 22°</v>
      </c>
      <c r="E68" s="787">
        <f>[1]Weiguang!I70</f>
        <v>34.3915343915344</v>
      </c>
      <c r="F68" s="250"/>
    </row>
    <row r="69" spans="1:6">
      <c r="A69" s="85" t="str">
        <f>[1]Weiguang!A71</f>
        <v>WEI032</v>
      </c>
      <c r="B69" s="85" t="str">
        <f>[1]Weiguang!B71</f>
        <v>YZF16-25 (16WATTS) 254mm </v>
      </c>
      <c r="C69" s="56"/>
      <c r="D69" s="70" t="str">
        <f>[1]Weiguang!D71</f>
        <v>250 28°</v>
      </c>
      <c r="E69" s="787">
        <f>[1]Weiguang!I71</f>
        <v>40.4965404965405</v>
      </c>
      <c r="F69" s="250"/>
    </row>
    <row r="70" spans="1:6">
      <c r="A70" s="85" t="str">
        <f>[1]Weiguang!A72</f>
        <v>WEI033</v>
      </c>
      <c r="B70" s="85" t="str">
        <f>[1]Weiguang!B72</f>
        <v>YZF18-30 (18WATTS) 300mm </v>
      </c>
      <c r="C70" s="56"/>
      <c r="D70" s="70" t="str">
        <f>[1]Weiguang!D72</f>
        <v>300 22°</v>
      </c>
      <c r="E70" s="787">
        <f>[1]Weiguang!I72</f>
        <v>43.4472934472934</v>
      </c>
      <c r="F70" s="250"/>
    </row>
    <row r="71" spans="1:6">
      <c r="A71" s="85" t="str">
        <f>[1]Weiguang!A73</f>
        <v>WEI033.01</v>
      </c>
      <c r="B71" s="85" t="str">
        <f>[1]Weiguang!B73</f>
        <v>YZF25-40 (25WATTS) 300mm </v>
      </c>
      <c r="C71" s="57"/>
      <c r="D71" s="70" t="str">
        <f>[1]Weiguang!D73</f>
        <v>300 25°</v>
      </c>
      <c r="E71" s="787">
        <f>[1]Weiguang!I73</f>
        <v>52.5030525030525</v>
      </c>
      <c r="F71" s="247"/>
    </row>
    <row r="72" ht="47" customHeight="1" spans="1:6">
      <c r="A72" s="85" t="str">
        <f>[1]Weiguang!A74</f>
        <v>WEI033.02</v>
      </c>
      <c r="B72" s="85" t="str">
        <f>[1]Weiguang!B74</f>
        <v>YZF34-45 (34WATTS) 300mm </v>
      </c>
      <c r="C72" s="55"/>
      <c r="D72" s="70"/>
      <c r="E72" s="787">
        <f>[1]Weiguang!I74</f>
        <v>57.1835571835572</v>
      </c>
      <c r="F72" s="412"/>
    </row>
    <row r="73" ht="43" customHeight="1" spans="1:6">
      <c r="A73" s="85" t="str">
        <f>[1]Weiguang!A75</f>
        <v>WEI034.01</v>
      </c>
      <c r="B73" s="85" t="str">
        <f>[1]Weiguang!B75</f>
        <v>ECM5310H (ec fan) 7/11w</v>
      </c>
      <c r="C73" s="55"/>
      <c r="D73" s="70"/>
      <c r="E73" s="787">
        <f>[1]Weiguang!I75</f>
        <v>54.1125541125541</v>
      </c>
      <c r="F73" s="412"/>
    </row>
    <row r="74" ht="44" customHeight="1" spans="1:6">
      <c r="A74" s="85" t="str">
        <f>[1]Weiguang!A76</f>
        <v>WEI034.02</v>
      </c>
      <c r="B74" s="85" t="str">
        <f>[1]Weiguang!B76</f>
        <v>200MM PLASTIC RING</v>
      </c>
      <c r="C74" s="55"/>
      <c r="D74" s="70"/>
      <c r="E74" s="787">
        <f>[1]Weiguang!I76</f>
        <v>11.6041366041366</v>
      </c>
      <c r="F74" s="412"/>
    </row>
    <row r="75" ht="44" customHeight="1" spans="1:6">
      <c r="A75" s="85" t="str">
        <f>[1]Weiguang!A77</f>
        <v>WEI034.03</v>
      </c>
      <c r="B75" s="85" t="str">
        <f>[1]Weiguang!B77</f>
        <v>8W EC Q FAN (Replacement 10w motor)</v>
      </c>
      <c r="C75" s="55"/>
      <c r="D75" s="70"/>
      <c r="E75" s="787">
        <f>[1]Weiguang!I77</f>
        <v>34.8725348725349</v>
      </c>
      <c r="F75" s="788"/>
    </row>
    <row r="76" spans="1:6">
      <c r="A76" s="85" t="str">
        <f>[1]Weiguang!A78</f>
        <v>WEI034.04</v>
      </c>
      <c r="B76" s="85" t="str">
        <f>[1]Weiguang!B78</f>
        <v>FAN MOTOR BRACKET</v>
      </c>
      <c r="C76" s="629" t="s">
        <v>33</v>
      </c>
      <c r="D76" s="70"/>
      <c r="E76" s="787">
        <f>[1]Weiguang!I78</f>
        <v>0.601250601250601</v>
      </c>
      <c r="F76" s="788"/>
    </row>
    <row r="77" spans="1:6">
      <c r="A77" s="85" t="str">
        <f>[1]Weiguang!A79</f>
        <v>WEI034.2</v>
      </c>
      <c r="B77" s="85" t="str">
        <f>[1]Weiguang!B79</f>
        <v>6" FAN RING</v>
      </c>
      <c r="C77" s="630"/>
      <c r="D77" s="789"/>
      <c r="E77" s="787">
        <f>[1]Weiguang!I79</f>
        <v>7.37749091604513</v>
      </c>
      <c r="F77" s="250"/>
    </row>
    <row r="78" spans="1:6">
      <c r="A78" s="85" t="str">
        <f>[1]Weiguang!A80</f>
        <v>WEI034.3</v>
      </c>
      <c r="B78" s="85" t="str">
        <f>[1]Weiguang!B80</f>
        <v>7" FAN RING</v>
      </c>
      <c r="C78" s="630"/>
      <c r="D78" s="789"/>
      <c r="E78" s="787">
        <f>[1]Weiguang!I80</f>
        <v>8.8225664563014</v>
      </c>
      <c r="F78" s="250"/>
    </row>
    <row r="79" spans="1:6">
      <c r="A79" s="85" t="str">
        <f>[1]Weiguang!A81</f>
        <v>WEI035</v>
      </c>
      <c r="B79" s="85" t="str">
        <f>[1]Weiguang!B81</f>
        <v>8" FAN RING</v>
      </c>
      <c r="C79" s="630"/>
      <c r="D79" s="789"/>
      <c r="E79" s="787">
        <f>[1]Weiguang!I81</f>
        <v>9.58313253012048</v>
      </c>
      <c r="F79" s="250"/>
    </row>
    <row r="80" spans="1:6">
      <c r="A80" s="85" t="str">
        <f>[1]Weiguang!A82</f>
        <v>WEI035.1</v>
      </c>
      <c r="B80" s="85" t="str">
        <f>[1]Weiguang!B82</f>
        <v>9" FAN RING</v>
      </c>
      <c r="C80" s="630"/>
      <c r="D80" s="789"/>
      <c r="E80" s="787">
        <f>[1]Weiguang!I82</f>
        <v>11.4084911072863</v>
      </c>
      <c r="F80" s="250"/>
    </row>
    <row r="81" spans="1:6">
      <c r="A81" s="85" t="str">
        <f>[1]Weiguang!A83</f>
        <v>WEI035.2</v>
      </c>
      <c r="B81" s="85" t="str">
        <f>[1]Weiguang!B83</f>
        <v>10" FAN RING</v>
      </c>
      <c r="C81" s="631"/>
      <c r="D81" s="789"/>
      <c r="E81" s="787">
        <f>[1]Weiguang!I83</f>
        <v>12.0930005737235</v>
      </c>
      <c r="F81" s="247"/>
    </row>
    <row r="82" spans="1:6">
      <c r="A82" s="85" t="str">
        <f>[1]Weiguang!A84</f>
        <v>WEI035.3</v>
      </c>
      <c r="B82" s="85" t="str">
        <f>[1]Weiguang!B84</f>
        <v>12" FAN RING</v>
      </c>
      <c r="C82" s="629" t="s">
        <v>34</v>
      </c>
      <c r="D82" s="143"/>
      <c r="E82" s="787">
        <f>[1]Weiguang!I84</f>
        <v>13.9944157582712</v>
      </c>
      <c r="F82" s="788"/>
    </row>
    <row r="83" spans="1:6">
      <c r="A83" s="85" t="str">
        <f>[1]Weiguang!A85</f>
        <v>WEI035.4</v>
      </c>
      <c r="B83" s="85" t="str">
        <f>[1]Weiguang!B85</f>
        <v>6" FAN GUARD</v>
      </c>
      <c r="C83" s="630"/>
      <c r="D83" s="143"/>
      <c r="E83" s="787">
        <f>[1]Weiguang!I85</f>
        <v>4.27555143651529</v>
      </c>
      <c r="F83" s="250"/>
    </row>
    <row r="84" spans="1:6">
      <c r="A84" s="85" t="str">
        <f>[1]Weiguang!A86</f>
        <v>WEI035.5</v>
      </c>
      <c r="B84" s="85" t="str">
        <f>[1]Weiguang!B86</f>
        <v>7" FAN GUARD</v>
      </c>
      <c r="C84" s="630"/>
      <c r="D84" s="143"/>
      <c r="E84" s="787">
        <f>[1]Weiguang!I86</f>
        <v>5.01271547729379</v>
      </c>
      <c r="F84" s="250"/>
    </row>
    <row r="85" spans="1:6">
      <c r="A85" s="85" t="str">
        <f>[1]Weiguang!A87</f>
        <v>WEI036</v>
      </c>
      <c r="B85" s="85" t="str">
        <f>[1]Weiguang!B87</f>
        <v>8" FAN GUARD (200mm/H40)</v>
      </c>
      <c r="C85" s="630"/>
      <c r="D85" s="143"/>
      <c r="E85" s="787">
        <f>[1]Weiguang!I87</f>
        <v>8.8019823313941</v>
      </c>
      <c r="F85" s="250"/>
    </row>
    <row r="86" spans="1:6">
      <c r="A86" s="85" t="str">
        <f>[1]Weiguang!A88</f>
        <v>WEI036.1</v>
      </c>
      <c r="B86" s="85" t="str">
        <f>[1]Weiguang!B88</f>
        <v>9" FAN GUARD</v>
      </c>
      <c r="C86" s="630"/>
      <c r="D86" s="143"/>
      <c r="E86" s="787">
        <f>[1]Weiguang!I88</f>
        <v>9.28826691380908</v>
      </c>
      <c r="F86" s="250"/>
    </row>
    <row r="87" spans="1:6">
      <c r="A87" s="85" t="str">
        <f>[1]Weiguang!A89</f>
        <v>WEI037</v>
      </c>
      <c r="B87" s="85" t="str">
        <f>[1]Weiguang!B89</f>
        <v>10" FAN GUARD (254mm/H50)</v>
      </c>
      <c r="C87" s="631"/>
      <c r="D87" s="143"/>
      <c r="E87" s="787">
        <f>[1]Weiguang!I89</f>
        <v>12.0986856280974</v>
      </c>
      <c r="F87" s="247"/>
    </row>
    <row r="88" spans="1:6">
      <c r="A88" s="85" t="str">
        <f>[1]Weiguang!A90</f>
        <v>WEI038</v>
      </c>
      <c r="B88" s="85" t="str">
        <f>[1]Weiguang!B90</f>
        <v>12" FAN GUARD (300mm/H50)</v>
      </c>
      <c r="C88" s="54" t="s">
        <v>35</v>
      </c>
      <c r="D88" s="143"/>
      <c r="E88" s="787">
        <f>[1]Weiguang!I90</f>
        <v>13.143719026072</v>
      </c>
      <c r="F88" s="788"/>
    </row>
    <row r="89" spans="1:6">
      <c r="A89" s="85" t="str">
        <f>[1]Weiguang!A91</f>
        <v>WEI038.1</v>
      </c>
      <c r="B89" s="85" t="str">
        <f>[1]Weiguang!B91</f>
        <v>6" FAN BLADE</v>
      </c>
      <c r="C89" s="56"/>
      <c r="D89" s="143"/>
      <c r="E89" s="787">
        <f>[1]Weiguang!I91</f>
        <v>1.81577681577682</v>
      </c>
      <c r="F89" s="250"/>
    </row>
    <row r="90" ht="15.75" customHeight="1" spans="1:6">
      <c r="A90" s="85" t="str">
        <f>[1]Weiguang!A92</f>
        <v>WEI038.2</v>
      </c>
      <c r="B90" s="85" t="str">
        <f>[1]Weiguang!B92</f>
        <v>7" FAN BLADE</v>
      </c>
      <c r="C90" s="56"/>
      <c r="D90" s="143"/>
      <c r="E90" s="787">
        <f>[1]Weiguang!I92</f>
        <v>2.22462722462722</v>
      </c>
      <c r="F90" s="250"/>
    </row>
    <row r="91" ht="15.75" customHeight="1" spans="1:6">
      <c r="A91" s="85" t="str">
        <f>[1]Weiguang!A93</f>
        <v>WEI039</v>
      </c>
      <c r="B91" s="85" t="str">
        <f>[1]Weiguang!B93</f>
        <v>8" FAN BLADE 28° (200mm)</v>
      </c>
      <c r="C91" s="56"/>
      <c r="D91" s="143"/>
      <c r="E91" s="787">
        <f>[1]Weiguang!I93</f>
        <v>3.29485329485329</v>
      </c>
      <c r="F91" s="250"/>
    </row>
    <row r="92" spans="1:6">
      <c r="A92" s="85" t="str">
        <f>[1]Weiguang!A94</f>
        <v>WEI039.01</v>
      </c>
      <c r="B92" s="85" t="str">
        <f>[1]Weiguang!B94</f>
        <v>8" FAN BLADE 28°B (200mm)</v>
      </c>
      <c r="C92" s="56"/>
      <c r="D92" s="143"/>
      <c r="E92" s="787">
        <f>[1]Weiguang!I94</f>
        <v>3.29485329485329</v>
      </c>
      <c r="F92" s="250"/>
    </row>
    <row r="93" spans="1:6">
      <c r="A93" s="85" t="str">
        <f>[1]Weiguang!A95</f>
        <v>WEI039.1</v>
      </c>
      <c r="B93" s="85" t="str">
        <f>[1]Weiguang!B95</f>
        <v>9" FAN BLADE (230mm)</v>
      </c>
      <c r="C93" s="56"/>
      <c r="D93" s="143"/>
      <c r="E93" s="787">
        <f>[1]Weiguang!I95</f>
        <v>4.04040404040404</v>
      </c>
      <c r="F93" s="250"/>
    </row>
    <row r="94" customFormat="1" ht="15" spans="1:6">
      <c r="A94" s="85" t="str">
        <f>[1]Weiguang!A96</f>
        <v>WEI040</v>
      </c>
      <c r="B94" s="85" t="str">
        <f>[1]Weiguang!B96</f>
        <v>10" FAN BLADE 22° (250mm)</v>
      </c>
      <c r="C94" s="56"/>
      <c r="D94" s="143"/>
      <c r="E94" s="787">
        <f>[1]Weiguang!I96</f>
        <v>5.77200577200577</v>
      </c>
      <c r="F94" s="250"/>
    </row>
    <row r="95" customFormat="1" ht="15" spans="1:6">
      <c r="A95" s="85" t="str">
        <f>[1]Weiguang!A97</f>
        <v>WEI040.0</v>
      </c>
      <c r="B95" s="85" t="str">
        <f>[1]Weiguang!B97</f>
        <v>10" FAN BLADE 28° (250mm)</v>
      </c>
      <c r="C95" s="56"/>
      <c r="D95" s="143"/>
      <c r="E95" s="787">
        <f>[1]Weiguang!I97</f>
        <v>5.77200577200577</v>
      </c>
      <c r="F95" s="250"/>
    </row>
    <row r="96" s="510" customFormat="1" spans="1:6">
      <c r="A96" s="85" t="str">
        <f>[1]Weiguang!A98</f>
        <v>WEI040.1</v>
      </c>
      <c r="B96" s="85" t="str">
        <f>[1]Weiguang!B98</f>
        <v>10" FAN BLADE 28°B (250mm)</v>
      </c>
      <c r="C96" s="57"/>
      <c r="D96" s="143"/>
      <c r="E96" s="787">
        <f>[1]Weiguang!I98</f>
        <v>5.77200577200577</v>
      </c>
      <c r="F96" s="247"/>
    </row>
    <row r="97" s="510" customFormat="1" spans="1:6">
      <c r="A97" s="85" t="str">
        <f>[1]Weiguang!A99</f>
        <v>WEI041</v>
      </c>
      <c r="B97" s="85" t="str">
        <f>[1]Weiguang!B99</f>
        <v>12" FAN BLADE 22° (300mm)</v>
      </c>
      <c r="C97" s="57"/>
      <c r="D97" s="143"/>
      <c r="E97" s="787">
        <f>[1]Weiguang!I99</f>
        <v>8.53174603174603</v>
      </c>
      <c r="F97" s="250"/>
    </row>
    <row r="98" s="510" customFormat="1" ht="31.5" customHeight="1" spans="1:6">
      <c r="A98" s="85" t="str">
        <f>[1]Weiguang!A100</f>
        <v>WEI041.0</v>
      </c>
      <c r="B98" s="85" t="str">
        <f>[1]Weiguang!B100</f>
        <v>12" FAN BLADE 25° (300mm)</v>
      </c>
      <c r="C98" s="196" t="s">
        <v>36</v>
      </c>
      <c r="D98" s="143"/>
      <c r="E98" s="787">
        <f>[1]Weiguang!I100</f>
        <v>8.53174603174603</v>
      </c>
      <c r="F98" s="788"/>
    </row>
    <row r="99" s="510" customFormat="1" ht="36.75" customHeight="1" spans="1:6">
      <c r="A99" s="85" t="str">
        <f>[1]Weiguang!A101</f>
        <v>WEI041.1</v>
      </c>
      <c r="B99" s="85" t="str">
        <f>[1]Weiguang!B101</f>
        <v>4" VIDEO FAN (SLEEVE BEARING)</v>
      </c>
      <c r="C99" s="196" t="s">
        <v>37</v>
      </c>
      <c r="D99" s="94"/>
      <c r="E99" s="787">
        <f>[1]Weiguang!I101</f>
        <v>22.3036223036223</v>
      </c>
      <c r="F99" s="247"/>
    </row>
    <row r="100" s="510" customFormat="1" ht="36" customHeight="1" spans="1:6">
      <c r="A100" s="85" t="str">
        <f>[1]Weiguang!A102</f>
        <v>WEI042</v>
      </c>
      <c r="B100" s="85" t="str">
        <f>[1]Weiguang!B102</f>
        <v>4" VIDEO FAN (BEARING TYPE)</v>
      </c>
      <c r="C100" s="196"/>
      <c r="D100" s="94"/>
      <c r="E100" s="787">
        <f>[1]Weiguang!I102</f>
        <v>27.981277981278</v>
      </c>
      <c r="F100" s="790"/>
    </row>
    <row r="101" s="510" customFormat="1" ht="64.5" customHeight="1" spans="1:6">
      <c r="A101" s="85" t="str">
        <f>[1]Weiguang!A103</f>
        <v>WEI042.1</v>
      </c>
      <c r="B101" s="85" t="str">
        <f>[1]Weiguang!B103</f>
        <v>4" VIDEO FAN GUARD</v>
      </c>
      <c r="C101" s="196" t="s">
        <v>37</v>
      </c>
      <c r="D101" s="94"/>
      <c r="E101" s="787">
        <f>[1]Weiguang!I103</f>
        <v>1.24007936507937</v>
      </c>
      <c r="F101" s="790"/>
    </row>
    <row r="102" ht="70.5" customHeight="1" spans="1:6">
      <c r="A102" s="85" t="str">
        <f>[1]Weiguang!A104</f>
        <v>WEI042.2</v>
      </c>
      <c r="B102" s="85" t="str">
        <f>[1]Weiguang!B104</f>
        <v>6" VIDEO FAN GUARD</v>
      </c>
      <c r="C102" s="196" t="s">
        <v>38</v>
      </c>
      <c r="D102" s="94"/>
      <c r="E102" s="787">
        <f>[1]Weiguang!I104</f>
        <v>2.31481481481481</v>
      </c>
      <c r="F102" s="243"/>
    </row>
    <row r="104" spans="1:6">
      <c r="A104" s="7" t="s">
        <v>39</v>
      </c>
    </row>
    <row r="105" spans="1:6">
      <c r="A105" s="7" t="s">
        <v>40</v>
      </c>
    </row>
    <row r="106" spans="1:6">
      <c r="A106" s="7" t="s">
        <v>41</v>
      </c>
    </row>
    <row r="107" spans="1:6">
      <c r="A107" s="7" t="s">
        <v>42</v>
      </c>
    </row>
    <row r="108" spans="1:6">
      <c r="A108" s="507" t="s">
        <v>43</v>
      </c>
    </row>
  </sheetData>
  <mergeCells count="21">
    <mergeCell ref="C9:C39"/>
    <mergeCell ref="C40:C46"/>
    <mergeCell ref="C47:C52"/>
    <mergeCell ref="C53:C59"/>
    <mergeCell ref="C60:C61"/>
    <mergeCell ref="C62:C65"/>
    <mergeCell ref="C66:C71"/>
    <mergeCell ref="C76:C81"/>
    <mergeCell ref="C82:C87"/>
    <mergeCell ref="C88:C96"/>
    <mergeCell ref="F9:F39"/>
    <mergeCell ref="F40:F46"/>
    <mergeCell ref="F47:F52"/>
    <mergeCell ref="F53:F59"/>
    <mergeCell ref="F60:F61"/>
    <mergeCell ref="F62:F65"/>
    <mergeCell ref="F66:F71"/>
    <mergeCell ref="F76:F81"/>
    <mergeCell ref="F82:F87"/>
    <mergeCell ref="F88:F96"/>
    <mergeCell ref="F98:F99"/>
  </mergeCells>
  <pageMargins left="0.708661417322835" right="0.708661417322835" top="0.748031496062992" bottom="0.748031496062992" header="0.31496062992126" footer="0.31496062992126"/>
  <pageSetup paperSize="9"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workbookViewId="0">
      <pane xSplit="2" ySplit="8" topLeftCell="C9" activePane="bottomRight" state="frozen"/>
      <selection/>
      <selection pane="topRight"/>
      <selection pane="bottomLeft"/>
      <selection pane="bottomRight" activeCell="F9" sqref="F9"/>
    </sheetView>
  </sheetViews>
  <sheetFormatPr defaultColWidth="9" defaultRowHeight="12" outlineLevelCol="7"/>
  <cols>
    <col min="1" max="1" width="9.57142857142857" style="37" customWidth="1"/>
    <col min="2" max="2" width="36" style="37" customWidth="1"/>
    <col min="3" max="3" width="11.5714285714286" style="37" customWidth="1"/>
    <col min="4" max="4" width="12.8571428571429" style="37" customWidth="1"/>
    <col min="5" max="5" width="10.1428571428571" style="37" customWidth="1"/>
    <col min="6" max="6" width="12.5714285714286" style="37" customWidth="1"/>
    <col min="7" max="7" width="30.4285714285714" style="37" customWidth="1"/>
    <col min="8" max="8" width="9.14285714285714" style="37"/>
    <col min="9" max="9" width="9.28571428571429" style="37" customWidth="1"/>
    <col min="10" max="16384" width="9.14285714285714" style="37"/>
  </cols>
  <sheetData>
    <row r="1" ht="11.25" customHeight="1" spans="1:8">
      <c r="A1" s="7" t="s">
        <v>0</v>
      </c>
      <c r="B1" s="462"/>
      <c r="H1" s="422"/>
    </row>
    <row r="2" hidden="1" spans="1:8">
      <c r="B2" s="462"/>
      <c r="H2" s="422"/>
    </row>
    <row r="3" spans="1:8">
      <c r="A3" s="159" t="str">
        <f>Weiguang!A3</f>
        <v>DATE :5.5.26</v>
      </c>
      <c r="B3" s="462"/>
      <c r="H3" s="422"/>
    </row>
    <row r="4" hidden="1" spans="1:8">
      <c r="B4" s="462"/>
      <c r="H4" s="422"/>
    </row>
    <row r="5" hidden="1" spans="1:8">
      <c r="H5" s="422"/>
    </row>
    <row r="6" hidden="1" spans="1:8">
      <c r="B6" s="462"/>
      <c r="H6" s="422"/>
    </row>
    <row r="7" spans="1:8">
      <c r="B7" s="462"/>
      <c r="H7" s="422"/>
    </row>
    <row r="8" ht="24" spans="1:8">
      <c r="A8" s="729" t="s">
        <v>44</v>
      </c>
      <c r="B8" s="774" t="s">
        <v>45</v>
      </c>
      <c r="C8" s="14" t="s">
        <v>46</v>
      </c>
      <c r="D8" s="269" t="s">
        <v>47</v>
      </c>
      <c r="E8" s="775" t="s">
        <v>48</v>
      </c>
      <c r="F8" s="41" t="str">
        <f>[1]ZIEHL!K8</f>
        <v>RM</v>
      </c>
      <c r="G8" s="269" t="s">
        <v>26</v>
      </c>
      <c r="H8" s="422"/>
    </row>
    <row r="9" s="160" customFormat="1" ht="21" customHeight="1" spans="1:8">
      <c r="A9" s="776" t="str">
        <f>[1]ZIEHL!A9</f>
        <v>ZI 001.1</v>
      </c>
      <c r="B9" s="776" t="str">
        <f>[1]ZIEHL!B9</f>
        <v>(16") FN040-VDK Ziehhlabegg fan (1PH)</v>
      </c>
      <c r="C9" s="776" t="str">
        <f>[1]ZIEHL!C9</f>
        <v>1PH (230V)</v>
      </c>
      <c r="D9" s="56" t="s">
        <v>49</v>
      </c>
      <c r="E9" s="777">
        <v>28</v>
      </c>
      <c r="F9" s="273">
        <f>[1]ZIEHL!K9</f>
        <v>501.111111111111</v>
      </c>
      <c r="G9" s="778"/>
      <c r="H9" s="422"/>
    </row>
    <row r="10" s="160" customFormat="1" ht="19.5" customHeight="1" spans="1:8">
      <c r="A10" s="776" t="str">
        <f>[1]ZIEHL!A10</f>
        <v>ZI001</v>
      </c>
      <c r="B10" s="776" t="str">
        <f>[1]ZIEHL!B10</f>
        <v>(16") FN040-VDK Ziehhlabegg fan (3ph)</v>
      </c>
      <c r="C10" s="776" t="str">
        <f>[1]ZIEHL!C10</f>
        <v>3PH (415V)</v>
      </c>
      <c r="D10" s="56"/>
      <c r="E10" s="777">
        <v>28</v>
      </c>
      <c r="F10" s="273" t="str">
        <f>[1]ZIEHL!K10</f>
        <v>~</v>
      </c>
      <c r="G10" s="778"/>
      <c r="H10" s="403"/>
    </row>
    <row r="11" s="160" customFormat="1" ht="20.25" customHeight="1" spans="1:8">
      <c r="A11" s="776" t="str">
        <f>[1]ZIEHL!A11</f>
        <v>ZI002</v>
      </c>
      <c r="B11" s="776" t="str">
        <f>[1]ZIEHL!B11</f>
        <v>(20") FN050-VDK Ziehhlabegg fan</v>
      </c>
      <c r="C11" s="776" t="str">
        <f>[1]ZIEHL!C11</f>
        <v>3PH (415V)</v>
      </c>
      <c r="D11" s="56"/>
      <c r="E11" s="777">
        <v>28</v>
      </c>
      <c r="F11" s="273" t="str">
        <f>[1]ZIEHL!K11</f>
        <v>~</v>
      </c>
      <c r="G11" s="778"/>
    </row>
    <row r="12" s="160" customFormat="1" ht="20.25" customHeight="1" spans="1:8">
      <c r="A12" s="776" t="str">
        <f>[1]ZIEHL!A12</f>
        <v>ZI003</v>
      </c>
      <c r="B12" s="776" t="str">
        <f>[1]ZIEHL!B12</f>
        <v>(26") FN063-VDK Ziehhlabegg fan</v>
      </c>
      <c r="C12" s="776" t="str">
        <f>[1]ZIEHL!C12</f>
        <v>3PH (415V)</v>
      </c>
      <c r="D12" s="56"/>
      <c r="E12" s="777">
        <v>6</v>
      </c>
      <c r="F12" s="273" t="str">
        <f>[1]ZIEHL!K12</f>
        <v>~</v>
      </c>
      <c r="G12" s="778"/>
    </row>
    <row r="13" s="160" customFormat="1" ht="33" customHeight="1" spans="1:8">
      <c r="A13" s="776" t="str">
        <f>[1]ZIEHL!A13</f>
        <v>ZI005</v>
      </c>
      <c r="B13" s="776" t="str">
        <f>[1]ZIEHL!B13</f>
        <v>(32") FN080-sDQ Ziehhlabegg fan (6poles)</v>
      </c>
      <c r="C13" s="776" t="str">
        <f>[1]ZIEHL!C13</f>
        <v>3PH (415V)</v>
      </c>
      <c r="D13" s="56"/>
      <c r="E13" s="777">
        <v>6</v>
      </c>
      <c r="F13" s="273" t="str">
        <f>[1]ZIEHL!K13</f>
        <v>~</v>
      </c>
      <c r="G13" s="779"/>
    </row>
    <row r="14" s="160" customFormat="1" ht="30" customHeight="1" spans="1:8">
      <c r="A14" s="776" t="str">
        <f>[1]ZIEHL!A14</f>
        <v>ZI 8</v>
      </c>
      <c r="B14" s="776" t="str">
        <f>[1]ZIEHL!B14</f>
        <v>(26") FB063-VDK Ziehhlabegg fan</v>
      </c>
      <c r="C14" s="776" t="str">
        <f>[1]ZIEHL!C14</f>
        <v>3PH (415V)</v>
      </c>
      <c r="D14" s="57"/>
      <c r="E14" s="780"/>
      <c r="F14" s="273">
        <f>[1]ZIEHL!K14</f>
        <v>1454.30153846154</v>
      </c>
      <c r="G14" s="779"/>
    </row>
    <row r="15" s="160" customFormat="1" spans="1:8">
      <c r="A15" s="776" t="str">
        <f>[1]ZIEHL!A15</f>
        <v>ZI005.1</v>
      </c>
      <c r="B15" s="776" t="str">
        <f>[1]ZIEHL!B15</f>
        <v>12" EBM FAN SET (1PH)</v>
      </c>
      <c r="C15" s="776" t="str">
        <f>[1]ZIEHL!C15</f>
        <v>1PH (230V)</v>
      </c>
      <c r="D15" s="20" t="s">
        <v>50</v>
      </c>
      <c r="E15" s="775"/>
      <c r="F15" s="273" t="str">
        <f>[1]ZIEHL!K15</f>
        <v>~</v>
      </c>
      <c r="G15" s="781"/>
    </row>
    <row r="16" s="160" customFormat="1" spans="1:8">
      <c r="A16" s="776" t="str">
        <f>[1]ZIEHL!A16</f>
        <v>ZI005.2</v>
      </c>
      <c r="B16" s="776" t="str">
        <f>[1]ZIEHL!B16</f>
        <v>14" EBM FAN SET (1PH)</v>
      </c>
      <c r="C16" s="776" t="str">
        <f>[1]ZIEHL!C16</f>
        <v>1PH (230V)</v>
      </c>
      <c r="D16" s="17"/>
      <c r="E16" s="775"/>
      <c r="F16" s="273" t="str">
        <f>[1]ZIEHL!K16</f>
        <v>~</v>
      </c>
      <c r="G16" s="778"/>
    </row>
    <row r="17" s="160" customFormat="1" spans="1:7">
      <c r="A17" s="776" t="str">
        <f>[1]ZIEHL!A17</f>
        <v>ZI005.3</v>
      </c>
      <c r="B17" s="776" t="str">
        <f>[1]ZIEHL!B17</f>
        <v>14" EBM FAN SET (3PH)</v>
      </c>
      <c r="C17" s="776" t="str">
        <f>[1]ZIEHL!C17</f>
        <v>3PH (415V)</v>
      </c>
      <c r="D17" s="17"/>
      <c r="E17" s="775"/>
      <c r="F17" s="273">
        <f>[1]ZIEHL!K17</f>
        <v>363.18918229366</v>
      </c>
      <c r="G17" s="778"/>
    </row>
    <row r="18" s="160" customFormat="1" spans="1:7">
      <c r="A18" s="776" t="str">
        <f>[1]ZIEHL!A18</f>
        <v>ZI006</v>
      </c>
      <c r="B18" s="776" t="str">
        <f>[1]ZIEHL!B18</f>
        <v>16" EBM FAN SET (1PH)</v>
      </c>
      <c r="C18" s="776" t="str">
        <f>[1]ZIEHL!C18</f>
        <v>1PH (230V)</v>
      </c>
      <c r="D18" s="17"/>
      <c r="E18" s="782">
        <v>45</v>
      </c>
      <c r="F18" s="273">
        <f>[1]ZIEHL!K18</f>
        <v>470.723306544202</v>
      </c>
      <c r="G18" s="778"/>
    </row>
    <row r="19" s="160" customFormat="1" spans="1:7">
      <c r="A19" s="776" t="str">
        <f>[1]ZIEHL!A19</f>
        <v>ZI007</v>
      </c>
      <c r="B19" s="776" t="str">
        <f>[1]ZIEHL!B19</f>
        <v>16" EBM FAN SET (3PH)</v>
      </c>
      <c r="C19" s="776" t="str">
        <f>[1]ZIEHL!C19</f>
        <v>3PH (415V)</v>
      </c>
      <c r="D19" s="17"/>
      <c r="E19" s="782">
        <v>46</v>
      </c>
      <c r="F19" s="273" t="str">
        <f>[1]ZIEHL!K19</f>
        <v>~</v>
      </c>
      <c r="G19" s="778"/>
    </row>
    <row r="20" s="160" customFormat="1" spans="1:7">
      <c r="A20" s="776" t="str">
        <f>[1]ZIEHL!A20</f>
        <v>ZI007.1</v>
      </c>
      <c r="B20" s="776" t="str">
        <f>[1]ZIEHL!B20</f>
        <v>18" EBM FAN SET (3PH)</v>
      </c>
      <c r="C20" s="776" t="str">
        <f>[1]ZIEHL!C20</f>
        <v>3PH (415V)</v>
      </c>
      <c r="D20" s="17"/>
      <c r="E20" s="782"/>
      <c r="F20" s="273" t="str">
        <f>[1]ZIEHL!K20</f>
        <v>~</v>
      </c>
      <c r="G20" s="778"/>
    </row>
    <row r="21" s="160" customFormat="1" spans="1:7">
      <c r="A21" s="776" t="str">
        <f>[1]ZIEHL!A21</f>
        <v>ZI008</v>
      </c>
      <c r="B21" s="776" t="str">
        <f>[1]ZIEHL!B21</f>
        <v>20" EBM FAN SET (3PH)</v>
      </c>
      <c r="C21" s="776" t="str">
        <f>[1]ZIEHL!C21</f>
        <v>3PH (415V)</v>
      </c>
      <c r="D21" s="17"/>
      <c r="E21" s="782">
        <v>47</v>
      </c>
      <c r="F21" s="273" t="str">
        <f>[1]ZIEHL!K21</f>
        <v>~</v>
      </c>
      <c r="G21" s="778"/>
    </row>
    <row r="22" s="160" customFormat="1" spans="1:7">
      <c r="A22" s="776" t="str">
        <f>[1]ZIEHL!A22</f>
        <v>ZI009</v>
      </c>
      <c r="B22" s="776" t="str">
        <f>[1]ZIEHL!B22</f>
        <v>26" EBM FAN SET (3PH)</v>
      </c>
      <c r="C22" s="776" t="str">
        <f>[1]ZIEHL!C22</f>
        <v>3PH (415V)</v>
      </c>
      <c r="D22" s="17"/>
      <c r="E22" s="782">
        <v>48</v>
      </c>
      <c r="F22" s="273">
        <f>[1]ZIEHL!K22</f>
        <v>1922.76625920173</v>
      </c>
      <c r="G22" s="778"/>
    </row>
    <row r="23" s="160" customFormat="1" ht="24" spans="1:7">
      <c r="A23" s="776" t="str">
        <f>[1]ZIEHL!A23</f>
        <v>ZI010</v>
      </c>
      <c r="B23" s="776" t="str">
        <f>[1]ZIEHL!B23</f>
        <v>32" EBM FAN SET (3PH) c/w end plate(800mm)</v>
      </c>
      <c r="C23" s="776" t="str">
        <f>[1]ZIEHL!C23</f>
        <v>3PH (415V)</v>
      </c>
      <c r="D23" s="17"/>
      <c r="E23" s="782"/>
      <c r="F23" s="273">
        <f>[1]ZIEHL!K23</f>
        <v>2766.30242452894</v>
      </c>
      <c r="G23" s="779"/>
    </row>
    <row r="24" s="160" customFormat="1" ht="24" spans="1:7">
      <c r="A24" s="776" t="str">
        <f>[1]ZIEHL!A24</f>
        <v>ZI010.1</v>
      </c>
      <c r="B24" s="776" t="str">
        <f>[1]ZIEHL!B24</f>
        <v>36" EBM FAN SET (3PH) c/w end plate(910mm)</v>
      </c>
      <c r="C24" s="776" t="str">
        <f>[1]ZIEHL!C24</f>
        <v>3PH (415V)</v>
      </c>
      <c r="D24" s="17"/>
      <c r="E24" s="782"/>
      <c r="F24" s="273" t="str">
        <f>[1]ZIEHL!K24</f>
        <v>~</v>
      </c>
      <c r="G24" s="779"/>
    </row>
    <row r="25" s="160" customFormat="1" ht="24" spans="1:7">
      <c r="A25" s="776" t="str">
        <f>[1]ZIEHL!A25</f>
        <v>ZI011</v>
      </c>
      <c r="B25" s="776" t="str">
        <f>[1]ZIEHL!B25</f>
        <v>10watts ebm fan motor (M4Q045CA03A4/C01)</v>
      </c>
      <c r="C25" s="776">
        <f>[1]ZIEHL!C25</f>
        <v>0</v>
      </c>
      <c r="D25" s="17"/>
      <c r="E25" s="782"/>
      <c r="F25" s="273" t="str">
        <f>[1]ZIEHL!K25</f>
        <v>~</v>
      </c>
      <c r="G25" s="783"/>
    </row>
    <row r="26" s="160" customFormat="1" ht="24" spans="1:7">
      <c r="A26" s="774" t="str">
        <f>[1]ZIEHL!A26</f>
        <v>ZI012</v>
      </c>
      <c r="B26" s="774" t="str">
        <f>[1]ZIEHL!B26</f>
        <v>18watts ebm fan motor (M4Q045DA13A4/C01)</v>
      </c>
      <c r="C26" s="774">
        <f>[1]ZIEHL!C26</f>
        <v>0</v>
      </c>
      <c r="D26" s="19"/>
      <c r="E26" s="782"/>
      <c r="F26" s="273" t="str">
        <f>[1]ZIEHL!K26</f>
        <v>~</v>
      </c>
      <c r="G26" s="783"/>
    </row>
    <row r="27" spans="1:7">
      <c r="A27" s="102" t="s">
        <v>51</v>
      </c>
    </row>
    <row r="28" spans="1:7">
      <c r="A28" s="35" t="s">
        <v>40</v>
      </c>
    </row>
    <row r="29" spans="1:7">
      <c r="A29" s="35" t="s">
        <v>41</v>
      </c>
    </row>
    <row r="30" spans="1:7">
      <c r="A30" s="35" t="s">
        <v>42</v>
      </c>
    </row>
    <row r="31" spans="1:7">
      <c r="A31" s="36" t="s">
        <v>43</v>
      </c>
    </row>
    <row r="32" spans="1:7">
      <c r="A32" s="35" t="s">
        <v>52</v>
      </c>
    </row>
    <row r="34" spans="3:3">
      <c r="C34" s="415"/>
    </row>
  </sheetData>
  <mergeCells count="4">
    <mergeCell ref="D9:D14"/>
    <mergeCell ref="D15:D26"/>
    <mergeCell ref="G9:G13"/>
    <mergeCell ref="G15:G23"/>
  </mergeCells>
  <pageMargins left="0.708661417322835" right="0.708661417322835" top="0.748031496062992" bottom="0.748031496062992" header="0.31496062992126" footer="0.31496062992126"/>
  <pageSetup paperSize="9" orientation="landscape"/>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153"/>
  <sheetViews>
    <sheetView zoomScale="115" zoomScaleNormal="115" workbookViewId="0">
      <pane xSplit="2" ySplit="8" topLeftCell="C105" activePane="bottomRight" state="frozen"/>
      <selection/>
      <selection pane="topRight"/>
      <selection pane="bottomLeft"/>
      <selection pane="bottomRight" activeCell="F112" sqref="F112"/>
    </sheetView>
  </sheetViews>
  <sheetFormatPr defaultColWidth="9.14285714285714" defaultRowHeight="12"/>
  <cols>
    <col min="1" max="1" width="9.80952380952381" style="159" customWidth="1"/>
    <col min="2" max="2" width="38" style="722" customWidth="1"/>
    <col min="3" max="3" width="20.7142857142857" style="159" customWidth="1"/>
    <col min="4" max="4" width="23.8571428571429" style="723" customWidth="1"/>
    <col min="5" max="6" width="12.1428571428571" style="724" customWidth="1"/>
    <col min="7" max="7" width="8.14285714285714" style="724" customWidth="1"/>
    <col min="8" max="8" width="10.1428571428571" style="724" customWidth="1"/>
    <col min="9" max="10" width="7.57142857142857" style="724" customWidth="1"/>
    <col min="11" max="11" width="10.1428571428571" style="724" customWidth="1"/>
    <col min="12" max="12" width="10.7142857142857" style="724" customWidth="1"/>
    <col min="13" max="13" width="28.2857142857143" style="416" customWidth="1"/>
    <col min="14" max="14" width="31.1428571428571" style="416" customWidth="1"/>
    <col min="15" max="15" width="9.92380952380952" style="724" customWidth="1"/>
    <col min="16" max="18" width="12.5333333333333" style="724" customWidth="1"/>
    <col min="19" max="19" width="29.5714285714286" style="413" customWidth="1"/>
    <col min="20" max="16384" width="9.14285714285714" style="413"/>
  </cols>
  <sheetData>
    <row r="1" ht="14.25" customHeight="1" spans="1:19">
      <c r="A1" s="7" t="s">
        <v>0</v>
      </c>
    </row>
    <row r="2" hidden="1"/>
    <row r="3" spans="1:19">
      <c r="A3" s="159" t="str">
        <f>ZIEHL!A3</f>
        <v>DATE :5.5.26</v>
      </c>
    </row>
    <row r="4" hidden="1"/>
    <row r="5" hidden="1"/>
    <row r="6" hidden="1"/>
    <row r="7" spans="1:19">
      <c r="A7" s="347" t="s">
        <v>24</v>
      </c>
      <c r="B7" s="725"/>
      <c r="C7" s="726"/>
    </row>
    <row r="8" s="721" customFormat="1" ht="51.75" customHeight="1" spans="1:19">
      <c r="A8" s="727" t="s">
        <v>44</v>
      </c>
      <c r="B8" s="728" t="s">
        <v>53</v>
      </c>
      <c r="C8" s="729" t="s">
        <v>25</v>
      </c>
      <c r="D8" s="730" t="s">
        <v>54</v>
      </c>
      <c r="E8" s="731" t="str">
        <f>[1]QC!E8</f>
        <v>BTU/HR td7 </v>
      </c>
      <c r="F8" s="731" t="str">
        <f>[1]QC!F8</f>
        <v>kW td7</v>
      </c>
      <c r="G8" s="731" t="str">
        <f>[1]QC!G8</f>
        <v>Flowrate meter</v>
      </c>
      <c r="H8" s="731" t="str">
        <f>[1]QC!H8</f>
        <v>Dimension (mm)</v>
      </c>
      <c r="I8" s="731" t="str">
        <f>[1]QC!I8</f>
        <v>Voltage</v>
      </c>
      <c r="J8" s="731" t="str">
        <f>[1]QC!J8</f>
        <v>Heater pcs</v>
      </c>
      <c r="K8" s="731" t="str">
        <f>[1]QC!K8</f>
        <v>Heater KW</v>
      </c>
      <c r="L8" s="731" t="str">
        <f>[1]QC!L8</f>
        <v>Size  outlet copper p-trap</v>
      </c>
      <c r="M8" s="732" t="str">
        <f>[1]QC!M8</f>
        <v>(Frezzer) TEX (R22) -25c orifice no</v>
      </c>
      <c r="N8" s="733" t="str">
        <f>[1]QC!N8</f>
        <v>(Frezzer) TES (R404) -25c orifice no</v>
      </c>
      <c r="O8" s="734" t="str">
        <f>[1]QC!Z8</f>
        <v>(RM) axial fan</v>
      </c>
      <c r="P8" s="734" t="str">
        <f>[1]QC!AA8</f>
        <v>Axial fan c/w exp valve ,p trap</v>
      </c>
      <c r="Q8" s="734" t="str">
        <f>[1]QC!AI8</f>
        <v>(RM)aluminium heavy duty fan</v>
      </c>
      <c r="R8" s="734" t="str">
        <f>[1]QC!AJ8</f>
        <v>heavy fan c/w p trap and exp valve</v>
      </c>
      <c r="S8" s="294" t="s">
        <v>26</v>
      </c>
    </row>
    <row r="9" ht="14.25" customHeight="1" spans="1:19">
      <c r="A9" s="735" t="str">
        <f>[1]QC!A9</f>
        <v>QC001</v>
      </c>
      <c r="B9" s="735" t="str">
        <f>[1]QC!B9</f>
        <v>CL301C4</v>
      </c>
      <c r="C9" s="736" t="s">
        <v>55</v>
      </c>
      <c r="D9" s="425" t="str">
        <f>[1]QC!D9</f>
        <v>MT22,CS11,zb15</v>
      </c>
      <c r="E9" s="463">
        <f>[1]QC!E9</f>
        <v>4778.2</v>
      </c>
      <c r="F9" s="135">
        <f>[1]QC!F9</f>
        <v>1.4</v>
      </c>
      <c r="G9" s="135">
        <f>[1]QC!G9</f>
        <v>9</v>
      </c>
      <c r="H9" s="135" t="str">
        <f>[1]QC!H9</f>
        <v>1x300</v>
      </c>
      <c r="I9" s="135">
        <f>[1]QC!I9</f>
        <v>230</v>
      </c>
      <c r="J9" s="731">
        <f>[1]QC!J9</f>
        <v>3</v>
      </c>
      <c r="K9" s="135">
        <f>[1]QC!K9</f>
        <v>1.5</v>
      </c>
      <c r="L9" s="737">
        <f>[1]QC!L9</f>
        <v>0.875</v>
      </c>
      <c r="M9" s="738" t="str">
        <f>[1]QC!M9</f>
        <v>1 / RCX0834</v>
      </c>
      <c r="N9" s="739" t="str">
        <f>[1]QC!N9</f>
        <v>1 / RCX0834</v>
      </c>
      <c r="O9" s="291">
        <f>[1]QC!Z9</f>
        <v>1383.13137755102</v>
      </c>
      <c r="P9" s="291">
        <f>[1]QC!AA9</f>
        <v>1627.22036841801</v>
      </c>
      <c r="Q9" s="740" t="str">
        <f>[1]QC!AI9</f>
        <v>~</v>
      </c>
      <c r="R9" s="740" t="str">
        <f>[1]QC!AJ9</f>
        <v>~</v>
      </c>
      <c r="S9" s="741"/>
    </row>
    <row r="10" spans="1:19">
      <c r="A10" s="735" t="str">
        <f>[1]QC!A10</f>
        <v>QC002</v>
      </c>
      <c r="B10" s="735" t="str">
        <f>[1]QC!B10</f>
        <v>CL302C3</v>
      </c>
      <c r="C10" s="742"/>
      <c r="D10" s="425" t="str">
        <f>[1]QC!D10</f>
        <v>MT32-MT36,ZB19</v>
      </c>
      <c r="E10" s="463">
        <f>[1]QC!E10</f>
        <v>6826</v>
      </c>
      <c r="F10" s="135">
        <f>[1]QC!F10</f>
        <v>2</v>
      </c>
      <c r="G10" s="135">
        <f>[1]QC!G10</f>
        <v>9</v>
      </c>
      <c r="H10" s="135" t="str">
        <f>[1]QC!H10</f>
        <v>2x300</v>
      </c>
      <c r="I10" s="135">
        <f>[1]QC!I10</f>
        <v>230</v>
      </c>
      <c r="J10" s="731">
        <f>[1]QC!J10</f>
        <v>3</v>
      </c>
      <c r="K10" s="135">
        <f>[1]QC!K10</f>
        <v>2.4</v>
      </c>
      <c r="L10" s="737">
        <f>[1]QC!L10</f>
        <v>0.875</v>
      </c>
      <c r="M10" s="738" t="str">
        <f>[1]QC!M10</f>
        <v>2 / RCX1234</v>
      </c>
      <c r="N10" s="739" t="str">
        <f>[1]QC!N10</f>
        <v>2 / RCX1034</v>
      </c>
      <c r="O10" s="291">
        <f>[1]QC!Z10</f>
        <v>1895.99277210884</v>
      </c>
      <c r="P10" s="291">
        <f>[1]QC!AA10</f>
        <v>2122.39688730142</v>
      </c>
      <c r="Q10" s="740" t="str">
        <f>[1]QC!AI10</f>
        <v>~</v>
      </c>
      <c r="R10" s="740" t="str">
        <f>[1]QC!AJ10</f>
        <v>~</v>
      </c>
      <c r="S10" s="741"/>
    </row>
    <row r="11" spans="1:19">
      <c r="A11" s="735" t="str">
        <f>[1]QC!A11</f>
        <v>QC003</v>
      </c>
      <c r="B11" s="735" t="str">
        <f>[1]QC!B11</f>
        <v>CL302C4</v>
      </c>
      <c r="C11" s="742"/>
      <c r="D11" s="425" t="str">
        <f>[1]QC!D11</f>
        <v>MT40-MT44,ZB21</v>
      </c>
      <c r="E11" s="463">
        <f>[1]QC!E11</f>
        <v>7849.9</v>
      </c>
      <c r="F11" s="135">
        <f>[1]QC!F11</f>
        <v>2.3</v>
      </c>
      <c r="G11" s="135">
        <f>[1]QC!G11</f>
        <v>9</v>
      </c>
      <c r="H11" s="135" t="str">
        <f>[1]QC!H11</f>
        <v>2x300</v>
      </c>
      <c r="I11" s="135">
        <f>[1]QC!I11</f>
        <v>230</v>
      </c>
      <c r="J11" s="731">
        <f>[1]QC!J11</f>
        <v>3</v>
      </c>
      <c r="K11" s="135">
        <f>[1]QC!K11</f>
        <v>2.4</v>
      </c>
      <c r="L11" s="737">
        <f>[1]QC!L11</f>
        <v>0.875</v>
      </c>
      <c r="M11" s="738" t="str">
        <f>[1]QC!M11</f>
        <v>2 / RCX1634</v>
      </c>
      <c r="N11" s="739" t="str">
        <f>[1]QC!N11</f>
        <v>3 / RCX1534</v>
      </c>
      <c r="O11" s="291">
        <f>[1]QC!Z11</f>
        <v>2071.37542517007</v>
      </c>
      <c r="P11" s="291">
        <f>[1]QC!AA11</f>
        <v>2291.73186267088</v>
      </c>
      <c r="Q11" s="740" t="str">
        <f>[1]QC!AI11</f>
        <v>~</v>
      </c>
      <c r="R11" s="740" t="str">
        <f>[1]QC!AJ11</f>
        <v>~</v>
      </c>
      <c r="S11" s="741"/>
    </row>
    <row r="12" spans="1:19">
      <c r="A12" s="735" t="str">
        <f>[1]QC!A12</f>
        <v>QC004</v>
      </c>
      <c r="B12" s="735" t="str">
        <f>[1]QC!B12</f>
        <v>CL302C6</v>
      </c>
      <c r="C12" s="742"/>
      <c r="D12" s="425" t="str">
        <f>[1]QC!D12</f>
        <v>MT50-MT64,ZB29,ZB38</v>
      </c>
      <c r="E12" s="463">
        <f>[1]QC!E12</f>
        <v>10239</v>
      </c>
      <c r="F12" s="135">
        <f>[1]QC!F12</f>
        <v>3</v>
      </c>
      <c r="G12" s="135">
        <f>[1]QC!G12</f>
        <v>8</v>
      </c>
      <c r="H12" s="135" t="str">
        <f>[1]QC!H12</f>
        <v>2x300</v>
      </c>
      <c r="I12" s="135">
        <f>[1]QC!I12</f>
        <v>230</v>
      </c>
      <c r="J12" s="731">
        <f>[1]QC!J12</f>
        <v>5</v>
      </c>
      <c r="K12" s="135">
        <f>[1]QC!K12</f>
        <v>4</v>
      </c>
      <c r="L12" s="737">
        <f>[1]QC!L12</f>
        <v>1.125</v>
      </c>
      <c r="M12" s="738" t="str">
        <f>[1]QC!M12</f>
        <v>3 / RCX2434</v>
      </c>
      <c r="N12" s="739" t="str">
        <f>[1]QC!N12</f>
        <v>3 / RCX1534</v>
      </c>
      <c r="O12" s="291">
        <f>[1]QC!Z12</f>
        <v>2581.57950680272</v>
      </c>
      <c r="P12" s="291">
        <f>[1]QC!AA12</f>
        <v>2803.21918140889</v>
      </c>
      <c r="Q12" s="740" t="str">
        <f>[1]QC!AI12</f>
        <v>~</v>
      </c>
      <c r="R12" s="740" t="str">
        <f>[1]QC!AJ12</f>
        <v>~</v>
      </c>
      <c r="S12" s="741"/>
    </row>
    <row r="13" spans="1:19">
      <c r="A13" s="735" t="str">
        <f>[1]QC!A13</f>
        <v>QC005</v>
      </c>
      <c r="B13" s="735" t="str">
        <f>[1]QC!B13</f>
        <v>CL303C4</v>
      </c>
      <c r="C13" s="742"/>
      <c r="D13" s="425" t="str">
        <f>[1]QC!D13</f>
        <v>MT50-MT64,ZB29,ZB38</v>
      </c>
      <c r="E13" s="463">
        <f>[1]QC!E13</f>
        <v>12628.1</v>
      </c>
      <c r="F13" s="135">
        <f>[1]QC!F13</f>
        <v>3.7</v>
      </c>
      <c r="G13" s="135">
        <f>[1]QC!G13</f>
        <v>9</v>
      </c>
      <c r="H13" s="135" t="str">
        <f>[1]QC!H13</f>
        <v>3x300</v>
      </c>
      <c r="I13" s="135">
        <f>[1]QC!I13</f>
        <v>230</v>
      </c>
      <c r="J13" s="731">
        <f>[1]QC!J13</f>
        <v>3</v>
      </c>
      <c r="K13" s="135">
        <f>[1]QC!K13</f>
        <v>6</v>
      </c>
      <c r="L13" s="737">
        <f>[1]QC!L13</f>
        <v>1.125</v>
      </c>
      <c r="M13" s="738" t="str">
        <f>[1]QC!M13</f>
        <v>4 / RCX3134</v>
      </c>
      <c r="N13" s="739" t="str">
        <f>[1]QC!N13</f>
        <v>4 / RCX2034</v>
      </c>
      <c r="O13" s="291">
        <f>[1]QC!Z13</f>
        <v>2792.83588435374</v>
      </c>
      <c r="P13" s="291">
        <f>[1]QC!AA13</f>
        <v>3007.19085628573</v>
      </c>
      <c r="Q13" s="740" t="str">
        <f>[1]QC!AI13</f>
        <v>~</v>
      </c>
      <c r="R13" s="740" t="str">
        <f>[1]QC!AJ13</f>
        <v>~</v>
      </c>
      <c r="S13" s="741"/>
    </row>
    <row r="14" spans="1:19">
      <c r="A14" s="735" t="str">
        <f>[1]QC!A14</f>
        <v>QC006</v>
      </c>
      <c r="B14" s="735" t="str">
        <f>[1]QC!B14</f>
        <v>CL303C6</v>
      </c>
      <c r="C14" s="742"/>
      <c r="D14" s="425" t="str">
        <f>[1]QC!D14</f>
        <v>4DES5Y,MT100,ZB45</v>
      </c>
      <c r="E14" s="463">
        <f>[1]QC!E14</f>
        <v>15699.8</v>
      </c>
      <c r="F14" s="135">
        <f>[1]QC!F14</f>
        <v>4.6</v>
      </c>
      <c r="G14" s="135">
        <f>[1]QC!G14</f>
        <v>9</v>
      </c>
      <c r="H14" s="135" t="str">
        <f>[1]QC!H14</f>
        <v>3x300</v>
      </c>
      <c r="I14" s="135">
        <f>[1]QC!I14</f>
        <v>230</v>
      </c>
      <c r="J14" s="731">
        <f>[1]QC!J14</f>
        <v>5</v>
      </c>
      <c r="K14" s="135">
        <f>[1]QC!K14</f>
        <v>6</v>
      </c>
      <c r="L14" s="737">
        <f>[1]QC!L14</f>
        <v>1.125</v>
      </c>
      <c r="M14" s="738" t="str">
        <f>[1]QC!M14</f>
        <v>5 / RCX4734</v>
      </c>
      <c r="N14" s="739">
        <f>[1]QC!N14</f>
        <v>6</v>
      </c>
      <c r="O14" s="291">
        <f>[1]QC!Z14</f>
        <v>3427.93367346939</v>
      </c>
      <c r="P14" s="291">
        <f>[1]QC!AA14</f>
        <v>3620.38872163877</v>
      </c>
      <c r="Q14" s="740" t="str">
        <f>[1]QC!AI14</f>
        <v>~</v>
      </c>
      <c r="R14" s="740" t="str">
        <f>[1]QC!AJ14</f>
        <v>~</v>
      </c>
      <c r="S14" s="741"/>
    </row>
    <row r="15" spans="1:19">
      <c r="A15" s="735" t="str">
        <f>[1]QC!A15</f>
        <v>QC006.1</v>
      </c>
      <c r="B15" s="735" t="str">
        <f>[1]QC!B15</f>
        <v>CL304C6</v>
      </c>
      <c r="C15" s="742"/>
      <c r="D15" s="425" t="str">
        <f>[1]QC!D15</f>
        <v>4CES6YY,MT125,ZB48</v>
      </c>
      <c r="E15" s="463">
        <f>[1]QC!E15</f>
        <v>21501.9</v>
      </c>
      <c r="F15" s="135">
        <f>[1]QC!F15</f>
        <v>6.3</v>
      </c>
      <c r="G15" s="135">
        <f>[1]QC!G15</f>
        <v>9</v>
      </c>
      <c r="H15" s="135" t="str">
        <f>[1]QC!H15</f>
        <v>4x300</v>
      </c>
      <c r="I15" s="135">
        <f>[1]QC!I15</f>
        <v>230</v>
      </c>
      <c r="J15" s="731">
        <f>[1]QC!J15</f>
        <v>5</v>
      </c>
      <c r="K15" s="135">
        <f>[1]QC!K15</f>
        <v>6</v>
      </c>
      <c r="L15" s="737">
        <f>[1]QC!L15</f>
        <v>1.125</v>
      </c>
      <c r="M15" s="738" t="str">
        <f>[1]QC!M15</f>
        <v>TEX5-1 / SCX0645</v>
      </c>
      <c r="N15" s="739" t="str">
        <f>[1]QC!N15</f>
        <v>TES5-1 / TGES5</v>
      </c>
      <c r="O15" s="291">
        <f>[1]QC!Z15</f>
        <v>4486.87287414966</v>
      </c>
      <c r="P15" s="291">
        <f>[1]QC!AA15</f>
        <v>4953.76888274869</v>
      </c>
      <c r="Q15" s="740" t="str">
        <f>[1]QC!AI15</f>
        <v>~</v>
      </c>
      <c r="R15" s="740" t="str">
        <f>[1]QC!AJ15</f>
        <v>~</v>
      </c>
      <c r="S15" s="741"/>
    </row>
    <row r="16" spans="1:19">
      <c r="A16" s="735" t="str">
        <f>[1]QC!A16</f>
        <v>QC007</v>
      </c>
      <c r="B16" s="735" t="str">
        <f>[1]QC!B16</f>
        <v>CL401C3</v>
      </c>
      <c r="C16" s="742"/>
      <c r="D16" s="425" t="str">
        <f>[1]QC!D16</f>
        <v>MT28,ZB15</v>
      </c>
      <c r="E16" s="463">
        <f>[1]QC!E16</f>
        <v>6826</v>
      </c>
      <c r="F16" s="135">
        <f>[1]QC!F16</f>
        <v>2</v>
      </c>
      <c r="G16" s="135">
        <f>[1]QC!G16</f>
        <v>12</v>
      </c>
      <c r="H16" s="135" t="str">
        <f>[1]QC!H16</f>
        <v>1x400</v>
      </c>
      <c r="I16" s="135">
        <f>[1]QC!I16</f>
        <v>230</v>
      </c>
      <c r="J16" s="731">
        <f>[1]QC!J16</f>
        <v>3</v>
      </c>
      <c r="K16" s="135">
        <f>[1]QC!K16</f>
        <v>1.5</v>
      </c>
      <c r="L16" s="737">
        <f>[1]QC!L16</f>
        <v>0.875</v>
      </c>
      <c r="M16" s="738" t="str">
        <f>[1]QC!M16</f>
        <v>1 / RCX0834</v>
      </c>
      <c r="N16" s="739" t="str">
        <f>[1]QC!N16</f>
        <v>1 / RCX0834</v>
      </c>
      <c r="O16" s="291">
        <f>[1]QC!Z16</f>
        <v>1648.86267006803</v>
      </c>
      <c r="P16" s="291">
        <f>[1]QC!AA16</f>
        <v>1883.78851291719</v>
      </c>
      <c r="Q16" s="740">
        <f>[1]QC!AI16</f>
        <v>2132.91240840134</v>
      </c>
      <c r="R16" s="740">
        <f>[1]QC!AJ16</f>
        <v>2424.69558470112</v>
      </c>
      <c r="S16" s="741"/>
    </row>
    <row r="17" spans="1:19">
      <c r="A17" s="735" t="str">
        <f>[1]QC!A17</f>
        <v>QC008</v>
      </c>
      <c r="B17" s="735" t="str">
        <f>[1]QC!B17</f>
        <v>CL401C4</v>
      </c>
      <c r="C17" s="742"/>
      <c r="D17" s="425" t="str">
        <f>[1]QC!D17</f>
        <v>MT32,ZB19</v>
      </c>
      <c r="E17" s="463">
        <f>[1]QC!E17</f>
        <v>7849.9</v>
      </c>
      <c r="F17" s="135">
        <f>[1]QC!F17</f>
        <v>2.3</v>
      </c>
      <c r="G17" s="135">
        <f>[1]QC!G17</f>
        <v>12</v>
      </c>
      <c r="H17" s="135" t="str">
        <f>[1]QC!H17</f>
        <v>1x400</v>
      </c>
      <c r="I17" s="135">
        <f>[1]QC!I17</f>
        <v>230</v>
      </c>
      <c r="J17" s="731">
        <f>[1]QC!J17</f>
        <v>3</v>
      </c>
      <c r="K17" s="135">
        <f>[1]QC!K17</f>
        <v>1.5</v>
      </c>
      <c r="L17" s="737">
        <f>[1]QC!L17</f>
        <v>0.875</v>
      </c>
      <c r="M17" s="738" t="str">
        <f>[1]QC!M17</f>
        <v>2 / RCX1234</v>
      </c>
      <c r="N17" s="739" t="str">
        <f>[1]QC!N17</f>
        <v>2 / RCX1034</v>
      </c>
      <c r="O17" s="291">
        <f>[1]QC!Z17</f>
        <v>1939.83843537415</v>
      </c>
      <c r="P17" s="291">
        <f>[1]QC!AA17</f>
        <v>2164.73063114379</v>
      </c>
      <c r="Q17" s="740">
        <f>[1]QC!AI17</f>
        <v>2413.85452662794</v>
      </c>
      <c r="R17" s="740">
        <f>[1]QC!AJ17</f>
        <v>2705.63770292773</v>
      </c>
      <c r="S17" s="741"/>
    </row>
    <row r="18" spans="1:19">
      <c r="A18" s="735" t="str">
        <f>[1]QC!A18</f>
        <v>QC009</v>
      </c>
      <c r="B18" s="735" t="str">
        <f>[1]QC!B18</f>
        <v>CL401C5</v>
      </c>
      <c r="C18" s="742"/>
      <c r="D18" s="425" t="str">
        <f>[1]QC!D18</f>
        <v>MT40,ZB21</v>
      </c>
      <c r="E18" s="463">
        <f>[1]QC!E18</f>
        <v>9897.7</v>
      </c>
      <c r="F18" s="135">
        <f>[1]QC!F18</f>
        <v>2.9</v>
      </c>
      <c r="G18" s="135">
        <f>[1]QC!G18</f>
        <v>12</v>
      </c>
      <c r="H18" s="135" t="str">
        <f>[1]QC!H18</f>
        <v>1x400</v>
      </c>
      <c r="I18" s="135">
        <f>[1]QC!I18</f>
        <v>230</v>
      </c>
      <c r="J18" s="731">
        <f>[1]QC!J18</f>
        <v>5</v>
      </c>
      <c r="K18" s="135">
        <f>[1]QC!K18</f>
        <v>2.5</v>
      </c>
      <c r="L18" s="737">
        <f>[1]QC!L18</f>
        <v>0.875</v>
      </c>
      <c r="M18" s="738" t="str">
        <f>[1]QC!M18</f>
        <v>3 / RCX2434</v>
      </c>
      <c r="N18" s="739" t="str">
        <f>[1]QC!N18</f>
        <v>3 / RCX1534</v>
      </c>
      <c r="O18" s="291">
        <f>[1]QC!Z18</f>
        <v>2125.85034013605</v>
      </c>
      <c r="P18" s="291">
        <f>[1]QC!AA18</f>
        <v>2344.32833229321</v>
      </c>
      <c r="Q18" s="740">
        <f>[1]QC!AI18</f>
        <v>2524.17882876259</v>
      </c>
      <c r="R18" s="740">
        <f>[1]QC!AJ18</f>
        <v>2815.96200506237</v>
      </c>
      <c r="S18" s="741"/>
    </row>
    <row r="19" spans="1:19">
      <c r="A19" s="735" t="str">
        <f>[1]QC!A19</f>
        <v>QC010</v>
      </c>
      <c r="B19" s="735" t="str">
        <f>[1]QC!B19</f>
        <v>CL401C6</v>
      </c>
      <c r="C19" s="742"/>
      <c r="D19" s="425" t="str">
        <f>[1]QC!D19</f>
        <v>MT50,ZB26</v>
      </c>
      <c r="E19" s="463">
        <f>[1]QC!E19</f>
        <v>10580.3</v>
      </c>
      <c r="F19" s="135">
        <f>[1]QC!F19</f>
        <v>3.1</v>
      </c>
      <c r="G19" s="135">
        <f>[1]QC!G19</f>
        <v>12</v>
      </c>
      <c r="H19" s="135" t="str">
        <f>[1]QC!H19</f>
        <v>1x400</v>
      </c>
      <c r="I19" s="135">
        <f>[1]QC!I19</f>
        <v>230</v>
      </c>
      <c r="J19" s="731">
        <f>[1]QC!J19</f>
        <v>5</v>
      </c>
      <c r="K19" s="135">
        <f>[1]QC!K19</f>
        <v>2.5</v>
      </c>
      <c r="L19" s="737">
        <f>[1]QC!L19</f>
        <v>0.875</v>
      </c>
      <c r="M19" s="738" t="str">
        <f>[1]QC!M19</f>
        <v>3 / RCX2434</v>
      </c>
      <c r="N19" s="739" t="str">
        <f>[1]QC!N19</f>
        <v>3 / RCX2034</v>
      </c>
      <c r="O19" s="291">
        <f>[1]QC!Z19</f>
        <v>2222.84226190476</v>
      </c>
      <c r="P19" s="291">
        <f>[1]QC!AA19</f>
        <v>2437.97570503541</v>
      </c>
      <c r="Q19" s="740">
        <f>[1]QC!AI19</f>
        <v>2617.82620150479</v>
      </c>
      <c r="R19" s="740">
        <f>[1]QC!AJ19</f>
        <v>2909.60937780457</v>
      </c>
      <c r="S19" s="741"/>
    </row>
    <row r="20" spans="1:19">
      <c r="A20" s="735" t="str">
        <f>[1]QC!A20</f>
        <v>QC010.1</v>
      </c>
      <c r="B20" s="735" t="str">
        <f>[1]QC!B20</f>
        <v>CL402C3</v>
      </c>
      <c r="C20" s="742"/>
      <c r="D20" s="425" t="str">
        <f>[1]QC!D20</f>
        <v>MT64,ZB29</v>
      </c>
      <c r="E20" s="463">
        <f>[1]QC!E20</f>
        <v>12628.1</v>
      </c>
      <c r="F20" s="135">
        <f>[1]QC!F20</f>
        <v>3.7</v>
      </c>
      <c r="G20" s="135">
        <f>[1]QC!G20</f>
        <v>14</v>
      </c>
      <c r="H20" s="135" t="str">
        <f>[1]QC!H20</f>
        <v>2x400</v>
      </c>
      <c r="I20" s="135">
        <f>[1]QC!I20</f>
        <v>415</v>
      </c>
      <c r="J20" s="731">
        <f>[1]QC!J20</f>
        <v>3</v>
      </c>
      <c r="K20" s="135">
        <f>[1]QC!K20</f>
        <v>3</v>
      </c>
      <c r="L20" s="737">
        <f>[1]QC!L20</f>
        <v>1.125</v>
      </c>
      <c r="M20" s="738" t="str">
        <f>[1]QC!M20</f>
        <v>3 / RCX2434</v>
      </c>
      <c r="N20" s="739" t="str">
        <f>[1]QC!N20</f>
        <v>3 / RCX2034</v>
      </c>
      <c r="O20" s="291">
        <f>[1]QC!Z20</f>
        <v>2645.3550170068</v>
      </c>
      <c r="P20" s="291">
        <f>[1]QC!AA20</f>
        <v>2864.79553608869</v>
      </c>
      <c r="Q20" s="740">
        <f>[1]QC!AI20</f>
        <v>3644.60149988971</v>
      </c>
      <c r="R20" s="740">
        <f>[1]QC!AJ20</f>
        <v>3955.26115748907</v>
      </c>
      <c r="S20" s="741"/>
    </row>
    <row r="21" spans="1:19">
      <c r="A21" s="735" t="str">
        <f>[1]QC!A21</f>
        <v>QC011</v>
      </c>
      <c r="B21" s="735" t="str">
        <f>[1]QC!B21</f>
        <v>CL402C4</v>
      </c>
      <c r="C21" s="742"/>
      <c r="D21" s="425" t="str">
        <f>[1]QC!D21</f>
        <v>MT80,CS33,ZB38</v>
      </c>
      <c r="E21" s="463">
        <f>[1]QC!E21</f>
        <v>16041.1</v>
      </c>
      <c r="F21" s="135">
        <f>[1]QC!F21</f>
        <v>4.7</v>
      </c>
      <c r="G21" s="135">
        <f>[1]QC!G21</f>
        <v>14</v>
      </c>
      <c r="H21" s="135" t="str">
        <f>[1]QC!H21</f>
        <v>2x400</v>
      </c>
      <c r="I21" s="135">
        <f>[1]QC!I21</f>
        <v>415</v>
      </c>
      <c r="J21" s="731">
        <f>[1]QC!J21</f>
        <v>3</v>
      </c>
      <c r="K21" s="135">
        <f>[1]QC!K21</f>
        <v>3</v>
      </c>
      <c r="L21" s="737">
        <f>[1]QC!L21</f>
        <v>1.125</v>
      </c>
      <c r="M21" s="738" t="str">
        <f>[1]QC!M21</f>
        <v>4 / RCX3134</v>
      </c>
      <c r="N21" s="739" t="str">
        <f>[1]QC!N21</f>
        <v>3 / RCX2034</v>
      </c>
      <c r="O21" s="291">
        <f>[1]QC!Z21</f>
        <v>2968.21853741497</v>
      </c>
      <c r="P21" s="291">
        <f>[1]QC!AA21</f>
        <v>3176.52583165519</v>
      </c>
      <c r="Q21" s="740">
        <f>[1]QC!AI21</f>
        <v>3956.33179545622</v>
      </c>
      <c r="R21" s="740">
        <f>[1]QC!AJ21</f>
        <v>4266.99145305558</v>
      </c>
      <c r="S21" s="741"/>
    </row>
    <row r="22" spans="1:19">
      <c r="A22" s="735" t="str">
        <f>[1]QC!A22</f>
        <v>QC012</v>
      </c>
      <c r="B22" s="735" t="str">
        <f>[1]QC!B22</f>
        <v>CL402C5</v>
      </c>
      <c r="C22" s="742"/>
      <c r="D22" s="425" t="str">
        <f>[1]QC!D22</f>
        <v>4EES4Y,MT100,ZB45</v>
      </c>
      <c r="E22" s="463">
        <f>[1]QC!E22</f>
        <v>19795.4</v>
      </c>
      <c r="F22" s="135">
        <f>[1]QC!F22</f>
        <v>5.8</v>
      </c>
      <c r="G22" s="135">
        <f>[1]QC!G22</f>
        <v>14</v>
      </c>
      <c r="H22" s="135" t="str">
        <f>[1]QC!H22</f>
        <v>2x400</v>
      </c>
      <c r="I22" s="135">
        <f>[1]QC!I22</f>
        <v>415</v>
      </c>
      <c r="J22" s="731">
        <f>[1]QC!J22</f>
        <v>5</v>
      </c>
      <c r="K22" s="135">
        <f>[1]QC!K22</f>
        <v>5</v>
      </c>
      <c r="L22" s="737">
        <f>[1]QC!L22</f>
        <v>1.125</v>
      </c>
      <c r="M22" s="738" t="str">
        <f>[1]QC!M22</f>
        <v>4 / RCX3134</v>
      </c>
      <c r="N22" s="739">
        <f>[1]QC!N22</f>
        <v>4</v>
      </c>
      <c r="O22" s="291">
        <f>[1]QC!Z22</f>
        <v>3297.72534013605</v>
      </c>
      <c r="P22" s="291">
        <f>[1]QC!AA22</f>
        <v>3494.67033083417</v>
      </c>
      <c r="Q22" s="740">
        <f>[1]QC!AI22</f>
        <v>4169.28335539053</v>
      </c>
      <c r="R22" s="740">
        <f>[1]QC!AJ22</f>
        <v>4479.94301298989</v>
      </c>
      <c r="S22" s="741"/>
    </row>
    <row r="23" spans="1:19">
      <c r="A23" s="735" t="str">
        <f>[1]QC!A23</f>
        <v>QC013</v>
      </c>
      <c r="B23" s="735" t="str">
        <f>[1]QC!B23</f>
        <v>CL402C6</v>
      </c>
      <c r="C23" s="742"/>
      <c r="D23" s="425" t="str">
        <f>[1]QC!D23</f>
        <v>4DES5Y,MT125,ZFI23,ZB48</v>
      </c>
      <c r="E23" s="463">
        <f>[1]QC!E23</f>
        <v>21501.9</v>
      </c>
      <c r="F23" s="135">
        <f>[1]QC!F23</f>
        <v>6.3</v>
      </c>
      <c r="G23" s="135">
        <f>[1]QC!G23</f>
        <v>14</v>
      </c>
      <c r="H23" s="135" t="str">
        <f>[1]QC!H23</f>
        <v>2x400</v>
      </c>
      <c r="I23" s="135">
        <f>[1]QC!I23</f>
        <v>415</v>
      </c>
      <c r="J23" s="731">
        <f>[1]QC!J23</f>
        <v>5</v>
      </c>
      <c r="K23" s="135">
        <f>[1]QC!K23</f>
        <v>5</v>
      </c>
      <c r="L23" s="737">
        <f>[1]QC!L23</f>
        <v>1.125</v>
      </c>
      <c r="M23" s="738" t="str">
        <f>[1]QC!M23</f>
        <v>5 / RCX4734</v>
      </c>
      <c r="N23" s="739" t="str">
        <f>[1]QC!N23</f>
        <v>5 zfi</v>
      </c>
      <c r="O23" s="291">
        <f>[1]QC!Z23</f>
        <v>3632.54676870748</v>
      </c>
      <c r="P23" s="291">
        <f>[1]QC!AA23</f>
        <v>3817.94619290314</v>
      </c>
      <c r="Q23" s="740">
        <f>[1]QC!AI23</f>
        <v>4492.5592174595</v>
      </c>
      <c r="R23" s="740">
        <f>[1]QC!AJ23</f>
        <v>4803.21887505886</v>
      </c>
      <c r="S23" s="741"/>
    </row>
    <row r="24" spans="1:19">
      <c r="A24" s="735" t="str">
        <f>[1]QC!A24</f>
        <v>QC013.1</v>
      </c>
      <c r="B24" s="735" t="str">
        <f>[1]QC!B24</f>
        <v>CL403C4</v>
      </c>
      <c r="C24" s="742"/>
      <c r="D24" s="425" t="str">
        <f>[1]QC!D24</f>
        <v>4CES6Y,MT125,ZFI26,ZB58</v>
      </c>
      <c r="E24" s="463">
        <f>[1]QC!E24</f>
        <v>25597.5</v>
      </c>
      <c r="F24" s="135">
        <f>[1]QC!F24</f>
        <v>7.5</v>
      </c>
      <c r="G24" s="135">
        <f>[1]QC!G24</f>
        <v>15</v>
      </c>
      <c r="H24" s="135" t="str">
        <f>[1]QC!H24</f>
        <v>3x400</v>
      </c>
      <c r="I24" s="135">
        <f>[1]QC!I24</f>
        <v>415</v>
      </c>
      <c r="J24" s="731">
        <f>[1]QC!J24</f>
        <v>3</v>
      </c>
      <c r="K24" s="135">
        <f>[1]QC!K24</f>
        <v>7.5</v>
      </c>
      <c r="L24" s="737">
        <f>[1]QC!L24</f>
        <v>1.125</v>
      </c>
      <c r="M24" s="738">
        <f>[1]QC!M24</f>
        <v>6</v>
      </c>
      <c r="N24" s="739" t="str">
        <f>[1]QC!N24</f>
        <v>5 zfi,6</v>
      </c>
      <c r="O24" s="291">
        <f>[1]QC!Z24</f>
        <v>4387.22363945578</v>
      </c>
      <c r="P24" s="291">
        <f>[1]QC!AA24</f>
        <v>4546.59972328081</v>
      </c>
      <c r="Q24" s="740">
        <f>[1]QC!AI24</f>
        <v>5868.26719236331</v>
      </c>
      <c r="R24" s="740">
        <f>[1]QC!AJ24</f>
        <v>6178.92684996267</v>
      </c>
      <c r="S24" s="741"/>
    </row>
    <row r="25" spans="1:19">
      <c r="A25" s="735" t="str">
        <f>[1]QC!A25</f>
        <v>QC014</v>
      </c>
      <c r="B25" s="735" t="str">
        <f>[1]QC!B25</f>
        <v>CL403C5</v>
      </c>
      <c r="C25" s="742"/>
      <c r="D25" s="425" t="str">
        <f>[1]QC!D25</f>
        <v>4TES9Y,MT160,ZFI30</v>
      </c>
      <c r="E25" s="463">
        <f>[1]QC!E25</f>
        <v>29351.8</v>
      </c>
      <c r="F25" s="135">
        <f>[1]QC!F25</f>
        <v>8.6</v>
      </c>
      <c r="G25" s="135">
        <f>[1]QC!G25</f>
        <v>15</v>
      </c>
      <c r="H25" s="135" t="str">
        <f>[1]QC!H25</f>
        <v>3x400</v>
      </c>
      <c r="I25" s="135">
        <f>[1]QC!I25</f>
        <v>415</v>
      </c>
      <c r="J25" s="731">
        <f>[1]QC!J25</f>
        <v>5</v>
      </c>
      <c r="K25" s="135">
        <f>[1]QC!K25</f>
        <v>7.5</v>
      </c>
      <c r="L25" s="737">
        <f>[1]QC!L25</f>
        <v>1.125</v>
      </c>
      <c r="M25" s="738" t="str">
        <f>[1]QC!M25</f>
        <v>6 / SCX0645</v>
      </c>
      <c r="N25" s="739" t="str">
        <f>[1]QC!N25</f>
        <v>TES2-6 /TGES5</v>
      </c>
      <c r="O25" s="291">
        <f>[1]QC!Z25</f>
        <v>4817.70833333333</v>
      </c>
      <c r="P25" s="291">
        <f>[1]QC!AA25</f>
        <v>5273.19622265017</v>
      </c>
      <c r="Q25" s="740">
        <f>[1]QC!AI25</f>
        <v>6137.66374408744</v>
      </c>
      <c r="R25" s="740">
        <f>[1]QC!AJ25</f>
        <v>6759.2795069675</v>
      </c>
      <c r="S25" s="741"/>
    </row>
    <row r="26" spans="1:19">
      <c r="A26" s="735" t="str">
        <f>[1]QC!A26</f>
        <v>QC015</v>
      </c>
      <c r="B26" s="735" t="str">
        <f>[1]QC!B26</f>
        <v>CL403C6</v>
      </c>
      <c r="C26" s="742"/>
      <c r="D26" s="425" t="str">
        <f>[1]QC!D26</f>
        <v>4PES12Y,ZFI36</v>
      </c>
      <c r="E26" s="463">
        <f>[1]QC!E26</f>
        <v>33447.4</v>
      </c>
      <c r="F26" s="135">
        <f>[1]QC!F26</f>
        <v>9.8</v>
      </c>
      <c r="G26" s="135">
        <f>[1]QC!G26</f>
        <v>15</v>
      </c>
      <c r="H26" s="135" t="str">
        <f>[1]QC!H26</f>
        <v>3x400</v>
      </c>
      <c r="I26" s="135">
        <f>[1]QC!I26</f>
        <v>415</v>
      </c>
      <c r="J26" s="731">
        <f>[1]QC!J26</f>
        <v>5</v>
      </c>
      <c r="K26" s="135">
        <f>[1]QC!K26</f>
        <v>7.5</v>
      </c>
      <c r="L26" s="737">
        <f>[1]QC!L26</f>
        <v>1.375</v>
      </c>
      <c r="M26" s="738" t="str">
        <f>[1]QC!M26</f>
        <v>6 / SCX0645</v>
      </c>
      <c r="N26" s="739" t="str">
        <f>[1]QC!N26</f>
        <v>TES2-6 /TGES5 </v>
      </c>
      <c r="O26" s="291">
        <f>[1]QC!Z26</f>
        <v>5435.53358843537</v>
      </c>
      <c r="P26" s="291">
        <f>[1]QC!AA26</f>
        <v>5907.95292578465</v>
      </c>
      <c r="Q26" s="740">
        <f>[1]QC!AI26</f>
        <v>6734.18468004804</v>
      </c>
      <c r="R26" s="740">
        <f>[1]QC!AJ26</f>
        <v>7394.03621010197</v>
      </c>
      <c r="S26" s="741"/>
    </row>
    <row r="27" spans="1:19">
      <c r="A27" s="735" t="str">
        <f>[1]QC!A27</f>
        <v>QC016</v>
      </c>
      <c r="B27" s="735" t="str">
        <f>[1]QC!B27</f>
        <v>CL404C6</v>
      </c>
      <c r="C27" s="742"/>
      <c r="D27" s="425" t="str">
        <f>[1]QC!D27</f>
        <v>4NES14Y,ZFI39</v>
      </c>
      <c r="E27" s="463">
        <f>[1]QC!E27</f>
        <v>41297.3</v>
      </c>
      <c r="F27" s="135">
        <f>[1]QC!F27</f>
        <v>12.1</v>
      </c>
      <c r="G27" s="135">
        <f>[1]QC!G27</f>
        <v>16</v>
      </c>
      <c r="H27" s="135" t="str">
        <f>[1]QC!H27</f>
        <v>4x400</v>
      </c>
      <c r="I27" s="135">
        <f>[1]QC!I27</f>
        <v>415</v>
      </c>
      <c r="J27" s="731">
        <f>[1]QC!J27</f>
        <v>5</v>
      </c>
      <c r="K27" s="135">
        <f>[1]QC!K27</f>
        <v>9</v>
      </c>
      <c r="L27" s="737">
        <f>[1]QC!L27</f>
        <v>1.375</v>
      </c>
      <c r="M27" s="738" t="str">
        <f>[1]QC!M27</f>
        <v>TEX5-1 / TCLE5HW / SCX0645</v>
      </c>
      <c r="N27" s="739" t="str">
        <f>[1]QC!N27</f>
        <v>TES5-1 /TGES5</v>
      </c>
      <c r="O27" s="291">
        <f>[1]QC!Z27</f>
        <v>6858.52465986395</v>
      </c>
      <c r="P27" s="291">
        <f>[1]QC!AA27</f>
        <v>7281.87533957775</v>
      </c>
      <c r="Q27" s="740">
        <f>[1]QC!AI27</f>
        <v>8647.40291767762</v>
      </c>
      <c r="R27" s="740">
        <f>[1]QC!AJ27</f>
        <v>9307.25444773156</v>
      </c>
      <c r="S27" s="741"/>
    </row>
    <row r="28" spans="1:19">
      <c r="A28" s="735" t="str">
        <f>[1]QC!A29</f>
        <v>QC018</v>
      </c>
      <c r="B28" s="735" t="str">
        <f>[1]QC!B29</f>
        <v>NT501C6</v>
      </c>
      <c r="C28" s="742"/>
      <c r="D28" s="425" t="str">
        <f>[1]QC!D29</f>
        <v>4CES6Y,MT125,ZFI26</v>
      </c>
      <c r="E28" s="463">
        <f>[1]QC!E29</f>
        <v>26962.7</v>
      </c>
      <c r="F28" s="135">
        <f>[1]QC!F29</f>
        <v>7.9</v>
      </c>
      <c r="G28" s="135">
        <f>[1]QC!G29</f>
        <v>26</v>
      </c>
      <c r="H28" s="135" t="str">
        <f>[1]QC!H29</f>
        <v>1X500</v>
      </c>
      <c r="I28" s="135">
        <f>[1]QC!I29</f>
        <v>415</v>
      </c>
      <c r="J28" s="731">
        <f>[1]QC!J29</f>
        <v>6</v>
      </c>
      <c r="K28" s="135">
        <f>[1]QC!K29</f>
        <v>9</v>
      </c>
      <c r="L28" s="737">
        <f>[1]QC!L29</f>
        <v>1.125</v>
      </c>
      <c r="M28" s="738">
        <f>[1]QC!M29</f>
        <v>6</v>
      </c>
      <c r="N28" s="739" t="str">
        <f>[1]QC!N29</f>
        <v>6 /5 zfi</v>
      </c>
      <c r="O28" s="291">
        <f>[1]QC!Z29</f>
        <v>4761.90476190476</v>
      </c>
      <c r="P28" s="291">
        <f>[1]QC!AA29</f>
        <v>5352.94925775793</v>
      </c>
      <c r="Q28" s="740">
        <f>[1]QC!AI29</f>
        <v>5116.25276616671</v>
      </c>
      <c r="R28" s="740">
        <f>[1]QC!AJ29</f>
        <v>5688.5339446912</v>
      </c>
      <c r="S28" s="741"/>
    </row>
    <row r="29" spans="1:19">
      <c r="A29" s="735" t="str">
        <f>[1]QC!A30</f>
        <v>QC019</v>
      </c>
      <c r="B29" s="735" t="str">
        <f>[1]QC!B30</f>
        <v>NT501C8</v>
      </c>
      <c r="C29" s="742"/>
      <c r="D29" s="425" t="str">
        <f>[1]QC!D30</f>
        <v>4TES9Y,ZFI31,ZFI36</v>
      </c>
      <c r="E29" s="463">
        <f>[1]QC!E30</f>
        <v>30034.4</v>
      </c>
      <c r="F29" s="135">
        <f>[1]QC!F30</f>
        <v>8.8</v>
      </c>
      <c r="G29" s="135">
        <f>[1]QC!G30</f>
        <v>26</v>
      </c>
      <c r="H29" s="135" t="str">
        <f>[1]QC!H30</f>
        <v>1X500</v>
      </c>
      <c r="I29" s="135">
        <f>[1]QC!I30</f>
        <v>415</v>
      </c>
      <c r="J29" s="731">
        <f>[1]QC!J30</f>
        <v>6</v>
      </c>
      <c r="K29" s="135">
        <f>[1]QC!K30</f>
        <v>9</v>
      </c>
      <c r="L29" s="737">
        <f>[1]QC!L30</f>
        <v>1.375</v>
      </c>
      <c r="M29" s="738">
        <f>[1]QC!M30</f>
        <v>6</v>
      </c>
      <c r="N29" s="739" t="str">
        <f>[1]QC!N30</f>
        <v>TES2-6 /TGES5 </v>
      </c>
      <c r="O29" s="291">
        <f>[1]QC!Z30</f>
        <v>5598.65339578454</v>
      </c>
      <c r="P29" s="291">
        <f>[1]QC!AA30</f>
        <v>6226.05321124567</v>
      </c>
      <c r="Q29" s="740">
        <f>[1]QC!AI30</f>
        <v>5926.43795135189</v>
      </c>
      <c r="R29" s="740">
        <f>[1]QC!AJ30</f>
        <v>6533.92031235393</v>
      </c>
      <c r="S29" s="741"/>
    </row>
    <row r="30" spans="1:19">
      <c r="A30" s="735" t="str">
        <f>[1]QC!A31</f>
        <v>QC020</v>
      </c>
      <c r="B30" s="735" t="str">
        <f>[1]QC!B31</f>
        <v>NT502C4</v>
      </c>
      <c r="C30" s="742"/>
      <c r="D30" s="425" t="str">
        <f>[1]QC!D31</f>
        <v>4PES12Y,ZFI39</v>
      </c>
      <c r="E30" s="463">
        <f>[1]QC!E31</f>
        <v>42662.5</v>
      </c>
      <c r="F30" s="135">
        <f>[1]QC!F31</f>
        <v>12.5</v>
      </c>
      <c r="G30" s="135">
        <f>[1]QC!G31</f>
        <v>26</v>
      </c>
      <c r="H30" s="135" t="str">
        <f>[1]QC!H31</f>
        <v>2X500</v>
      </c>
      <c r="I30" s="135">
        <f>[1]QC!I31</f>
        <v>415</v>
      </c>
      <c r="J30" s="731">
        <f>[1]QC!J31</f>
        <v>6</v>
      </c>
      <c r="K30" s="135">
        <f>[1]QC!K31</f>
        <v>9</v>
      </c>
      <c r="L30" s="737">
        <f>[1]QC!L31</f>
        <v>1.375</v>
      </c>
      <c r="M30" s="738" t="str">
        <f>[1]QC!M31</f>
        <v>TEX5-1 / TCLE5HW / RCX4734</v>
      </c>
      <c r="N30" s="739" t="str">
        <f>[1]QC!N31</f>
        <v>TES5-1 ZFI /TGES5 </v>
      </c>
      <c r="O30" s="291">
        <f>[1]QC!Z31</f>
        <v>6801.32708821233</v>
      </c>
      <c r="P30" s="291">
        <f>[1]QC!AA31</f>
        <v>7448.399034821</v>
      </c>
      <c r="Q30" s="740">
        <f>[1]QC!AI31</f>
        <v>7643.38988607491</v>
      </c>
      <c r="R30" s="740">
        <f>[1]QC!AJ31</f>
        <v>8269.91986612457</v>
      </c>
      <c r="S30" s="741"/>
    </row>
    <row r="31" spans="1:19">
      <c r="A31" s="735" t="str">
        <f>[1]QC!A32</f>
        <v>QC021</v>
      </c>
      <c r="B31" s="735" t="str">
        <f>[1]QC!B32</f>
        <v>NT502C5</v>
      </c>
      <c r="C31" s="742"/>
      <c r="D31" s="425" t="str">
        <f>[1]QC!D32</f>
        <v>4NES14Y,ZFI50</v>
      </c>
      <c r="E31" s="463">
        <f>[1]QC!E32</f>
        <v>48464.6</v>
      </c>
      <c r="F31" s="135">
        <f>[1]QC!F32</f>
        <v>14.2</v>
      </c>
      <c r="G31" s="135">
        <f>[1]QC!G32</f>
        <v>26</v>
      </c>
      <c r="H31" s="135" t="str">
        <f>[1]QC!H32</f>
        <v>2x500</v>
      </c>
      <c r="I31" s="135">
        <f>[1]QC!I32</f>
        <v>415</v>
      </c>
      <c r="J31" s="731">
        <f>[1]QC!J32</f>
        <v>6</v>
      </c>
      <c r="K31" s="135">
        <f>[1]QC!K32</f>
        <v>9</v>
      </c>
      <c r="L31" s="737">
        <f>[1]QC!L32</f>
        <v>1.375</v>
      </c>
      <c r="M31" s="738" t="str">
        <f>[1]QC!M32</f>
        <v>TEX5-2 / TCLE7.5HW / SCX0645</v>
      </c>
      <c r="N31" s="739" t="str">
        <f>[1]QC!N32</f>
        <v>TES5-1 ZFI /TGES7.5 </v>
      </c>
      <c r="O31" s="291">
        <f>[1]QC!Z32</f>
        <v>7755.17174082748</v>
      </c>
      <c r="P31" s="291">
        <f>[1]QC!AA32</f>
        <v>8402.24368743614</v>
      </c>
      <c r="Q31" s="740">
        <f>[1]QC!AI32</f>
        <v>8566.95375606735</v>
      </c>
      <c r="R31" s="740">
        <f>[1]QC!AJ32</f>
        <v>9193.48373611701</v>
      </c>
      <c r="S31" s="741"/>
    </row>
    <row r="32" spans="1:19">
      <c r="A32" s="735" t="str">
        <f>[1]QC!A33</f>
        <v>QC022</v>
      </c>
      <c r="B32" s="735" t="str">
        <f>[1]QC!B33</f>
        <v>NT502C6</v>
      </c>
      <c r="C32" s="742"/>
      <c r="D32" s="425" t="str">
        <f>[1]QC!D33</f>
        <v>4HE18Y,ZFI59,ZFI68</v>
      </c>
      <c r="E32" s="463">
        <f>[1]QC!E33</f>
        <v>54608</v>
      </c>
      <c r="F32" s="135">
        <f>[1]QC!F33</f>
        <v>16</v>
      </c>
      <c r="G32" s="135">
        <f>[1]QC!G33</f>
        <v>26</v>
      </c>
      <c r="H32" s="135" t="str">
        <f>[1]QC!H33</f>
        <v>2x500</v>
      </c>
      <c r="I32" s="135">
        <f>[1]QC!I33</f>
        <v>415</v>
      </c>
      <c r="J32" s="731">
        <f>[1]QC!J33</f>
        <v>6</v>
      </c>
      <c r="K32" s="135">
        <f>[1]QC!K33</f>
        <v>9</v>
      </c>
      <c r="L32" s="737">
        <f>[1]QC!L33</f>
        <v>1.375</v>
      </c>
      <c r="M32" s="738" t="str">
        <f>[1]QC!M33</f>
        <v>TEX5-2 / TCLE7.5HW / SCX0845</v>
      </c>
      <c r="N32" s="739" t="str">
        <f>[1]QC!N33</f>
        <v>TES5-2 ZFI /SCX0857/TGES7.5</v>
      </c>
      <c r="O32" s="291">
        <f>[1]QC!Z33</f>
        <v>8490.68110850898</v>
      </c>
      <c r="P32" s="291">
        <f>[1]QC!AA33</f>
        <v>9137.75305511764</v>
      </c>
      <c r="Q32" s="740">
        <f>[1]QC!AI33</f>
        <v>9279.11362001293</v>
      </c>
      <c r="R32" s="740">
        <f>[1]QC!AJ33</f>
        <v>9905.64360006259</v>
      </c>
      <c r="S32" s="741"/>
    </row>
    <row r="33" spans="1:19">
      <c r="A33" s="735" t="str">
        <f>[1]QC!A34</f>
        <v>QC023</v>
      </c>
      <c r="B33" s="735" t="str">
        <f>[1]QC!B34</f>
        <v>NT502C8</v>
      </c>
      <c r="C33" s="742"/>
      <c r="D33" s="425" t="str">
        <f>[1]QC!D34</f>
        <v>4GE23Y,ZFI81</v>
      </c>
      <c r="E33" s="463">
        <f>[1]QC!E34</f>
        <v>61434</v>
      </c>
      <c r="F33" s="135">
        <f>[1]QC!F34</f>
        <v>18</v>
      </c>
      <c r="G33" s="135">
        <f>[1]QC!G34</f>
        <v>26</v>
      </c>
      <c r="H33" s="135" t="str">
        <f>[1]QC!H34</f>
        <v>2x500</v>
      </c>
      <c r="I33" s="135">
        <f>[1]QC!I34</f>
        <v>415</v>
      </c>
      <c r="J33" s="731">
        <f>[1]QC!J34</f>
        <v>6</v>
      </c>
      <c r="K33" s="135">
        <f>[1]QC!K34</f>
        <v>9</v>
      </c>
      <c r="L33" s="737">
        <f>[1]QC!L34</f>
        <v>1.625</v>
      </c>
      <c r="M33" s="738" t="str">
        <f>[1]QC!M34</f>
        <v>TEX5-3 / TCLE10HW / SCX1057</v>
      </c>
      <c r="N33" s="739" t="str">
        <f>[1]QC!N34</f>
        <v>TES5-3 /SCX0957/TGES9,TES5-2 ZFI</v>
      </c>
      <c r="O33" s="291">
        <f>[1]QC!Z34</f>
        <v>10380.0741608119</v>
      </c>
      <c r="P33" s="291">
        <f>[1]QC!AA34</f>
        <v>11080.5090434389</v>
      </c>
      <c r="Q33" s="740">
        <f>[1]QC!AI34</f>
        <v>11108.5259404967</v>
      </c>
      <c r="R33" s="740">
        <f>[1]QC!AJ34</f>
        <v>11786.7247951038</v>
      </c>
      <c r="S33" s="741"/>
    </row>
    <row r="34" ht="15" customHeight="1" spans="1:19">
      <c r="A34" s="735" t="str">
        <f>[1]QC!A35</f>
        <v>QC023.1</v>
      </c>
      <c r="B34" s="735" t="str">
        <f>[1]QC!B35</f>
        <v>NT503C5</v>
      </c>
      <c r="C34" s="742"/>
      <c r="D34" s="425" t="str">
        <f>[1]QC!D35</f>
        <v>4FE25Y / 4GE23Y,ZFI81</v>
      </c>
      <c r="E34" s="463">
        <f>[1]QC!E35</f>
        <v>72000</v>
      </c>
      <c r="F34" s="135">
        <f>[1]QC!F35</f>
        <v>21.0958101377088</v>
      </c>
      <c r="G34" s="135">
        <f>[1]QC!G35</f>
        <v>26</v>
      </c>
      <c r="H34" s="135" t="str">
        <f>[1]QC!H35</f>
        <v>3X500</v>
      </c>
      <c r="I34" s="135">
        <f>[1]QC!I35</f>
        <v>415</v>
      </c>
      <c r="J34" s="731">
        <f>[1]QC!J35</f>
        <v>6</v>
      </c>
      <c r="K34" s="135">
        <f>[1]QC!K35</f>
        <v>14.4</v>
      </c>
      <c r="L34" s="737">
        <f>[1]QC!L35</f>
        <v>1.625</v>
      </c>
      <c r="M34" s="738" t="str">
        <f>[1]QC!M35</f>
        <v>TEX5-4 / TCLE12HW / SCX1257</v>
      </c>
      <c r="N34" s="739" t="str">
        <f>[1]QC!N35</f>
        <v>TES5-4 /SCX0957/TGES11,TES5-3 ZFI</v>
      </c>
      <c r="O34" s="291">
        <f>[1]QC!Z35</f>
        <v>11280.24980484</v>
      </c>
      <c r="P34" s="291">
        <f>[1]QC!AA35</f>
        <v>11980.684687467</v>
      </c>
      <c r="Q34" s="740">
        <f>[1]QC!AI35</f>
        <v>12577.7643453633</v>
      </c>
      <c r="R34" s="740">
        <f>[1]QC!AJ35</f>
        <v>13255.9631999704</v>
      </c>
      <c r="S34" s="741"/>
    </row>
    <row r="35" spans="1:19">
      <c r="A35" s="735" t="str">
        <f>[1]QC!A36</f>
        <v>QC024</v>
      </c>
      <c r="B35" s="735" t="str">
        <f>[1]QC!B36</f>
        <v>NT503C6</v>
      </c>
      <c r="C35" s="742"/>
      <c r="D35" s="425" t="str">
        <f>[1]QC!D36</f>
        <v>S6H-20.2Y / 6HE28Y,ZFI81</v>
      </c>
      <c r="E35" s="463">
        <f>[1]QC!E36</f>
        <v>81912</v>
      </c>
      <c r="F35" s="135">
        <f>[1]QC!F36</f>
        <v>24</v>
      </c>
      <c r="G35" s="135">
        <f>[1]QC!G36</f>
        <v>26</v>
      </c>
      <c r="H35" s="135" t="str">
        <f>[1]QC!H36</f>
        <v>3x500</v>
      </c>
      <c r="I35" s="135">
        <f>[1]QC!I36</f>
        <v>415</v>
      </c>
      <c r="J35" s="731">
        <f>[1]QC!J36</f>
        <v>6</v>
      </c>
      <c r="K35" s="135">
        <f>[1]QC!K36</f>
        <v>14.4</v>
      </c>
      <c r="L35" s="737">
        <f>[1]QC!L36</f>
        <v>1.625</v>
      </c>
      <c r="M35" s="738" t="str">
        <f>[1]QC!M36</f>
        <v>TEX5-4 / TCLE12HW / SCX1257</v>
      </c>
      <c r="N35" s="739" t="str">
        <f>[1]QC!N36</f>
        <v>TES5-4/ TGES13</v>
      </c>
      <c r="O35" s="291">
        <f>[1]QC!Z36</f>
        <v>12346.3114754098</v>
      </c>
      <c r="P35" s="291">
        <f>[1]QC!AA36</f>
        <v>13248.4913984265</v>
      </c>
      <c r="Q35" s="740">
        <f>[1]QC!AI36</f>
        <v>13609.982788296</v>
      </c>
      <c r="R35" s="740">
        <f>[1]QC!AJ36</f>
        <v>14483.522078836</v>
      </c>
      <c r="S35" s="741"/>
    </row>
    <row r="36" spans="1:19">
      <c r="A36" s="735" t="str">
        <f>[1]QC!A37</f>
        <v>QC025</v>
      </c>
      <c r="B36" s="735" t="str">
        <f>[1]QC!B37</f>
        <v>NT503C8</v>
      </c>
      <c r="C36" s="742"/>
      <c r="D36" s="425" t="str">
        <f>[1]QC!D37</f>
        <v>6GE34Y,ZFI96</v>
      </c>
      <c r="E36" s="463">
        <f>[1]QC!E37</f>
        <v>93857.5</v>
      </c>
      <c r="F36" s="135">
        <f>[1]QC!F37</f>
        <v>27.5</v>
      </c>
      <c r="G36" s="135">
        <f>[1]QC!G37</f>
        <v>26</v>
      </c>
      <c r="H36" s="135" t="str">
        <f>[1]QC!H37</f>
        <v>3x500</v>
      </c>
      <c r="I36" s="135">
        <f>[1]QC!I37</f>
        <v>415</v>
      </c>
      <c r="J36" s="731">
        <f>[1]QC!J37</f>
        <v>6</v>
      </c>
      <c r="K36" s="135">
        <f>[1]QC!K37</f>
        <v>14.4</v>
      </c>
      <c r="L36" s="737">
        <f>[1]QC!L37</f>
        <v>2.125</v>
      </c>
      <c r="M36" s="738" t="str">
        <f>[1]QC!M37</f>
        <v>TEX5-4 / TJLE14HW / SCX1457</v>
      </c>
      <c r="N36" s="739" t="str">
        <f>[1]QC!N37</f>
        <v>TES12-5 ZFI/ TGES13</v>
      </c>
      <c r="O36" s="291">
        <f>[1]QC!Z37</f>
        <v>14977.31264637</v>
      </c>
      <c r="P36" s="291">
        <f>[1]QC!AA37</f>
        <v>15990.7866491227</v>
      </c>
      <c r="Q36" s="740">
        <f>[1]QC!AI37</f>
        <v>16157.4601125591</v>
      </c>
      <c r="R36" s="740">
        <f>[1]QC!AJ37</f>
        <v>17138.7603374466</v>
      </c>
      <c r="S36" s="741"/>
    </row>
    <row r="37" spans="1:19">
      <c r="A37" s="735" t="str">
        <f>[1]QC!A38</f>
        <v>QC025.1</v>
      </c>
      <c r="B37" s="735" t="str">
        <f>[1]QC!B38</f>
        <v>NT504C6</v>
      </c>
      <c r="C37" s="742"/>
      <c r="D37" s="425" t="str">
        <f>[1]QC!D38</f>
        <v>6GE34Y,ZFI122</v>
      </c>
      <c r="E37" s="463">
        <f>[1]QC!E38</f>
        <v>115000</v>
      </c>
      <c r="F37" s="135">
        <f>[1]QC!F38</f>
        <v>33.6946967477293</v>
      </c>
      <c r="G37" s="135">
        <f>[1]QC!G38</f>
        <v>30</v>
      </c>
      <c r="H37" s="135" t="str">
        <f>[1]QC!H38</f>
        <v>4x500</v>
      </c>
      <c r="I37" s="135">
        <f>[1]QC!I38</f>
        <v>415</v>
      </c>
      <c r="J37" s="731">
        <f>[1]QC!J38</f>
        <v>6</v>
      </c>
      <c r="K37" s="135">
        <f>[1]QC!K38</f>
        <v>16.2</v>
      </c>
      <c r="L37" s="737">
        <f>[1]QC!L38</f>
        <v>2.125</v>
      </c>
      <c r="M37" s="738" t="str">
        <f>[1]QC!M38</f>
        <v>TEX5-4 / TJLE14HW / SCX1457</v>
      </c>
      <c r="N37" s="739" t="str">
        <f>[1]QC!N38</f>
        <v>TES12-5 ZFI/ TGES13</v>
      </c>
      <c r="O37" s="291">
        <f>[1]QC!Z38</f>
        <v>15929.93754879</v>
      </c>
      <c r="P37" s="291">
        <f>[1]QC!AA38</f>
        <v>16943.4115515427</v>
      </c>
      <c r="Q37" s="740">
        <f>[1]QC!AI38</f>
        <v>17681.9044887031</v>
      </c>
      <c r="R37" s="740">
        <f>[1]QC!AJ38</f>
        <v>18663.2047135907</v>
      </c>
      <c r="S37" s="741"/>
    </row>
    <row r="38" spans="1:19">
      <c r="A38" s="735" t="str">
        <f>[1]QC!A39</f>
        <v>QC026</v>
      </c>
      <c r="B38" s="735" t="str">
        <f>[1]QC!B39</f>
        <v>NT504C8</v>
      </c>
      <c r="C38" s="743"/>
      <c r="D38" s="425" t="str">
        <f>[1]QC!D39</f>
        <v>6FE44Y/S6F-30.2,ZFI140</v>
      </c>
      <c r="E38" s="463">
        <f>[1]QC!E39</f>
        <v>122868</v>
      </c>
      <c r="F38" s="135">
        <f>[1]QC!F39</f>
        <v>36</v>
      </c>
      <c r="G38" s="135">
        <f>[1]QC!G39</f>
        <v>30</v>
      </c>
      <c r="H38" s="135" t="str">
        <f>[1]QC!H39</f>
        <v>4x500</v>
      </c>
      <c r="I38" s="135">
        <f>[1]QC!I39</f>
        <v>415</v>
      </c>
      <c r="J38" s="731">
        <f>[1]QC!J39</f>
        <v>6</v>
      </c>
      <c r="K38" s="135">
        <f>[1]QC!K39</f>
        <v>16.2</v>
      </c>
      <c r="L38" s="737">
        <f>[1]QC!L39</f>
        <v>2.125</v>
      </c>
      <c r="M38" s="738" t="str">
        <f>[1]QC!M39</f>
        <v>TEX12-5 / TJLE14HW / SCX1457</v>
      </c>
      <c r="N38" s="739" t="str">
        <f>[1]QC!N39</f>
        <v>TES12-6 ZFI/ TGES18</v>
      </c>
      <c r="O38" s="291">
        <f>[1]QC!Z39</f>
        <v>19396.4676034348</v>
      </c>
      <c r="P38" s="291">
        <f>[1]QC!AA39</f>
        <v>20409.9416061875</v>
      </c>
      <c r="Q38" s="740">
        <f>[1]QC!AI39</f>
        <v>21038.3859701846</v>
      </c>
      <c r="R38" s="740">
        <f>[1]QC!AJ39</f>
        <v>22019.6861950722</v>
      </c>
      <c r="S38" s="741"/>
    </row>
    <row r="39" spans="1:19">
      <c r="A39" s="735" t="str">
        <f>[1]QC!A40</f>
        <v>QC001</v>
      </c>
      <c r="B39" s="744" t="str">
        <f>[1]QC!B40</f>
        <v>CL301C4H</v>
      </c>
      <c r="C39" s="745" t="s">
        <v>56</v>
      </c>
      <c r="D39" s="425" t="str">
        <f>[1]QC!D40</f>
        <v>MT18,KCJ484</v>
      </c>
      <c r="E39" s="463">
        <f>[1]QC!E40</f>
        <v>10900</v>
      </c>
      <c r="F39" s="135">
        <f>[1]QC!F40</f>
        <v>3.19367125695869</v>
      </c>
      <c r="G39" s="135">
        <f>[1]QC!G40</f>
        <v>9</v>
      </c>
      <c r="H39" s="135" t="str">
        <f>[1]QC!H40</f>
        <v>1x300</v>
      </c>
      <c r="I39" s="135">
        <f>[1]QC!I40</f>
        <v>230</v>
      </c>
      <c r="J39" s="135"/>
      <c r="K39" s="135" t="str">
        <f>[1]QC!K40</f>
        <v>~</v>
      </c>
      <c r="L39" s="737">
        <f>[1]QC!L40</f>
        <v>0.875</v>
      </c>
      <c r="M39" s="738" t="str">
        <f>[1]QC!M40</f>
        <v>1 / RCX1234</v>
      </c>
      <c r="N39" s="739" t="str">
        <f>[1]QC!N40</f>
        <v>1 / RCX0834</v>
      </c>
      <c r="O39" s="291">
        <f>[1]QC!Z40</f>
        <v>1275.51020408163</v>
      </c>
      <c r="P39" s="291">
        <f>[1]QC!AA40</f>
        <v>1461.02302271483</v>
      </c>
      <c r="Q39" s="740" t="str">
        <f>[1]QC!AI40</f>
        <v>~</v>
      </c>
      <c r="R39" s="740" t="str">
        <f>[1]QC!AJ40</f>
        <v>~</v>
      </c>
      <c r="S39" s="741"/>
    </row>
    <row r="40" spans="1:19">
      <c r="A40" s="735" t="str">
        <f>[1]QC!A41</f>
        <v>QC002</v>
      </c>
      <c r="B40" s="744" t="str">
        <f>[1]QC!B41</f>
        <v>CL302C3H</v>
      </c>
      <c r="C40" s="745"/>
      <c r="D40" s="425" t="str">
        <f>[1]QC!D41</f>
        <v>MT22,CS11,zb15</v>
      </c>
      <c r="E40" s="463">
        <f>[1]QC!E41</f>
        <v>14600</v>
      </c>
      <c r="F40" s="746">
        <f>[1]QC!F41</f>
        <v>4.2777615001465</v>
      </c>
      <c r="G40" s="135">
        <f>[1]QC!G41</f>
        <v>9</v>
      </c>
      <c r="H40" s="135" t="str">
        <f>[1]QC!H41</f>
        <v>2x300</v>
      </c>
      <c r="I40" s="135">
        <f>[1]QC!I41</f>
        <v>230</v>
      </c>
      <c r="J40" s="135"/>
      <c r="K40" s="135" t="str">
        <f>[1]QC!K41</f>
        <v>~</v>
      </c>
      <c r="L40" s="737">
        <f>[1]QC!L41</f>
        <v>0.875</v>
      </c>
      <c r="M40" s="738" t="str">
        <f>[1]QC!M41</f>
        <v>1 / RCX1234</v>
      </c>
      <c r="N40" s="739" t="str">
        <f>[1]QC!N41</f>
        <v>2 / RCX1034</v>
      </c>
      <c r="O40" s="291">
        <f>[1]QC!Z41</f>
        <v>1748.5119047619</v>
      </c>
      <c r="P40" s="291">
        <f>[1]QC!AA41</f>
        <v>1917.71431992337</v>
      </c>
      <c r="Q40" s="740" t="str">
        <f>[1]QC!AI41</f>
        <v>~</v>
      </c>
      <c r="R40" s="740" t="str">
        <f>[1]QC!AJ41</f>
        <v>~</v>
      </c>
      <c r="S40" s="741"/>
    </row>
    <row r="41" spans="1:19">
      <c r="A41" s="735" t="str">
        <f>[1]QC!A42</f>
        <v>QC003</v>
      </c>
      <c r="B41" s="744" t="str">
        <f>[1]QC!B42</f>
        <v>CL302C4H</v>
      </c>
      <c r="C41" s="745"/>
      <c r="D41" s="425" t="str">
        <f>[1]QC!D42</f>
        <v>MT32,ZB19,CS13</v>
      </c>
      <c r="E41" s="463">
        <f>[1]QC!E42</f>
        <v>18300</v>
      </c>
      <c r="F41" s="746">
        <f>[1]QC!F42</f>
        <v>5.36185174333431</v>
      </c>
      <c r="G41" s="135">
        <f>[1]QC!G42</f>
        <v>9</v>
      </c>
      <c r="H41" s="135" t="str">
        <f>[1]QC!H42</f>
        <v>2x300</v>
      </c>
      <c r="I41" s="135">
        <f>[1]QC!I42</f>
        <v>230</v>
      </c>
      <c r="J41" s="135"/>
      <c r="K41" s="135" t="str">
        <f>[1]QC!K42</f>
        <v>~</v>
      </c>
      <c r="L41" s="737">
        <f>[1]QC!L42</f>
        <v>0.875</v>
      </c>
      <c r="M41" s="738" t="str">
        <f>[1]QC!M42</f>
        <v>2 / RCX1634</v>
      </c>
      <c r="N41" s="739" t="str">
        <f>[1]QC!N42</f>
        <v>3 / RCX1534</v>
      </c>
      <c r="O41" s="291">
        <f>[1]QC!Z42</f>
        <v>1923.89455782313</v>
      </c>
      <c r="P41" s="291">
        <f>[1]QC!AA42</f>
        <v>2087.04929529283</v>
      </c>
      <c r="Q41" s="740" t="str">
        <f>[1]QC!AI42</f>
        <v>~</v>
      </c>
      <c r="R41" s="740" t="str">
        <f>[1]QC!AJ42</f>
        <v>~</v>
      </c>
      <c r="S41" s="741"/>
    </row>
    <row r="42" spans="1:19">
      <c r="A42" s="735" t="str">
        <f>[1]QC!A43</f>
        <v>QC004</v>
      </c>
      <c r="B42" s="744" t="str">
        <f>[1]QC!B43</f>
        <v>CL302C6H</v>
      </c>
      <c r="C42" s="745"/>
      <c r="D42" s="425" t="str">
        <f>[1]QC!D43</f>
        <v>MT40,ZB21,CS20</v>
      </c>
      <c r="E42" s="463">
        <f>[1]QC!E43</f>
        <v>25800</v>
      </c>
      <c r="F42" s="746">
        <f>[1]QC!F43</f>
        <v>7.55933196601231</v>
      </c>
      <c r="G42" s="135">
        <f>[1]QC!G43</f>
        <v>8</v>
      </c>
      <c r="H42" s="135" t="str">
        <f>[1]QC!H43</f>
        <v>2x300</v>
      </c>
      <c r="I42" s="135">
        <f>[1]QC!I43</f>
        <v>230</v>
      </c>
      <c r="J42" s="135"/>
      <c r="K42" s="135" t="str">
        <f>[1]QC!K43</f>
        <v>~</v>
      </c>
      <c r="L42" s="737">
        <f>[1]QC!L43</f>
        <v>1.125</v>
      </c>
      <c r="M42" s="738" t="str">
        <f>[1]QC!M43</f>
        <v>2 / RCX1634</v>
      </c>
      <c r="N42" s="739" t="str">
        <f>[1]QC!N43</f>
        <v>3 / RCX1534</v>
      </c>
      <c r="O42" s="291">
        <f>[1]QC!Z43</f>
        <v>2335.77806122449</v>
      </c>
      <c r="P42" s="291">
        <f>[1]QC!AA43</f>
        <v>2484.72991926656</v>
      </c>
      <c r="Q42" s="740" t="str">
        <f>[1]QC!AI43</f>
        <v>~</v>
      </c>
      <c r="R42" s="740" t="str">
        <f>[1]QC!AJ43</f>
        <v>~</v>
      </c>
      <c r="S42" s="741"/>
    </row>
    <row r="43" spans="1:19">
      <c r="A43" s="735" t="str">
        <f>[1]QC!A44</f>
        <v>QC005</v>
      </c>
      <c r="B43" s="744" t="str">
        <f>[1]QC!B44</f>
        <v>CL303C4H</v>
      </c>
      <c r="C43" s="745"/>
      <c r="D43" s="425" t="str">
        <f>[1]QC!D44</f>
        <v>MT50,ZB29,CS27</v>
      </c>
      <c r="E43" s="463">
        <f>[1]QC!E44</f>
        <v>30400</v>
      </c>
      <c r="F43" s="746">
        <f>[1]QC!F44</f>
        <v>8.90711983592148</v>
      </c>
      <c r="G43" s="135">
        <f>[1]QC!G44</f>
        <v>9</v>
      </c>
      <c r="H43" s="135" t="str">
        <f>[1]QC!H44</f>
        <v>3x300</v>
      </c>
      <c r="I43" s="135">
        <f>[1]QC!I44</f>
        <v>230</v>
      </c>
      <c r="J43" s="135"/>
      <c r="K43" s="135" t="str">
        <f>[1]QC!K44</f>
        <v>~</v>
      </c>
      <c r="L43" s="737">
        <f>[1]QC!L44</f>
        <v>1.125</v>
      </c>
      <c r="M43" s="738" t="str">
        <f>[1]QC!M44</f>
        <v>3 / RCX2434</v>
      </c>
      <c r="N43" s="739" t="str">
        <f>[1]QC!N44</f>
        <v>4 / RCX2034</v>
      </c>
      <c r="O43" s="291">
        <f>[1]QC!Z44</f>
        <v>2593.53741496599</v>
      </c>
      <c r="P43" s="291">
        <f>[1]QC!AA44</f>
        <v>2733.60101943076</v>
      </c>
      <c r="Q43" s="740" t="str">
        <f>[1]QC!AI44</f>
        <v>~</v>
      </c>
      <c r="R43" s="740" t="str">
        <f>[1]QC!AJ44</f>
        <v>~</v>
      </c>
      <c r="S43" s="741"/>
    </row>
    <row r="44" spans="1:19">
      <c r="A44" s="735" t="str">
        <f>[1]QC!A45</f>
        <v>QC006</v>
      </c>
      <c r="B44" s="744" t="str">
        <f>[1]QC!B45</f>
        <v>CL303C6H</v>
      </c>
      <c r="C44" s="745"/>
      <c r="D44" s="425" t="str">
        <f>[1]QC!D45</f>
        <v>MT64,ZB38,CS33</v>
      </c>
      <c r="E44" s="463">
        <f>[1]QC!E45</f>
        <v>44800</v>
      </c>
      <c r="F44" s="746">
        <f>[1]QC!F45</f>
        <v>13.1262818634632</v>
      </c>
      <c r="G44" s="135">
        <f>[1]QC!G45</f>
        <v>9</v>
      </c>
      <c r="H44" s="135" t="str">
        <f>[1]QC!H45</f>
        <v>3x300</v>
      </c>
      <c r="I44" s="135">
        <f>[1]QC!I45</f>
        <v>230</v>
      </c>
      <c r="J44" s="135"/>
      <c r="K44" s="135" t="str">
        <f>[1]QC!K45</f>
        <v>~</v>
      </c>
      <c r="L44" s="737">
        <f>[1]QC!L45</f>
        <v>1.125</v>
      </c>
      <c r="M44" s="738" t="str">
        <f>[1]QC!M45</f>
        <v>4 / RCX3134</v>
      </c>
      <c r="N44" s="739" t="str">
        <f>[1]QC!N45</f>
        <v>5 / RCX3034</v>
      </c>
      <c r="O44" s="291">
        <f>[1]QC!Z45</f>
        <v>3095.76955782313</v>
      </c>
      <c r="P44" s="291">
        <f>[1]QC!AA45</f>
        <v>3218.51481253421</v>
      </c>
      <c r="Q44" s="740" t="str">
        <f>[1]QC!AI45</f>
        <v>~</v>
      </c>
      <c r="R44" s="740" t="str">
        <f>[1]QC!AJ45</f>
        <v>~</v>
      </c>
      <c r="S44" s="741"/>
    </row>
    <row r="45" spans="1:19">
      <c r="A45" s="735" t="str">
        <f>[1]QC!A46</f>
        <v>QC006.1</v>
      </c>
      <c r="B45" s="744" t="str">
        <f>[1]QC!B46</f>
        <v>CL304C6H</v>
      </c>
      <c r="C45" s="745"/>
      <c r="D45" s="425" t="str">
        <f>[1]QC!D46</f>
        <v>MT80,ZB45,CR72</v>
      </c>
      <c r="E45" s="463">
        <f>[1]QC!E46</f>
        <v>63600</v>
      </c>
      <c r="F45" s="746">
        <f>[1]QC!F46</f>
        <v>18.6346322883094</v>
      </c>
      <c r="G45" s="135">
        <f>[1]QC!G46</f>
        <v>9</v>
      </c>
      <c r="H45" s="135" t="str">
        <f>[1]QC!H46</f>
        <v>4x300</v>
      </c>
      <c r="I45" s="135">
        <f>[1]QC!I46</f>
        <v>230</v>
      </c>
      <c r="J45" s="135"/>
      <c r="K45" s="135" t="str">
        <f>[1]QC!K46</f>
        <v>~</v>
      </c>
      <c r="L45" s="737">
        <f>[1]QC!L46</f>
        <v>1.125</v>
      </c>
      <c r="M45" s="738" t="str">
        <f>[1]QC!M46</f>
        <v>5 / RCX4734</v>
      </c>
      <c r="N45" s="739" t="str">
        <f>[1]QC!N46</f>
        <v>6 / SCX0445</v>
      </c>
      <c r="O45" s="291">
        <f>[1]QC!Z46</f>
        <v>4041.77295918367</v>
      </c>
      <c r="P45" s="291">
        <f>[1]QC!AA46</f>
        <v>4131.89740695129</v>
      </c>
      <c r="Q45" s="740" t="str">
        <f>[1]QC!AI46</f>
        <v>~</v>
      </c>
      <c r="R45" s="740" t="str">
        <f>[1]QC!AJ46</f>
        <v>~</v>
      </c>
      <c r="S45" s="741"/>
    </row>
    <row r="46" s="159" customFormat="1" spans="1:19">
      <c r="A46" s="735" t="str">
        <f>[1]QC!A47</f>
        <v>QC007</v>
      </c>
      <c r="B46" s="744" t="str">
        <f>[1]QC!B47</f>
        <v>CL401C3H</v>
      </c>
      <c r="C46" s="745"/>
      <c r="D46" s="425" t="str">
        <f>[1]QC!D47</f>
        <v>MT22,CS11,zb15</v>
      </c>
      <c r="E46" s="463">
        <f>[1]QC!E47</f>
        <v>10900</v>
      </c>
      <c r="F46" s="746">
        <f>[1]QC!F47</f>
        <v>3.19367125695869</v>
      </c>
      <c r="G46" s="135">
        <f>[1]QC!G47</f>
        <v>12</v>
      </c>
      <c r="H46" s="135" t="str">
        <f>[1]QC!H47</f>
        <v>1x400</v>
      </c>
      <c r="I46" s="135">
        <f>[1]QC!I47</f>
        <v>230</v>
      </c>
      <c r="J46" s="135"/>
      <c r="K46" s="135" t="str">
        <f>[1]QC!K47</f>
        <v>~</v>
      </c>
      <c r="L46" s="737">
        <f>[1]QC!L47</f>
        <v>0.875</v>
      </c>
      <c r="M46" s="738" t="str">
        <f>[1]QC!M47</f>
        <v>1 / RCX1234</v>
      </c>
      <c r="N46" s="739" t="str">
        <f>[1]QC!N47</f>
        <v>1 / RCX0834</v>
      </c>
      <c r="O46" s="291">
        <f>[1]QC!Z47</f>
        <v>1541.24149659864</v>
      </c>
      <c r="P46" s="291">
        <f>[1]QC!AA47</f>
        <v>1717.59116721401</v>
      </c>
      <c r="Q46" s="740">
        <f>[1]QC!AI47</f>
        <v>2132.91240840134</v>
      </c>
      <c r="R46" s="740">
        <f>[1]QC!AJ47</f>
        <v>2362.40833752012</v>
      </c>
      <c r="S46" s="741"/>
    </row>
    <row r="47" s="159" customFormat="1" spans="1:19">
      <c r="A47" s="735" t="str">
        <f>[1]QC!A48</f>
        <v>QC008</v>
      </c>
      <c r="B47" s="744" t="str">
        <f>[1]QC!B48</f>
        <v>CL401C4H</v>
      </c>
      <c r="C47" s="745"/>
      <c r="D47" s="425" t="str">
        <f>[1]QC!D48</f>
        <v>MT32,ZB19,CS13</v>
      </c>
      <c r="E47" s="463">
        <f>[1]QC!E48</f>
        <v>14600</v>
      </c>
      <c r="F47" s="746">
        <f>[1]QC!F48</f>
        <v>4.2777615001465</v>
      </c>
      <c r="G47" s="135">
        <f>[1]QC!G48</f>
        <v>12</v>
      </c>
      <c r="H47" s="135" t="str">
        <f>[1]QC!H48</f>
        <v>1x400</v>
      </c>
      <c r="I47" s="135">
        <f>[1]QC!I48</f>
        <v>230</v>
      </c>
      <c r="J47" s="135"/>
      <c r="K47" s="135" t="str">
        <f>[1]QC!K48</f>
        <v>~</v>
      </c>
      <c r="L47" s="737">
        <f>[1]QC!L48</f>
        <v>0.875</v>
      </c>
      <c r="M47" s="738" t="str">
        <f>[1]QC!M48</f>
        <v>1 / RCX1234</v>
      </c>
      <c r="N47" s="739" t="str">
        <f>[1]QC!N48</f>
        <v>2 / RCX1034</v>
      </c>
      <c r="O47" s="291">
        <f>[1]QC!Z48</f>
        <v>1832.21726190476</v>
      </c>
      <c r="P47" s="291">
        <f>[1]QC!AA48</f>
        <v>1998.53328544061</v>
      </c>
      <c r="Q47" s="740">
        <f>[1]QC!AI48</f>
        <v>2413.85452662794</v>
      </c>
      <c r="R47" s="740">
        <f>[1]QC!AJ48</f>
        <v>2643.35045574672</v>
      </c>
      <c r="S47" s="741"/>
    </row>
    <row r="48" s="159" customFormat="1" spans="1:19">
      <c r="A48" s="735" t="str">
        <f>[1]QC!A49</f>
        <v>QC009</v>
      </c>
      <c r="B48" s="744" t="str">
        <f>[1]QC!B49</f>
        <v>CL401C5H</v>
      </c>
      <c r="C48" s="745"/>
      <c r="D48" s="425" t="str">
        <f>[1]QC!D49</f>
        <v>MT36,ZB21,CS17</v>
      </c>
      <c r="E48" s="463">
        <f>[1]QC!E49</f>
        <v>18300</v>
      </c>
      <c r="F48" s="746">
        <f>[1]QC!F49</f>
        <v>5.36185174333431</v>
      </c>
      <c r="G48" s="135">
        <f>[1]QC!G49</f>
        <v>12</v>
      </c>
      <c r="H48" s="135" t="str">
        <f>[1]QC!H49</f>
        <v>1x400</v>
      </c>
      <c r="I48" s="135">
        <f>[1]QC!I49</f>
        <v>230</v>
      </c>
      <c r="J48" s="135"/>
      <c r="K48" s="135" t="str">
        <f>[1]QC!K49</f>
        <v>~</v>
      </c>
      <c r="L48" s="737">
        <f>[1]QC!L49</f>
        <v>0.875</v>
      </c>
      <c r="M48" s="738" t="str">
        <f>[1]QC!M49</f>
        <v>2 / RCX1634</v>
      </c>
      <c r="N48" s="739" t="str">
        <f>[1]QC!N49</f>
        <v>3 / RCX1534</v>
      </c>
      <c r="O48" s="291">
        <f>[1]QC!Z49</f>
        <v>1946.48171768707</v>
      </c>
      <c r="P48" s="291">
        <f>[1]QC!AA49</f>
        <v>2108.85758757526</v>
      </c>
      <c r="Q48" s="740">
        <f>[1]QC!AI49</f>
        <v>2524.17882876259</v>
      </c>
      <c r="R48" s="740">
        <f>[1]QC!AJ49</f>
        <v>2753.67475788136</v>
      </c>
      <c r="S48" s="741"/>
    </row>
    <row r="49" s="159" customFormat="1" spans="1:19">
      <c r="A49" s="735" t="str">
        <f>[1]QC!A50</f>
        <v>QC010</v>
      </c>
      <c r="B49" s="744" t="str">
        <f>[1]QC!B50</f>
        <v>CL401C6H</v>
      </c>
      <c r="C49" s="745"/>
      <c r="D49" s="425" t="str">
        <f>[1]QC!D50</f>
        <v>MT40,ZB21,CS20,CS24</v>
      </c>
      <c r="E49" s="463">
        <f>[1]QC!E50</f>
        <v>25800</v>
      </c>
      <c r="F49" s="746">
        <f>[1]QC!F50</f>
        <v>7.55933196601231</v>
      </c>
      <c r="G49" s="135">
        <f>[1]QC!G50</f>
        <v>12</v>
      </c>
      <c r="H49" s="135" t="str">
        <f>[1]QC!H50</f>
        <v>1x400</v>
      </c>
      <c r="I49" s="135">
        <f>[1]QC!I50</f>
        <v>230</v>
      </c>
      <c r="J49" s="135"/>
      <c r="K49" s="135" t="str">
        <f>[1]QC!K50</f>
        <v>~</v>
      </c>
      <c r="L49" s="737">
        <f>[1]QC!L50</f>
        <v>0.875</v>
      </c>
      <c r="M49" s="738" t="str">
        <f>[1]QC!M50</f>
        <v>3 / RCX2434</v>
      </c>
      <c r="N49" s="739" t="str">
        <f>[1]QC!N50</f>
        <v>3 / RCX1534</v>
      </c>
      <c r="O49" s="291">
        <f>[1]QC!Z50</f>
        <v>2043.47363945578</v>
      </c>
      <c r="P49" s="291">
        <f>[1]QC!AA50</f>
        <v>2202.50496031746</v>
      </c>
      <c r="Q49" s="740">
        <f>[1]QC!AI50</f>
        <v>2617.82620150479</v>
      </c>
      <c r="R49" s="740">
        <f>[1]QC!AJ50</f>
        <v>2847.32213062357</v>
      </c>
      <c r="S49" s="741"/>
    </row>
    <row r="50" s="159" customFormat="1" spans="1:19">
      <c r="A50" s="735" t="str">
        <f>[1]QC!A51</f>
        <v>QC010.1</v>
      </c>
      <c r="B50" s="744" t="str">
        <f>[1]QC!B51</f>
        <v>CL402C3H</v>
      </c>
      <c r="C50" s="745"/>
      <c r="D50" s="425" t="str">
        <f>[1]QC!D51</f>
        <v>MT44,ZB29,CS24,CS27,cr42</v>
      </c>
      <c r="E50" s="463">
        <f>[1]QC!E51</f>
        <v>27645.3</v>
      </c>
      <c r="F50" s="746">
        <f>[1]QC!F51</f>
        <v>8.1</v>
      </c>
      <c r="G50" s="135">
        <f>[1]QC!G51</f>
        <v>14</v>
      </c>
      <c r="H50" s="135" t="str">
        <f>[1]QC!H51</f>
        <v>2x400</v>
      </c>
      <c r="I50" s="135">
        <f>[1]QC!I51</f>
        <v>415</v>
      </c>
      <c r="J50" s="135"/>
      <c r="K50" s="135" t="str">
        <f>[1]QC!K51</f>
        <v>~</v>
      </c>
      <c r="L50" s="737">
        <f>[1]QC!L51</f>
        <v>1.125</v>
      </c>
      <c r="M50" s="738" t="str">
        <f>[1]QC!M51</f>
        <v>3 / RCX2434</v>
      </c>
      <c r="N50" s="739" t="str">
        <f>[1]QC!N51</f>
        <v>3 / RCX1534</v>
      </c>
      <c r="O50" s="291">
        <f>[1]QC!Z51</f>
        <v>2481.93027210884</v>
      </c>
      <c r="P50" s="291">
        <f>[1]QC!AA51</f>
        <v>2625.84239874111</v>
      </c>
      <c r="Q50" s="740">
        <f>[1]QC!AI51</f>
        <v>3644.60149988971</v>
      </c>
      <c r="R50" s="740">
        <f>[1]QC!AJ51</f>
        <v>3874.09742900849</v>
      </c>
      <c r="S50" s="741"/>
    </row>
    <row r="51" s="159" customFormat="1" spans="1:19">
      <c r="A51" s="735" t="str">
        <f>[1]QC!A52</f>
        <v>QC011</v>
      </c>
      <c r="B51" s="744" t="str">
        <f>[1]QC!B52</f>
        <v>CL402C4H</v>
      </c>
      <c r="C51" s="745"/>
      <c r="D51" s="425" t="str">
        <f>[1]QC!D52</f>
        <v>MT50,ZB29,CS27,cr47</v>
      </c>
      <c r="E51" s="463">
        <f>[1]QC!E52</f>
        <v>30400</v>
      </c>
      <c r="F51" s="746">
        <f>[1]QC!F52</f>
        <v>8.90711983592148</v>
      </c>
      <c r="G51" s="135">
        <f>[1]QC!G52</f>
        <v>14</v>
      </c>
      <c r="H51" s="135" t="str">
        <f>[1]QC!H52</f>
        <v>2x400</v>
      </c>
      <c r="I51" s="135">
        <f>[1]QC!I52</f>
        <v>415</v>
      </c>
      <c r="J51" s="135"/>
      <c r="K51" s="135" t="str">
        <f>[1]QC!K52</f>
        <v>~</v>
      </c>
      <c r="L51" s="737">
        <f>[1]QC!L52</f>
        <v>1.125</v>
      </c>
      <c r="M51" s="738" t="str">
        <f>[1]QC!M52</f>
        <v>3 / RCX2434</v>
      </c>
      <c r="N51" s="739" t="str">
        <f>[1]QC!N52</f>
        <v>3 / RCX2034</v>
      </c>
      <c r="O51" s="291">
        <f>[1]QC!Z52</f>
        <v>2804.79379251701</v>
      </c>
      <c r="P51" s="291">
        <f>[1]QC!AA52</f>
        <v>2937.57269430761</v>
      </c>
      <c r="Q51" s="740">
        <f>[1]QC!AI52</f>
        <v>3956.33179545622</v>
      </c>
      <c r="R51" s="740">
        <f>[1]QC!AJ52</f>
        <v>4185.82772457499</v>
      </c>
      <c r="S51" s="741"/>
    </row>
    <row r="52" s="159" customFormat="1" spans="1:19">
      <c r="A52" s="735" t="str">
        <f>[1]QC!A53</f>
        <v>QC012</v>
      </c>
      <c r="B52" s="744" t="str">
        <f>[1]QC!B53</f>
        <v>CL402C5H</v>
      </c>
      <c r="C52" s="745"/>
      <c r="D52" s="425" t="str">
        <f>[1]QC!D53</f>
        <v>MT64,ZB38,CS33,cr62</v>
      </c>
      <c r="E52" s="463">
        <f>[1]QC!E53</f>
        <v>44800</v>
      </c>
      <c r="F52" s="746">
        <f>[1]QC!F53</f>
        <v>13.1262818634632</v>
      </c>
      <c r="G52" s="135">
        <f>[1]QC!G53</f>
        <v>14</v>
      </c>
      <c r="H52" s="135" t="str">
        <f>[1]QC!H53</f>
        <v>2x400</v>
      </c>
      <c r="I52" s="135">
        <f>[1]QC!I53</f>
        <v>415</v>
      </c>
      <c r="J52" s="135"/>
      <c r="K52" s="135" t="str">
        <f>[1]QC!K53</f>
        <v>~</v>
      </c>
      <c r="L52" s="737">
        <f>[1]QC!L53</f>
        <v>1.125</v>
      </c>
      <c r="M52" s="738" t="str">
        <f>[1]QC!M53</f>
        <v>4 / RCX3134</v>
      </c>
      <c r="N52" s="739" t="str">
        <f>[1]QC!N53</f>
        <v>4 / RCX3034</v>
      </c>
      <c r="O52" s="291">
        <f>[1]QC!Z53</f>
        <v>3025.35076530612</v>
      </c>
      <c r="P52" s="291">
        <f>[1]QC!AA53</f>
        <v>3150.52425424193</v>
      </c>
      <c r="Q52" s="740">
        <f>[1]QC!AI53</f>
        <v>4169.28335539053</v>
      </c>
      <c r="R52" s="740">
        <f>[1]QC!AJ53</f>
        <v>4398.77928450931</v>
      </c>
      <c r="S52" s="741"/>
    </row>
    <row r="53" s="159" customFormat="1" spans="1:19">
      <c r="A53" s="735" t="str">
        <f>[1]QC!A54</f>
        <v>QC013</v>
      </c>
      <c r="B53" s="744" t="str">
        <f>[1]QC!B54</f>
        <v>CL402C6H</v>
      </c>
      <c r="C53" s="745"/>
      <c r="D53" s="425" t="str">
        <f>[1]QC!D54</f>
        <v>MT80,ZB45,CR72</v>
      </c>
      <c r="E53" s="463">
        <f>[1]QC!E54</f>
        <v>63600</v>
      </c>
      <c r="F53" s="746">
        <f>[1]QC!F54</f>
        <v>18.6346322883094</v>
      </c>
      <c r="G53" s="135">
        <f>[1]QC!G54</f>
        <v>14</v>
      </c>
      <c r="H53" s="135" t="str">
        <f>[1]QC!H54</f>
        <v>2x400</v>
      </c>
      <c r="I53" s="135">
        <f>[1]QC!I54</f>
        <v>415</v>
      </c>
      <c r="J53" s="135"/>
      <c r="K53" s="135" t="str">
        <f>[1]QC!K54</f>
        <v>~</v>
      </c>
      <c r="L53" s="737">
        <f>[1]QC!L54</f>
        <v>1.125</v>
      </c>
      <c r="M53" s="738" t="str">
        <f>[1]QC!M54</f>
        <v>5 / RCX4734</v>
      </c>
      <c r="N53" s="739">
        <f>[1]QC!N54</f>
        <v>5</v>
      </c>
      <c r="O53" s="291">
        <f>[1]QC!Z54</f>
        <v>3360.17219387755</v>
      </c>
      <c r="P53" s="291">
        <f>[1]QC!AA54</f>
        <v>3473.80011631089</v>
      </c>
      <c r="Q53" s="740">
        <f>[1]QC!AI54</f>
        <v>4492.5592174595</v>
      </c>
      <c r="R53" s="740">
        <f>[1]QC!AJ54</f>
        <v>4722.05514657827</v>
      </c>
      <c r="S53" s="741"/>
    </row>
    <row r="54" s="159" customFormat="1" spans="1:19">
      <c r="A54" s="735" t="str">
        <f>[1]QC!A55</f>
        <v>QC013.1</v>
      </c>
      <c r="B54" s="744" t="str">
        <f>[1]QC!B55</f>
        <v>CL403C4H</v>
      </c>
      <c r="C54" s="745"/>
      <c r="D54" s="425" t="str">
        <f>[1]QC!D55</f>
        <v>MT80,ZB48</v>
      </c>
      <c r="E54" s="463">
        <f>[1]QC!E55</f>
        <v>64847</v>
      </c>
      <c r="F54" s="746">
        <f>[1]QC!F55</f>
        <v>19</v>
      </c>
      <c r="G54" s="135">
        <f>[1]QC!G55</f>
        <v>15</v>
      </c>
      <c r="H54" s="135" t="str">
        <f>[1]QC!H55</f>
        <v>3x400</v>
      </c>
      <c r="I54" s="135">
        <f>[1]QC!I55</f>
        <v>415</v>
      </c>
      <c r="J54" s="135"/>
      <c r="K54" s="135" t="str">
        <f>[1]QC!K55</f>
        <v>~</v>
      </c>
      <c r="L54" s="737">
        <f>[1]QC!L55</f>
        <v>1.125</v>
      </c>
      <c r="M54" s="738" t="str">
        <f>[1]QC!M55</f>
        <v>6 / RCX4734</v>
      </c>
      <c r="N54" s="739">
        <f>[1]QC!N55</f>
        <v>5</v>
      </c>
      <c r="O54" s="291">
        <f>[1]QC!Z55</f>
        <v>4160.02338435374</v>
      </c>
      <c r="P54" s="291">
        <f>[1]QC!AA55</f>
        <v>4246.07023125342</v>
      </c>
      <c r="Q54" s="740">
        <f>[1]QC!AI55</f>
        <v>5868.26719236331</v>
      </c>
      <c r="R54" s="740">
        <f>[1]QC!AJ55</f>
        <v>6097.76312148208</v>
      </c>
      <c r="S54" s="741"/>
    </row>
    <row r="55" s="159" customFormat="1" spans="1:19">
      <c r="A55" s="735" t="str">
        <f>[1]QC!A56</f>
        <v>QC014</v>
      </c>
      <c r="B55" s="744" t="str">
        <f>[1]QC!B56</f>
        <v>CL403C5H</v>
      </c>
      <c r="C55" s="745"/>
      <c r="D55" s="425" t="str">
        <f>[1]QC!D56</f>
        <v>MT100,ZB58</v>
      </c>
      <c r="E55" s="463">
        <f>[1]QC!E56</f>
        <v>66000</v>
      </c>
      <c r="F55" s="746">
        <f>[1]QC!F56</f>
        <v>19.3378259595664</v>
      </c>
      <c r="G55" s="135">
        <f>[1]QC!G56</f>
        <v>15</v>
      </c>
      <c r="H55" s="135" t="str">
        <f>[1]QC!H56</f>
        <v>3x400</v>
      </c>
      <c r="I55" s="135">
        <f>[1]QC!I56</f>
        <v>415</v>
      </c>
      <c r="J55" s="135"/>
      <c r="K55" s="135" t="str">
        <f>[1]QC!K56</f>
        <v>~</v>
      </c>
      <c r="L55" s="737">
        <f>[1]QC!L56</f>
        <v>1.125</v>
      </c>
      <c r="M55" s="738" t="str">
        <f>[1]QC!M56</f>
        <v>6 / TCLE5HW / SCX0645</v>
      </c>
      <c r="N55" s="739">
        <f>[1]QC!N56</f>
        <v>6</v>
      </c>
      <c r="O55" s="291">
        <f>[1]QC!Z56</f>
        <v>4439.0412414966</v>
      </c>
      <c r="P55" s="291">
        <f>[1]QC!AA56</f>
        <v>4515.46678297756</v>
      </c>
      <c r="Q55" s="740">
        <f>[1]QC!AI56</f>
        <v>6137.66374408744</v>
      </c>
      <c r="R55" s="740">
        <f>[1]QC!AJ56</f>
        <v>6678.11577848691</v>
      </c>
      <c r="S55" s="741"/>
    </row>
    <row r="56" s="159" customFormat="1" spans="1:19">
      <c r="A56" s="735" t="str">
        <f>[1]QC!A57</f>
        <v>QC015</v>
      </c>
      <c r="B56" s="744" t="str">
        <f>[1]QC!B57</f>
        <v>CL403C6H</v>
      </c>
      <c r="C56" s="745"/>
      <c r="D56" s="425" t="str">
        <f>[1]QC!D57</f>
        <v>MT125,ZB76</v>
      </c>
      <c r="E56" s="463">
        <f>[1]QC!E57</f>
        <v>82100</v>
      </c>
      <c r="F56" s="746">
        <f>[1]QC!F57</f>
        <v>24.0550835042485</v>
      </c>
      <c r="G56" s="135">
        <f>[1]QC!G57</f>
        <v>15</v>
      </c>
      <c r="H56" s="135" t="str">
        <f>[1]QC!H57</f>
        <v>3x400</v>
      </c>
      <c r="I56" s="135">
        <f>[1]QC!I57</f>
        <v>415</v>
      </c>
      <c r="J56" s="135"/>
      <c r="K56" s="135" t="str">
        <f>[1]QC!K57</f>
        <v>~</v>
      </c>
      <c r="L56" s="737">
        <f>[1]QC!L57</f>
        <v>1.375</v>
      </c>
      <c r="M56" s="738" t="str">
        <f>[1]QC!M57</f>
        <v>TEX5-1 / TCLE5HW / SCX0645</v>
      </c>
      <c r="N56" s="739">
        <f>[1]QC!N57</f>
        <v>6</v>
      </c>
      <c r="O56" s="291">
        <f>[1]QC!Z57</f>
        <v>5056.86649659864</v>
      </c>
      <c r="P56" s="291">
        <f>[1]QC!AA57</f>
        <v>5111.98771893815</v>
      </c>
      <c r="Q56" s="740">
        <f>[1]QC!AI57</f>
        <v>6734.18468004804</v>
      </c>
      <c r="R56" s="740">
        <f>[1]QC!AJ57</f>
        <v>7274.6367144475</v>
      </c>
      <c r="S56" s="741"/>
    </row>
    <row r="57" s="159" customFormat="1" spans="1:19">
      <c r="A57" s="735" t="str">
        <f>[1]QC!A58</f>
        <v>QC016</v>
      </c>
      <c r="B57" s="744" t="str">
        <f>[1]QC!B58</f>
        <v>CL404C6H</v>
      </c>
      <c r="C57" s="745"/>
      <c r="D57" s="425" t="str">
        <f>[1]QC!D58</f>
        <v>MT144/4VES10Y,ZB95</v>
      </c>
      <c r="E57" s="463">
        <f>[1]QC!E58</f>
        <v>93400</v>
      </c>
      <c r="F57" s="746">
        <f>[1]QC!F58</f>
        <v>27.3659537064166</v>
      </c>
      <c r="G57" s="135">
        <f>[1]QC!G58</f>
        <v>16</v>
      </c>
      <c r="H57" s="135" t="str">
        <f>[1]QC!H58</f>
        <v>4x400</v>
      </c>
      <c r="I57" s="135">
        <f>[1]QC!I58</f>
        <v>415</v>
      </c>
      <c r="J57" s="135"/>
      <c r="K57" s="135" t="str">
        <f>[1]QC!K58</f>
        <v>~</v>
      </c>
      <c r="L57" s="737">
        <f>[1]QC!L58</f>
        <v>1.375</v>
      </c>
      <c r="M57" s="738" t="str">
        <f>[1]QC!M58</f>
        <v>TEX5-2 / TCLE7.5HW / SCX0845</v>
      </c>
      <c r="N57" s="739" t="str">
        <f>[1]QC!N58</f>
        <v>TES5-2 / SCX0857/TGES7.5</v>
      </c>
      <c r="O57" s="291">
        <f>[1]QC!Z58</f>
        <v>6413.42474489796</v>
      </c>
      <c r="P57" s="291">
        <f>[1]QC!AA58</f>
        <v>6732.72420188715</v>
      </c>
      <c r="Q57" s="740">
        <f>[1]QC!AI58</f>
        <v>8647.40291767762</v>
      </c>
      <c r="R57" s="740">
        <f>[1]QC!AJ58</f>
        <v>9187.85495207709</v>
      </c>
      <c r="S57" s="741"/>
    </row>
    <row r="58" s="159" customFormat="1" spans="1:19">
      <c r="A58" s="735" t="str">
        <f>[1]QC!A60</f>
        <v>QC018</v>
      </c>
      <c r="B58" s="744" t="str">
        <f>[1]QC!B60</f>
        <v>NT501C6H</v>
      </c>
      <c r="C58" s="745"/>
      <c r="D58" s="425" t="str">
        <f>[1]QC!D60</f>
        <v>MT100,ZB58</v>
      </c>
      <c r="E58" s="463">
        <f>[1]QC!E60</f>
        <v>66000</v>
      </c>
      <c r="F58" s="746">
        <f>[1]QC!F60</f>
        <v>19.3378259595664</v>
      </c>
      <c r="G58" s="135">
        <f>[1]QC!G60</f>
        <v>26</v>
      </c>
      <c r="H58" s="135" t="str">
        <f>[1]QC!H60</f>
        <v>1X500</v>
      </c>
      <c r="I58" s="135">
        <f>[1]QC!I60</f>
        <v>415</v>
      </c>
      <c r="J58" s="135"/>
      <c r="K58" s="135" t="str">
        <f>[1]QC!K60</f>
        <v>~</v>
      </c>
      <c r="L58" s="737">
        <f>[1]QC!L60</f>
        <v>1.125</v>
      </c>
      <c r="M58" s="738" t="str">
        <f>[1]QC!M60</f>
        <v>6 / TCLE5HW / SCX0645</v>
      </c>
      <c r="N58" s="739">
        <f>[1]QC!N60</f>
        <v>6</v>
      </c>
      <c r="O58" s="291">
        <f>[1]QC!Z60</f>
        <v>4505.75722092115</v>
      </c>
      <c r="P58" s="291">
        <f>[1]QC!AA60</f>
        <v>5019.62964707147</v>
      </c>
      <c r="Q58" s="740">
        <f>[1]QC!AI60</f>
        <v>5116.25276616671</v>
      </c>
      <c r="R58" s="740">
        <f>[1]QC!AJ60</f>
        <v>5613.81178196304</v>
      </c>
      <c r="S58" s="741"/>
    </row>
    <row r="59" s="159" customFormat="1" spans="1:19">
      <c r="A59" s="735" t="str">
        <f>[1]QC!A61</f>
        <v>QC019</v>
      </c>
      <c r="B59" s="744" t="str">
        <f>[1]QC!B61</f>
        <v>NT501C8H</v>
      </c>
      <c r="C59" s="745"/>
      <c r="D59" s="425" t="str">
        <f>[1]QC!D61</f>
        <v>MT125,ZB76</v>
      </c>
      <c r="E59" s="463">
        <f>[1]QC!E61</f>
        <v>82100</v>
      </c>
      <c r="F59" s="746">
        <f>[1]QC!F61</f>
        <v>24.0550835042485</v>
      </c>
      <c r="G59" s="135">
        <f>[1]QC!G61</f>
        <v>26</v>
      </c>
      <c r="H59" s="135" t="str">
        <f>[1]QC!H61</f>
        <v>1X500</v>
      </c>
      <c r="I59" s="135">
        <f>[1]QC!I61</f>
        <v>415</v>
      </c>
      <c r="J59" s="135"/>
      <c r="K59" s="135" t="str">
        <f>[1]QC!K61</f>
        <v>~</v>
      </c>
      <c r="L59" s="737">
        <f>[1]QC!L61</f>
        <v>1.375</v>
      </c>
      <c r="M59" s="738" t="str">
        <f>[1]QC!M61</f>
        <v>TEX5-1 / TCLE5HW / SCX0645</v>
      </c>
      <c r="N59" s="739" t="str">
        <f>[1]QC!N61</f>
        <v>TES5-2 /TGES7.5</v>
      </c>
      <c r="O59" s="291">
        <f>[1]QC!Z61</f>
        <v>5342.50585480094</v>
      </c>
      <c r="P59" s="291">
        <f>[1]QC!AA61</f>
        <v>5856.37828095125</v>
      </c>
      <c r="Q59" s="740">
        <f>[1]QC!AI61</f>
        <v>5926.43795135189</v>
      </c>
      <c r="R59" s="740">
        <f>[1]QC!AJ61</f>
        <v>6423.99696714823</v>
      </c>
      <c r="S59" s="741"/>
    </row>
    <row r="60" s="159" customFormat="1" spans="1:19">
      <c r="A60" s="735" t="str">
        <f>[1]QC!A62</f>
        <v>QC020</v>
      </c>
      <c r="B60" s="744" t="str">
        <f>[1]QC!B62</f>
        <v>NT502C4H</v>
      </c>
      <c r="C60" s="745"/>
      <c r="D60" s="425" t="str">
        <f>[1]QC!D62</f>
        <v>MT160/4VES10Y</v>
      </c>
      <c r="E60" s="463">
        <f>[1]QC!E62</f>
        <v>90800</v>
      </c>
      <c r="F60" s="746">
        <f>[1]QC!F62</f>
        <v>26.6041605625549</v>
      </c>
      <c r="G60" s="135">
        <f>[1]QC!G62</f>
        <v>26</v>
      </c>
      <c r="H60" s="135" t="str">
        <f>[1]QC!H62</f>
        <v>2X500</v>
      </c>
      <c r="I60" s="135">
        <f>[1]QC!I62</f>
        <v>415</v>
      </c>
      <c r="J60" s="135"/>
      <c r="K60" s="135" t="str">
        <f>[1]QC!K62</f>
        <v>~</v>
      </c>
      <c r="L60" s="737">
        <f>[1]QC!L62</f>
        <v>1.375</v>
      </c>
      <c r="M60" s="738" t="str">
        <f>[1]QC!M62</f>
        <v>TEX5-2 / TCLE7.5HW / SCX0845</v>
      </c>
      <c r="N60" s="739" t="str">
        <f>[1]QC!N62</f>
        <v>TES5-3 /  SCX0857/TGES9</v>
      </c>
      <c r="O60" s="291">
        <f>[1]QC!Z62</f>
        <v>6376.85402029664</v>
      </c>
      <c r="P60" s="291">
        <f>[1]QC!AA62</f>
        <v>6890.72644644696</v>
      </c>
      <c r="Q60" s="740">
        <f>[1]QC!AI62</f>
        <v>7643.38988607491</v>
      </c>
      <c r="R60" s="740">
        <f>[1]QC!AJ62</f>
        <v>8140.94890187125</v>
      </c>
      <c r="S60" s="741"/>
    </row>
    <row r="61" s="159" customFormat="1" spans="1:19">
      <c r="A61" s="735" t="str">
        <f>[1]QC!A63</f>
        <v>QC021</v>
      </c>
      <c r="B61" s="744" t="str">
        <f>[1]QC!B63</f>
        <v>NT502C5H</v>
      </c>
      <c r="C61" s="745"/>
      <c r="D61" s="425" t="str">
        <f>[1]QC!D63</f>
        <v>4TES12Y,ZB95</v>
      </c>
      <c r="E61" s="463">
        <f>[1]QC!E63</f>
        <v>106500</v>
      </c>
      <c r="F61" s="746">
        <f>[1]QC!F63</f>
        <v>31.2042191620275</v>
      </c>
      <c r="G61" s="135">
        <f>[1]QC!G63</f>
        <v>26</v>
      </c>
      <c r="H61" s="135" t="str">
        <f>[1]QC!H63</f>
        <v>2x500</v>
      </c>
      <c r="I61" s="135">
        <f>[1]QC!I63</f>
        <v>415</v>
      </c>
      <c r="J61" s="135"/>
      <c r="K61" s="135" t="str">
        <f>[1]QC!K63</f>
        <v>~</v>
      </c>
      <c r="L61" s="737">
        <f>[1]QC!L63</f>
        <v>1.375</v>
      </c>
      <c r="M61" s="738" t="str">
        <f>[1]QC!M63</f>
        <v>TEX5-2 / TCLE7.5HW / SCX0845</v>
      </c>
      <c r="N61" s="739" t="str">
        <f>[1]QC!N63</f>
        <v>TES5-3 /  SCX0857/TGES9</v>
      </c>
      <c r="O61" s="291">
        <f>[1]QC!Z63</f>
        <v>7330.69867291179</v>
      </c>
      <c r="P61" s="291">
        <f>[1]QC!AA63</f>
        <v>7844.5710990621</v>
      </c>
      <c r="Q61" s="740">
        <f>[1]QC!AI63</f>
        <v>8566.95375606735</v>
      </c>
      <c r="R61" s="740">
        <f>[1]QC!AJ63</f>
        <v>9064.51277186369</v>
      </c>
      <c r="S61" s="741"/>
    </row>
    <row r="62" s="159" customFormat="1" spans="1:19">
      <c r="A62" s="735" t="str">
        <f>[1]QC!A64</f>
        <v>QC022</v>
      </c>
      <c r="B62" s="744" t="str">
        <f>[1]QC!B64</f>
        <v>NT502C6H</v>
      </c>
      <c r="C62" s="745"/>
      <c r="D62" s="425" t="str">
        <f>[1]QC!D64</f>
        <v>4PES15Y,ZB114</v>
      </c>
      <c r="E62" s="463">
        <f>[1]QC!E64</f>
        <v>120000</v>
      </c>
      <c r="F62" s="746">
        <f>[1]QC!F64</f>
        <v>35.1596835628479</v>
      </c>
      <c r="G62" s="135">
        <f>[1]QC!G64</f>
        <v>26</v>
      </c>
      <c r="H62" s="135" t="str">
        <f>[1]QC!H64</f>
        <v>2x500</v>
      </c>
      <c r="I62" s="135">
        <f>[1]QC!I64</f>
        <v>415</v>
      </c>
      <c r="J62" s="135"/>
      <c r="K62" s="135" t="str">
        <f>[1]QC!K64</f>
        <v>~</v>
      </c>
      <c r="L62" s="737">
        <f>[1]QC!L64</f>
        <v>1.375</v>
      </c>
      <c r="M62" s="738" t="str">
        <f>[1]QC!M64</f>
        <v>TEX5-3 / TCLE10HW / SCX1057</v>
      </c>
      <c r="N62" s="739" t="str">
        <f>[1]QC!N64</f>
        <v>TES5-4 /  SCX0957/TGES11</v>
      </c>
      <c r="O62" s="291">
        <f>[1]QC!Z64</f>
        <v>8066.20804059329</v>
      </c>
      <c r="P62" s="291">
        <f>[1]QC!AA64</f>
        <v>8580.0804667436</v>
      </c>
      <c r="Q62" s="740">
        <f>[1]QC!AI64</f>
        <v>9279.11362001293</v>
      </c>
      <c r="R62" s="740">
        <f>[1]QC!AJ64</f>
        <v>9776.67263580927</v>
      </c>
      <c r="S62" s="741"/>
    </row>
    <row r="63" s="159" customFormat="1" spans="1:19">
      <c r="A63" s="735" t="str">
        <f>[1]QC!A65</f>
        <v>QC023</v>
      </c>
      <c r="B63" s="744" t="str">
        <f>[1]QC!B65</f>
        <v>NT502C8H</v>
      </c>
      <c r="C63" s="745"/>
      <c r="D63" s="425" t="str">
        <f>[1]QC!D65</f>
        <v>4NES20Y,ZB130</v>
      </c>
      <c r="E63" s="463">
        <f>[1]QC!E65</f>
        <v>140000</v>
      </c>
      <c r="F63" s="746">
        <f>[1]QC!F65</f>
        <v>41.0196308233226</v>
      </c>
      <c r="G63" s="135">
        <f>[1]QC!G65</f>
        <v>26</v>
      </c>
      <c r="H63" s="135" t="str">
        <f>[1]QC!H65</f>
        <v>2x500</v>
      </c>
      <c r="I63" s="135">
        <f>[1]QC!I65</f>
        <v>415</v>
      </c>
      <c r="J63" s="135"/>
      <c r="K63" s="135" t="str">
        <f>[1]QC!K65</f>
        <v>~</v>
      </c>
      <c r="L63" s="737">
        <f>[1]QC!L65</f>
        <v>1.625</v>
      </c>
      <c r="M63" s="738" t="str">
        <f>[1]QC!M65</f>
        <v>TEX5-4 / TCLE12HW / SCX1257</v>
      </c>
      <c r="N63" s="739" t="str">
        <f>[1]QC!N65</f>
        <v>TES12-5 /TGES13</v>
      </c>
      <c r="O63" s="291">
        <f>[1]QC!Z65</f>
        <v>9955.60109289618</v>
      </c>
      <c r="P63" s="291">
        <f>[1]QC!AA65</f>
        <v>10469.4735190465</v>
      </c>
      <c r="Q63" s="740">
        <f>[1]QC!AI65</f>
        <v>11108.5259404967</v>
      </c>
      <c r="R63" s="740">
        <f>[1]QC!AJ65</f>
        <v>11606.084956293</v>
      </c>
      <c r="S63" s="741"/>
    </row>
    <row r="64" s="159" customFormat="1" spans="1:19">
      <c r="A64" s="735" t="str">
        <f>[1]QC!A66</f>
        <v>QC023.1</v>
      </c>
      <c r="B64" s="744" t="str">
        <f>[1]QC!B66</f>
        <v>NT503C5H</v>
      </c>
      <c r="C64" s="745"/>
      <c r="D64" s="425" t="str">
        <f>[1]QC!D66</f>
        <v>4JE22Y,ZB130</v>
      </c>
      <c r="E64" s="463">
        <f>[1]QC!E66</f>
        <v>150000</v>
      </c>
      <c r="F64" s="746">
        <f>[1]QC!F66</f>
        <v>43.9496044535599</v>
      </c>
      <c r="G64" s="135">
        <f>[1]QC!G66</f>
        <v>26</v>
      </c>
      <c r="H64" s="135" t="str">
        <f>[1]QC!H66</f>
        <v>3x500</v>
      </c>
      <c r="I64" s="135">
        <f>[1]QC!I66</f>
        <v>415</v>
      </c>
      <c r="J64" s="135"/>
      <c r="K64" s="135" t="str">
        <f>[1]QC!K66</f>
        <v>~</v>
      </c>
      <c r="L64" s="737">
        <f>[1]QC!L66</f>
        <v>1.625</v>
      </c>
      <c r="M64" s="738" t="str">
        <f>[1]QC!M66</f>
        <v>TEX5-4 / TCLE12HW / SCX1257</v>
      </c>
      <c r="N64" s="739" t="str">
        <f>[1]QC!N66</f>
        <v>TES12-5 /TGES13</v>
      </c>
      <c r="O64" s="291">
        <f>[1]QC!Z66</f>
        <v>10694.7697111632</v>
      </c>
      <c r="P64" s="291">
        <f>[1]QC!AA66</f>
        <v>11208.6421373135</v>
      </c>
      <c r="Q64" s="740">
        <f>[1]QC!AI66</f>
        <v>12577.7643453633</v>
      </c>
      <c r="R64" s="740">
        <f>[1]QC!AJ66</f>
        <v>13075.3233611596</v>
      </c>
      <c r="S64" s="741"/>
    </row>
    <row r="65" s="159" customFormat="1" spans="1:19">
      <c r="A65" s="735" t="str">
        <f>[1]QC!A67</f>
        <v>QC024</v>
      </c>
      <c r="B65" s="744" t="str">
        <f>[1]QC!B67</f>
        <v>NT503C6H</v>
      </c>
      <c r="C65" s="745"/>
      <c r="D65" s="425" t="str">
        <f>[1]QC!D67</f>
        <v>4HE25Y,ZB190</v>
      </c>
      <c r="E65" s="463">
        <f>[1]QC!E67</f>
        <v>167000</v>
      </c>
      <c r="F65" s="746">
        <f>[1]QC!F67</f>
        <v>48.9305596249634</v>
      </c>
      <c r="G65" s="135">
        <f>[1]QC!G67</f>
        <v>26</v>
      </c>
      <c r="H65" s="135" t="str">
        <f>[1]QC!H67</f>
        <v>3x500</v>
      </c>
      <c r="I65" s="135">
        <f>[1]QC!I67</f>
        <v>415</v>
      </c>
      <c r="J65" s="135"/>
      <c r="K65" s="135" t="str">
        <f>[1]QC!K67</f>
        <v>~</v>
      </c>
      <c r="L65" s="737">
        <f>[1]QC!L67</f>
        <v>1.625</v>
      </c>
      <c r="M65" s="738" t="str">
        <f>[1]QC!M67</f>
        <v>TEX5-4 / TJLE14HW / SCX1457</v>
      </c>
      <c r="N65" s="739" t="str">
        <f>[1]QC!N67</f>
        <v>TES12-5 /TGES13</v>
      </c>
      <c r="O65" s="291">
        <f>[1]QC!Z67</f>
        <v>11760.831381733</v>
      </c>
      <c r="P65" s="291">
        <f>[1]QC!AA67</f>
        <v>12476.448848273</v>
      </c>
      <c r="Q65" s="740">
        <f>[1]QC!AI67</f>
        <v>13609.982788296</v>
      </c>
      <c r="R65" s="740">
        <f>[1]QC!AJ67</f>
        <v>14302.8822400252</v>
      </c>
      <c r="S65" s="741"/>
    </row>
    <row r="66" s="159" customFormat="1" spans="1:19">
      <c r="A66" s="735" t="str">
        <f>[1]QC!A68</f>
        <v>QC025</v>
      </c>
      <c r="B66" s="744" t="str">
        <f>[1]QC!B68</f>
        <v>NT503C8H</v>
      </c>
      <c r="C66" s="745"/>
      <c r="D66" s="425" t="str">
        <f>[1]QC!D68</f>
        <v>4GE30Y,ZB220</v>
      </c>
      <c r="E66" s="463">
        <f>[1]QC!E68</f>
        <v>204000</v>
      </c>
      <c r="F66" s="746">
        <f>[1]QC!F68</f>
        <v>59.7714620568415</v>
      </c>
      <c r="G66" s="135">
        <f>[1]QC!G68</f>
        <v>26</v>
      </c>
      <c r="H66" s="135" t="str">
        <f>[1]QC!H68</f>
        <v>3x500</v>
      </c>
      <c r="I66" s="135">
        <f>[1]QC!I68</f>
        <v>415</v>
      </c>
      <c r="J66" s="135"/>
      <c r="K66" s="135" t="str">
        <f>[1]QC!K68</f>
        <v>~</v>
      </c>
      <c r="L66" s="737">
        <f>[1]QC!L68</f>
        <v>2.125</v>
      </c>
      <c r="M66" s="738" t="str">
        <f>[1]QC!M68</f>
        <v>TEX12-5 / TJLE18HW</v>
      </c>
      <c r="N66" s="739" t="str">
        <f>[1]QC!N68</f>
        <v>TES12-6/TGES18</v>
      </c>
      <c r="O66" s="291">
        <f>[1]QC!Z68</f>
        <v>14391.8325526932</v>
      </c>
      <c r="P66" s="291">
        <f>[1]QC!AA68</f>
        <v>15107.4500192332</v>
      </c>
      <c r="Q66" s="740">
        <f>[1]QC!AI68</f>
        <v>16157.4601125591</v>
      </c>
      <c r="R66" s="740">
        <f>[1]QC!AJ68</f>
        <v>16850.3595642882</v>
      </c>
      <c r="S66" s="741"/>
    </row>
    <row r="67" s="159" customFormat="1" spans="1:19">
      <c r="A67" s="735" t="str">
        <f>[1]QC!A69</f>
        <v>QC025.1</v>
      </c>
      <c r="B67" s="744" t="str">
        <f>[1]QC!B69</f>
        <v>NT504C6H</v>
      </c>
      <c r="C67" s="745"/>
      <c r="D67" s="425" t="str">
        <f>[1]QC!D69</f>
        <v>6HE35Y</v>
      </c>
      <c r="E67" s="463">
        <f>[1]QC!E69</f>
        <v>235000</v>
      </c>
      <c r="F67" s="746">
        <f>[1]QC!F69</f>
        <v>68.8543803105772</v>
      </c>
      <c r="G67" s="135">
        <f>[1]QC!G69</f>
        <v>30</v>
      </c>
      <c r="H67" s="135" t="str">
        <f>[1]QC!H69</f>
        <v>4x500</v>
      </c>
      <c r="I67" s="135">
        <f>[1]QC!I69</f>
        <v>415</v>
      </c>
      <c r="J67" s="135"/>
      <c r="K67" s="135" t="str">
        <f>[1]QC!K69</f>
        <v>~</v>
      </c>
      <c r="L67" s="737">
        <f>[1]QC!L69</f>
        <v>2.125</v>
      </c>
      <c r="M67" s="738" t="str">
        <f>[1]QC!M69</f>
        <v>TEX12-5 / TJLE18HW</v>
      </c>
      <c r="N67" s="739" t="str">
        <f>[1]QC!N69</f>
        <v>TES12-6/TGES18</v>
      </c>
      <c r="O67" s="291">
        <f>[1]QC!Z69</f>
        <v>15227.3614363778</v>
      </c>
      <c r="P67" s="291">
        <f>[1]QC!AA69</f>
        <v>15942.9789029178</v>
      </c>
      <c r="Q67" s="740">
        <f>[1]QC!AI69</f>
        <v>17681.9044887031</v>
      </c>
      <c r="R67" s="740">
        <f>[1]QC!AJ69</f>
        <v>18374.8039404323</v>
      </c>
      <c r="S67" s="741"/>
    </row>
    <row r="68" s="159" customFormat="1" spans="1:19">
      <c r="A68" s="735" t="str">
        <f>[1]QC!A70</f>
        <v>QC026</v>
      </c>
      <c r="B68" s="744" t="str">
        <f>[1]QC!B70</f>
        <v>NT504S8H</v>
      </c>
      <c r="C68" s="745"/>
      <c r="D68" s="425" t="str">
        <f>[1]QC!D70</f>
        <v>6GE40Y</v>
      </c>
      <c r="E68" s="463">
        <f>[1]QC!E70</f>
        <v>255000</v>
      </c>
      <c r="F68" s="746">
        <f>[1]QC!F70</f>
        <v>74.7143275710519</v>
      </c>
      <c r="G68" s="135">
        <f>[1]QC!G70</f>
        <v>30</v>
      </c>
      <c r="H68" s="135" t="str">
        <f>[1]QC!H70</f>
        <v>4x500</v>
      </c>
      <c r="I68" s="135">
        <f>[1]QC!I70</f>
        <v>415</v>
      </c>
      <c r="J68" s="135"/>
      <c r="K68" s="135" t="str">
        <f>[1]QC!K70</f>
        <v>~</v>
      </c>
      <c r="L68" s="737">
        <f>[1]QC!L70</f>
        <v>2.125</v>
      </c>
      <c r="M68" s="738" t="str">
        <f>[1]QC!M70</f>
        <v>TEX12-5 / TJLE18HW</v>
      </c>
      <c r="N68" s="739" t="str">
        <f>[1]QC!N70</f>
        <v>TES12-7/TGES21</v>
      </c>
      <c r="O68" s="291">
        <f>[1]QC!Z70</f>
        <v>18693.8914910226</v>
      </c>
      <c r="P68" s="291">
        <f>[1]QC!AA70</f>
        <v>19409.5089575626</v>
      </c>
      <c r="Q68" s="740">
        <f>[1]QC!AI70</f>
        <v>21038.3859701846</v>
      </c>
      <c r="R68" s="740">
        <f>[1]QC!AJ70</f>
        <v>21731.2854219138</v>
      </c>
      <c r="S68" s="741"/>
    </row>
    <row r="69" s="159" customFormat="1" customHeight="1" spans="1:19">
      <c r="A69" s="735" t="str">
        <f>[1]QC!A71</f>
        <v>QC027</v>
      </c>
      <c r="B69" s="435" t="str">
        <f>[1]QC!B71</f>
        <v>NT632T6</v>
      </c>
      <c r="C69" s="747" t="s">
        <v>57</v>
      </c>
      <c r="D69" s="425" t="str">
        <f>[1]QC!D71</f>
        <v>S6H-20.2Y</v>
      </c>
      <c r="E69" s="463">
        <f>[1]QC!E71</f>
        <v>53925.4</v>
      </c>
      <c r="F69" s="746">
        <f>[1]QC!F71</f>
        <v>15.8</v>
      </c>
      <c r="G69" s="135">
        <f>[1]QC!G71</f>
        <v>41</v>
      </c>
      <c r="H69" s="135" t="str">
        <f>[1]QC!H71</f>
        <v>2x630</v>
      </c>
      <c r="I69" s="135">
        <f>[1]QC!I71</f>
        <v>415</v>
      </c>
      <c r="J69" s="135"/>
      <c r="K69" s="135">
        <f>[1]QC!K71</f>
        <v>16.2</v>
      </c>
      <c r="L69" s="737">
        <f>[1]QC!L71</f>
        <v>1.625</v>
      </c>
      <c r="M69" s="738" t="str">
        <f>[1]QC!M71</f>
        <v>TEX5-3 / TCLE10HW / SCX1057</v>
      </c>
      <c r="N69" s="739" t="str">
        <f>[1]QC!N71</f>
        <v>TES5-4 /SCX0957</v>
      </c>
      <c r="O69" s="291">
        <f>[1]QC!Z71</f>
        <v>12375.5854800937</v>
      </c>
      <c r="P69" s="291">
        <f>[1]QC!AA71</f>
        <v>13076.0203627207</v>
      </c>
      <c r="Q69" s="740">
        <f>[1]QC!AI71</f>
        <v>14411.6693531496</v>
      </c>
      <c r="R69" s="740">
        <f>[1]QC!AJ71</f>
        <v>15089.8682077567</v>
      </c>
      <c r="S69" s="748"/>
    </row>
    <row r="70" s="159" customFormat="1" spans="1:19">
      <c r="A70" s="735" t="str">
        <f>[1]QC!A72</f>
        <v>QC028</v>
      </c>
      <c r="B70" s="435" t="str">
        <f>[1]QC!B72</f>
        <v>NT632T8</v>
      </c>
      <c r="C70" s="749"/>
      <c r="D70" s="425" t="str">
        <f>[1]QC!D72</f>
        <v>S6G-25.2Y-S6F-30.2</v>
      </c>
      <c r="E70" s="463">
        <f>[1]QC!E72</f>
        <v>64164.4</v>
      </c>
      <c r="F70" s="746">
        <f>[1]QC!F72</f>
        <v>18.8</v>
      </c>
      <c r="G70" s="135">
        <f>[1]QC!G72</f>
        <v>41</v>
      </c>
      <c r="H70" s="135" t="str">
        <f>[1]QC!H72</f>
        <v>2x630</v>
      </c>
      <c r="I70" s="135">
        <f>[1]QC!I72</f>
        <v>415</v>
      </c>
      <c r="J70" s="135"/>
      <c r="K70" s="135">
        <f>[1]QC!K72</f>
        <v>16.2</v>
      </c>
      <c r="L70" s="737">
        <f>[1]QC!L72</f>
        <v>2.125</v>
      </c>
      <c r="M70" s="738" t="str">
        <f>[1]QC!M72</f>
        <v>TEX5-4 / TCLE12HW / SCX1257</v>
      </c>
      <c r="N70" s="739" t="str">
        <f>[1]QC!N72</f>
        <v>TES12-5 -60c</v>
      </c>
      <c r="O70" s="291">
        <f>[1]QC!Z72</f>
        <v>14755.3181108509</v>
      </c>
      <c r="P70" s="291">
        <f>[1]QC!AA72</f>
        <v>15899.9396545872</v>
      </c>
      <c r="Q70" s="740">
        <f>[1]QC!AI72</f>
        <v>16658.1357174731</v>
      </c>
      <c r="R70" s="740">
        <f>[1]QC!AJ72</f>
        <v>17766.4200693448</v>
      </c>
      <c r="S70" s="750"/>
    </row>
    <row r="71" s="159" customFormat="1" spans="1:19">
      <c r="A71" s="735" t="str">
        <f>[1]QC!A73</f>
        <v>QC029</v>
      </c>
      <c r="B71" s="435" t="str">
        <f>[1]QC!B73</f>
        <v>NT632T8L</v>
      </c>
      <c r="C71" s="749"/>
      <c r="D71" s="425" t="str">
        <f>[1]QC!D73</f>
        <v>S6G-25.2Y-S6F-30.2</v>
      </c>
      <c r="E71" s="463">
        <f>[1]QC!E73</f>
        <v>70307.8</v>
      </c>
      <c r="F71" s="746">
        <f>[1]QC!F73</f>
        <v>20.6</v>
      </c>
      <c r="G71" s="135">
        <f>[1]QC!G73</f>
        <v>41</v>
      </c>
      <c r="H71" s="135" t="str">
        <f>[1]QC!H73</f>
        <v>2x630</v>
      </c>
      <c r="I71" s="135">
        <f>[1]QC!I73</f>
        <v>415</v>
      </c>
      <c r="J71" s="135"/>
      <c r="K71" s="135">
        <f>[1]QC!K73</f>
        <v>16.2</v>
      </c>
      <c r="L71" s="737">
        <f>[1]QC!L73</f>
        <v>2.125</v>
      </c>
      <c r="M71" s="738" t="str">
        <f>[1]QC!M73</f>
        <v>TEX5-4 / TCLE12HW / SCX1257</v>
      </c>
      <c r="N71" s="739" t="str">
        <f>[1]QC!N73</f>
        <v>TES12-5 -60C</v>
      </c>
      <c r="O71" s="291">
        <f>[1]QC!Z73</f>
        <v>17813.2318501171</v>
      </c>
      <c r="P71" s="291">
        <f>[1]QC!AA73</f>
        <v>18957.8533938534</v>
      </c>
      <c r="Q71" s="740">
        <f>[1]QC!AI73</f>
        <v>20463.4078263166</v>
      </c>
      <c r="R71" s="740">
        <f>[1]QC!AJ73</f>
        <v>21571.6921781883</v>
      </c>
      <c r="S71" s="750"/>
    </row>
    <row r="72" s="159" customFormat="1" spans="1:19">
      <c r="A72" s="735" t="str">
        <f>[1]QC!A74</f>
        <v>QC030</v>
      </c>
      <c r="B72" s="435" t="str">
        <f>[1]QC!B74</f>
        <v>NT802T8</v>
      </c>
      <c r="C72" s="749"/>
      <c r="D72" s="425" t="str">
        <f>[1]QC!D74</f>
        <v>S6F-30.2Y</v>
      </c>
      <c r="E72" s="463">
        <f>[1]QC!E74</f>
        <v>78157.7</v>
      </c>
      <c r="F72" s="746">
        <f>[1]QC!F74</f>
        <v>22.9</v>
      </c>
      <c r="G72" s="135">
        <f>[1]QC!G74</f>
        <v>41</v>
      </c>
      <c r="H72" s="135" t="str">
        <f>[1]QC!H74</f>
        <v>2x800</v>
      </c>
      <c r="I72" s="135">
        <f>[1]QC!I74</f>
        <v>415</v>
      </c>
      <c r="J72" s="135"/>
      <c r="K72" s="135">
        <f>[1]QC!K74</f>
        <v>16.2</v>
      </c>
      <c r="L72" s="737">
        <f>[1]QC!L74</f>
        <v>2.125</v>
      </c>
      <c r="M72" s="738" t="str">
        <f>[1]QC!M74</f>
        <v>TEX5-4 / TCLE12HW / SCX1257</v>
      </c>
      <c r="N72" s="739" t="str">
        <f>[1]QC!N74</f>
        <v>TES12-5 -60c</v>
      </c>
      <c r="O72" s="291">
        <f>[1]QC!Z74</f>
        <v>20802.8395784543</v>
      </c>
      <c r="P72" s="291">
        <f>[1]QC!AA74</f>
        <v>21947.4611221907</v>
      </c>
      <c r="Q72" s="740">
        <f>[1]QC!AI74</f>
        <v>25552.642770629</v>
      </c>
      <c r="R72" s="740">
        <f>[1]QC!AJ74</f>
        <v>26660.9271225007</v>
      </c>
      <c r="S72" s="750"/>
    </row>
    <row r="73" s="159" customFormat="1" spans="1:19">
      <c r="A73" s="735" t="str">
        <f>[1]QC!A75</f>
        <v>QC031</v>
      </c>
      <c r="B73" s="435" t="str">
        <f>[1]QC!B75</f>
        <v>NT802T8L</v>
      </c>
      <c r="C73" s="749"/>
      <c r="D73" s="425" t="str">
        <f>[1]QC!D75</f>
        <v>S6H-20.2Y X 2</v>
      </c>
      <c r="E73" s="463">
        <f>[1]QC!E75</f>
        <v>105803</v>
      </c>
      <c r="F73" s="746">
        <f>[1]QC!F75</f>
        <v>31</v>
      </c>
      <c r="G73" s="135">
        <f>[1]QC!G75</f>
        <v>41</v>
      </c>
      <c r="H73" s="135" t="str">
        <f>[1]QC!H75</f>
        <v>2x800</v>
      </c>
      <c r="I73" s="135">
        <f>[1]QC!I75</f>
        <v>415</v>
      </c>
      <c r="J73" s="135"/>
      <c r="K73" s="135">
        <f>[1]QC!K75</f>
        <v>16.2</v>
      </c>
      <c r="L73" s="737">
        <f>[1]QC!L75</f>
        <v>2.125</v>
      </c>
      <c r="M73" s="738">
        <f>[1]QC!M75</f>
        <v>0</v>
      </c>
      <c r="N73" s="739">
        <f>[1]QC!N75</f>
        <v>0</v>
      </c>
      <c r="O73" s="291">
        <f>[1]QC!Z75</f>
        <v>25102.4590163934</v>
      </c>
      <c r="P73" s="291">
        <f>[1]QC!AA75</f>
        <v>26247.0805601298</v>
      </c>
      <c r="Q73" s="740">
        <f>[1]QC!AI75</f>
        <v>30560.2013496162</v>
      </c>
      <c r="R73" s="740">
        <f>[1]QC!AJ75</f>
        <v>31668.4857014878</v>
      </c>
      <c r="S73" s="750"/>
    </row>
    <row r="74" s="159" customFormat="1" spans="1:19">
      <c r="A74" s="735" t="str">
        <f>[1]QC!A76</f>
        <v>QC031.1</v>
      </c>
      <c r="B74" s="435" t="str">
        <f>[1]QC!B76</f>
        <v>NT803T8</v>
      </c>
      <c r="C74" s="749"/>
      <c r="D74" s="425" t="str">
        <f>[1]QC!D76</f>
        <v>S6F-30.2Y </v>
      </c>
      <c r="E74" s="463">
        <f>[1]QC!E76</f>
        <v>128670.1</v>
      </c>
      <c r="F74" s="746">
        <f>[1]QC!F76</f>
        <v>37.7</v>
      </c>
      <c r="G74" s="135">
        <f>[1]QC!G76</f>
        <v>41</v>
      </c>
      <c r="H74" s="135" t="str">
        <f>[1]QC!H76</f>
        <v>3x800</v>
      </c>
      <c r="I74" s="135">
        <f>[1]QC!I76</f>
        <v>415</v>
      </c>
      <c r="J74" s="135"/>
      <c r="K74" s="135">
        <f>[1]QC!K76</f>
        <v>24.3</v>
      </c>
      <c r="L74" s="737">
        <f>[1]QC!L76</f>
        <v>2.125</v>
      </c>
      <c r="M74" s="738">
        <f>[1]QC!M76</f>
        <v>0</v>
      </c>
      <c r="N74" s="739">
        <f>[1]QC!N76</f>
        <v>0</v>
      </c>
      <c r="O74" s="291">
        <f>[1]QC!Z76</f>
        <v>40141.9789227166</v>
      </c>
      <c r="P74" s="291">
        <f>[1]QC!AA76</f>
        <v>41286.600466453</v>
      </c>
      <c r="Q74" s="740">
        <f>[1]QC!AI76</f>
        <v>48211.5038384832</v>
      </c>
      <c r="R74" s="740">
        <f>[1]QC!AJ76</f>
        <v>49319.7881903549</v>
      </c>
      <c r="S74" s="750"/>
    </row>
    <row r="75" s="159" customFormat="1" spans="1:19">
      <c r="A75" s="735" t="str">
        <f>[1]QC!A77</f>
        <v>QC031.2</v>
      </c>
      <c r="B75" s="435" t="str">
        <f>[1]QC!B77</f>
        <v>NT633T6</v>
      </c>
      <c r="C75" s="749"/>
      <c r="D75" s="425" t="str">
        <f>[1]QC!D77</f>
        <v>S6F-30.2Y</v>
      </c>
      <c r="E75" s="463">
        <f>[1]QC!E77</f>
        <v>81229.4</v>
      </c>
      <c r="F75" s="746">
        <f>[1]QC!F77</f>
        <v>23.8</v>
      </c>
      <c r="G75" s="135">
        <f>[1]QC!G77</f>
        <v>41</v>
      </c>
      <c r="H75" s="135" t="str">
        <f>[1]QC!H77</f>
        <v>3x630</v>
      </c>
      <c r="I75" s="135">
        <f>[1]QC!I77</f>
        <v>415</v>
      </c>
      <c r="J75" s="135"/>
      <c r="K75" s="135">
        <f>[1]QC!K77</f>
        <v>24.3</v>
      </c>
      <c r="L75" s="737">
        <f>[1]QC!L77</f>
        <v>2.125</v>
      </c>
      <c r="M75" s="738" t="str">
        <f>[1]QC!M77</f>
        <v>TEX5-4 / TJLE14HW / SCX1457</v>
      </c>
      <c r="N75" s="739" t="str">
        <f>[1]QC!N77</f>
        <v>TES12-5 -60c </v>
      </c>
      <c r="O75" s="291">
        <f>[1]QC!Z77</f>
        <v>18474.3364558938</v>
      </c>
      <c r="P75" s="291">
        <f>[1]QC!AA77</f>
        <v>19618.9579996302</v>
      </c>
      <c r="Q75" s="740">
        <f>[1]QC!AI77</f>
        <v>21563.1011574643</v>
      </c>
      <c r="R75" s="740">
        <f>[1]QC!AJ77</f>
        <v>22671.385509336</v>
      </c>
      <c r="S75" s="750"/>
    </row>
    <row r="76" s="159" customFormat="1" spans="1:19">
      <c r="A76" s="735" t="str">
        <f>[1]QC!A78</f>
        <v>QC031.3</v>
      </c>
      <c r="B76" s="435" t="str">
        <f>[1]QC!B78</f>
        <v>NT633T8</v>
      </c>
      <c r="C76" s="749"/>
      <c r="D76" s="425" t="str">
        <f>[1]QC!D78</f>
        <v>S6F-30.2Y</v>
      </c>
      <c r="E76" s="463">
        <f>[1]QC!E78</f>
        <v>98635.7</v>
      </c>
      <c r="F76" s="746">
        <f>[1]QC!F78</f>
        <v>28.9</v>
      </c>
      <c r="G76" s="135">
        <f>[1]QC!G78</f>
        <v>41</v>
      </c>
      <c r="H76" s="135" t="str">
        <f>[1]QC!H78</f>
        <v>3x630</v>
      </c>
      <c r="I76" s="135">
        <f>[1]QC!I78</f>
        <v>415</v>
      </c>
      <c r="J76" s="135"/>
      <c r="K76" s="135">
        <f>[1]QC!K78</f>
        <v>24.3</v>
      </c>
      <c r="L76" s="737">
        <f>[1]QC!L78</f>
        <v>2.125</v>
      </c>
      <c r="M76" s="738" t="str">
        <f>[1]QC!M78</f>
        <v>TEX12-6 / TER 22HW</v>
      </c>
      <c r="N76" s="739" t="str">
        <f>[1]QC!N78</f>
        <v>TES12 -60c -7</v>
      </c>
      <c r="O76" s="291">
        <f>[1]QC!Z78</f>
        <v>22695.8918813427</v>
      </c>
      <c r="P76" s="291">
        <f>[1]QC!AA78</f>
        <v>23840.513425079</v>
      </c>
      <c r="Q76" s="740">
        <f>[1]QC!AI78</f>
        <v>25539.6223214855</v>
      </c>
      <c r="R76" s="740">
        <f>[1]QC!AJ78</f>
        <v>26647.9066733572</v>
      </c>
      <c r="S76" s="750"/>
    </row>
    <row r="77" s="159" customFormat="1" spans="1:19">
      <c r="A77" s="735" t="str">
        <f>[1]QC!A79</f>
        <v>QC031.4</v>
      </c>
      <c r="B77" s="435" t="str">
        <f>[1]QC!B79</f>
        <v>NT634T8</v>
      </c>
      <c r="C77" s="749"/>
      <c r="D77" s="425" t="str">
        <f>[1]QC!D79</f>
        <v>S6F-30.2Y X2</v>
      </c>
      <c r="E77" s="463">
        <f>[1]QC!E79</f>
        <v>0</v>
      </c>
      <c r="F77" s="746">
        <f>[1]QC!F79</f>
        <v>0</v>
      </c>
      <c r="G77" s="135">
        <f>[1]QC!G79</f>
        <v>0</v>
      </c>
      <c r="H77" s="135" t="str">
        <f>[1]QC!H79</f>
        <v>4x630</v>
      </c>
      <c r="I77" s="135">
        <f>[1]QC!I79</f>
        <v>415</v>
      </c>
      <c r="J77" s="135"/>
      <c r="K77" s="135">
        <f>[1]QC!K79</f>
        <v>0</v>
      </c>
      <c r="L77" s="737">
        <f>[1]QC!L79</f>
        <v>0</v>
      </c>
      <c r="M77" s="738">
        <f>[1]QC!M79</f>
        <v>0</v>
      </c>
      <c r="N77" s="739" t="str">
        <f>[1]QC!N79</f>
        <v>TES12-5 -60c *2pcs</v>
      </c>
      <c r="O77" s="291">
        <f>[1]QC!Z79</f>
        <v>26636.9047619048</v>
      </c>
      <c r="P77" s="291">
        <f>[1]QC!AA79</f>
        <v>28628.2913131647</v>
      </c>
      <c r="Q77" s="740">
        <f>[1]QC!AI79</f>
        <v>32146.4490615523</v>
      </c>
      <c r="R77" s="740">
        <f>[1]QC!AJ79</f>
        <v>34315.3987176766</v>
      </c>
      <c r="S77" s="750"/>
    </row>
    <row r="78" s="159" customFormat="1" spans="1:19">
      <c r="A78" s="735" t="str">
        <f>[1]QC!A82</f>
        <v>QC031.7</v>
      </c>
      <c r="B78" s="435" t="str">
        <f>[1]QC!B82</f>
        <v>NF636T6W</v>
      </c>
      <c r="C78" s="749"/>
      <c r="D78" s="425">
        <f>[1]QC!D82</f>
        <v>0</v>
      </c>
      <c r="E78" s="463">
        <f>[1]QC!E82</f>
        <v>0</v>
      </c>
      <c r="F78" s="746">
        <f>[1]QC!F82</f>
        <v>46</v>
      </c>
      <c r="G78" s="135">
        <f>[1]QC!G82</f>
        <v>0</v>
      </c>
      <c r="H78" s="135" t="str">
        <f>[1]QC!H82</f>
        <v>6x630</v>
      </c>
      <c r="I78" s="135">
        <f>[1]QC!I82</f>
        <v>0</v>
      </c>
      <c r="J78" s="135"/>
      <c r="K78" s="135">
        <f>[1]QC!K82</f>
        <v>0</v>
      </c>
      <c r="L78" s="737">
        <f>[1]QC!L82</f>
        <v>0</v>
      </c>
      <c r="M78" s="738">
        <f>[1]QC!M82</f>
        <v>0</v>
      </c>
      <c r="N78" s="739" t="str">
        <f>[1]QC!N82</f>
        <v>TES12-6 -60c *2pcs</v>
      </c>
      <c r="O78" s="291" t="str">
        <f>[1]QC!Z82</f>
        <v>~</v>
      </c>
      <c r="P78" s="291" t="str">
        <f>[1]QC!AA82</f>
        <v>~</v>
      </c>
      <c r="Q78" s="740">
        <f>[1]QC!AI80</f>
        <v>0</v>
      </c>
      <c r="R78" s="740">
        <f>[1]QC!AJ80</f>
        <v>0</v>
      </c>
      <c r="S78" s="750"/>
    </row>
    <row r="79" s="159" customFormat="1" spans="1:19">
      <c r="A79" s="735" t="str">
        <f>[1]QC!A83</f>
        <v>QC031.8</v>
      </c>
      <c r="B79" s="435" t="str">
        <f>[1]QC!B83</f>
        <v>NF636T8W</v>
      </c>
      <c r="C79" s="749"/>
      <c r="D79" s="425">
        <f>[1]QC!D83</f>
        <v>0</v>
      </c>
      <c r="E79" s="463">
        <f>[1]QC!E83</f>
        <v>0</v>
      </c>
      <c r="F79" s="746">
        <f>[1]QC!F83</f>
        <v>56</v>
      </c>
      <c r="G79" s="135">
        <f>[1]QC!G83</f>
        <v>0</v>
      </c>
      <c r="H79" s="135" t="str">
        <f>[1]QC!H83</f>
        <v>6x630</v>
      </c>
      <c r="I79" s="135">
        <f>[1]QC!I83</f>
        <v>0</v>
      </c>
      <c r="J79" s="135"/>
      <c r="K79" s="135">
        <f>[1]QC!K83</f>
        <v>0</v>
      </c>
      <c r="L79" s="737">
        <f>[1]QC!L83</f>
        <v>0</v>
      </c>
      <c r="M79" s="738">
        <f>[1]QC!M83</f>
        <v>0</v>
      </c>
      <c r="N79" s="739" t="str">
        <f>[1]QC!N83</f>
        <v>TES12-7 -60c *2pcs</v>
      </c>
      <c r="O79" s="291" t="str">
        <f>[1]QC!Z83</f>
        <v>~</v>
      </c>
      <c r="P79" s="291" t="str">
        <f>[1]QC!AA83</f>
        <v>~</v>
      </c>
      <c r="Q79" s="740">
        <f>[1]QC!AI81</f>
        <v>0</v>
      </c>
      <c r="R79" s="740">
        <f>[1]QC!AJ81</f>
        <v>0</v>
      </c>
      <c r="S79" s="751"/>
    </row>
    <row r="80" s="159" customFormat="1" spans="1:19">
      <c r="A80" s="735">
        <f>[1]QC!A84</f>
        <v>0</v>
      </c>
      <c r="B80" s="435" t="str">
        <f>[1]QC!B84</f>
        <v>NT804T8</v>
      </c>
      <c r="C80" s="752"/>
      <c r="D80" s="425" t="str">
        <f>[1]QC!D84</f>
        <v>S6F-30.2Y X2</v>
      </c>
      <c r="E80" s="463">
        <f>[1]QC!E84</f>
        <v>0</v>
      </c>
      <c r="F80" s="746">
        <f>[1]QC!F84</f>
        <v>0</v>
      </c>
      <c r="G80" s="135">
        <f>[1]QC!G84</f>
        <v>0</v>
      </c>
      <c r="H80" s="135" t="str">
        <f>[1]QC!H84</f>
        <v>4x800</v>
      </c>
      <c r="I80" s="135">
        <f>[1]QC!I84</f>
        <v>0</v>
      </c>
      <c r="J80" s="135"/>
      <c r="K80" s="135">
        <f>[1]QC!K84</f>
        <v>0</v>
      </c>
      <c r="L80" s="737">
        <f>[1]QC!L84</f>
        <v>0</v>
      </c>
      <c r="M80" s="738">
        <f>[1]QC!M84</f>
        <v>0</v>
      </c>
      <c r="N80" s="739" t="str">
        <f>[1]QC!N84</f>
        <v>TES12-5 -60c *2pcs</v>
      </c>
      <c r="O80" s="291" t="str">
        <f>[1]QC!Z84</f>
        <v>~</v>
      </c>
      <c r="P80" s="291" t="str">
        <f>[1]QC!AA84</f>
        <v>~</v>
      </c>
      <c r="Q80" s="740">
        <f>[1]QC!AI82</f>
        <v>43051.8750286184</v>
      </c>
      <c r="R80" s="740">
        <f>[1]QC!AJ82</f>
        <v>45220.8246847427</v>
      </c>
      <c r="S80" s="751"/>
    </row>
    <row r="81" spans="1:19">
      <c r="A81" s="735" t="str">
        <f>[1]QC!A85</f>
        <v>QC32</v>
      </c>
      <c r="B81" s="735" t="str">
        <f>[1]QC!B85</f>
        <v>ND301C4</v>
      </c>
      <c r="C81" s="736" t="s">
        <v>58</v>
      </c>
      <c r="D81" s="425" t="str">
        <f>[1]QC!D85</f>
        <v>MT22 -MT32</v>
      </c>
      <c r="E81" s="463">
        <f>[1]QC!E85</f>
        <v>15017.2</v>
      </c>
      <c r="F81" s="746">
        <f>[1]QC!F85</f>
        <v>4.4</v>
      </c>
      <c r="G81" s="135">
        <f>[1]QC!G85</f>
        <v>7</v>
      </c>
      <c r="H81" s="135" t="str">
        <f>[1]QC!H85</f>
        <v>1x300</v>
      </c>
      <c r="I81" s="135">
        <f>[1]QC!I85</f>
        <v>415</v>
      </c>
      <c r="J81" s="135"/>
      <c r="K81" s="135">
        <f>[1]QC!K85</f>
        <v>1</v>
      </c>
      <c r="L81" s="737" t="str">
        <f>[1]QC!L85</f>
        <v>~</v>
      </c>
      <c r="M81" s="738" t="str">
        <f>[1]QC!M85</f>
        <v>2 / RCX1634</v>
      </c>
      <c r="N81" s="739" t="str">
        <f>[1]QC!N85</f>
        <v>2 / RCX1034</v>
      </c>
      <c r="O81" s="291">
        <f>[1]QC!Z85</f>
        <v>1911.43267651888</v>
      </c>
      <c r="P81" s="291">
        <f>[1]QC!AA85</f>
        <v>2182.30791598249</v>
      </c>
      <c r="Q81" s="291"/>
      <c r="R81" s="291"/>
      <c r="S81" s="753"/>
    </row>
    <row r="82" spans="1:19">
      <c r="A82" s="735" t="str">
        <f>[1]QC!A86</f>
        <v>QC33</v>
      </c>
      <c r="B82" s="735" t="str">
        <f>[1]QC!B86</f>
        <v>ND302C4</v>
      </c>
      <c r="C82" s="742"/>
      <c r="D82" s="425" t="str">
        <f>[1]QC!D86</f>
        <v>MT36 - MT50</v>
      </c>
      <c r="E82" s="463">
        <f>[1]QC!E86</f>
        <v>30034.4</v>
      </c>
      <c r="F82" s="746">
        <f>[1]QC!F86</f>
        <v>8.8</v>
      </c>
      <c r="G82" s="135">
        <f>[1]QC!G86</f>
        <v>7</v>
      </c>
      <c r="H82" s="135" t="str">
        <f>[1]QC!H86</f>
        <v>2x300</v>
      </c>
      <c r="I82" s="135">
        <f>[1]QC!I86</f>
        <v>415</v>
      </c>
      <c r="J82" s="135"/>
      <c r="K82" s="135">
        <f>[1]QC!K86</f>
        <v>1.6</v>
      </c>
      <c r="L82" s="737" t="str">
        <f>[1]QC!L86</f>
        <v>~</v>
      </c>
      <c r="M82" s="738" t="str">
        <f>[1]QC!M86</f>
        <v>3 / RCX2434</v>
      </c>
      <c r="N82" s="739" t="str">
        <f>[1]QC!N86</f>
        <v>3 / RCX1534</v>
      </c>
      <c r="O82" s="291">
        <f>[1]QC!Z86</f>
        <v>2764.52175697865</v>
      </c>
      <c r="P82" s="291">
        <f>[1]QC!AA86</f>
        <v>3035.39699644225</v>
      </c>
      <c r="Q82" s="291"/>
      <c r="R82" s="291"/>
      <c r="S82" s="753"/>
    </row>
    <row r="83" spans="1:19">
      <c r="A83" s="735" t="str">
        <f>[1]QC!A87</f>
        <v>QC34</v>
      </c>
      <c r="B83" s="735" t="str">
        <f>[1]QC!B87</f>
        <v>ND303C4</v>
      </c>
      <c r="C83" s="742"/>
      <c r="D83" s="425" t="str">
        <f>[1]QC!D87</f>
        <v>MT64</v>
      </c>
      <c r="E83" s="463">
        <f>[1]QC!E87</f>
        <v>42321.2</v>
      </c>
      <c r="F83" s="746">
        <f>[1]QC!F87</f>
        <v>12.4</v>
      </c>
      <c r="G83" s="135">
        <f>[1]QC!G87</f>
        <v>7</v>
      </c>
      <c r="H83" s="135" t="str">
        <f>[1]QC!H87</f>
        <v>3x300</v>
      </c>
      <c r="I83" s="135">
        <f>[1]QC!I87</f>
        <v>415</v>
      </c>
      <c r="J83" s="135"/>
      <c r="K83" s="135">
        <f>[1]QC!K87</f>
        <v>2.4</v>
      </c>
      <c r="L83" s="737" t="str">
        <f>[1]QC!L87</f>
        <v>~</v>
      </c>
      <c r="M83" s="738" t="str">
        <f>[1]QC!M87</f>
        <v>4 / RCX3134</v>
      </c>
      <c r="N83" s="739" t="str">
        <f>[1]QC!N87</f>
        <v>4 / RCX2034</v>
      </c>
      <c r="O83" s="291">
        <f>[1]QC!Z87</f>
        <v>3553.46880131363</v>
      </c>
      <c r="P83" s="291">
        <f>[1]QC!AA87</f>
        <v>3824.34404077723</v>
      </c>
      <c r="Q83" s="291"/>
      <c r="R83" s="291"/>
      <c r="S83" s="753"/>
    </row>
    <row r="84" spans="1:19">
      <c r="A84" s="735">
        <f>[1]QC!A88</f>
        <v>0</v>
      </c>
      <c r="B84" s="735" t="str">
        <f>[1]QC!B88</f>
        <v>ND304C4</v>
      </c>
      <c r="C84" s="742"/>
      <c r="D84" s="425" t="str">
        <f>[1]QC!D88</f>
        <v>MT80</v>
      </c>
      <c r="E84" s="463">
        <f>[1]QC!E88</f>
        <v>55973.2</v>
      </c>
      <c r="F84" s="746">
        <f>[1]QC!F88</f>
        <v>16.4</v>
      </c>
      <c r="G84" s="135">
        <f>[1]QC!G88</f>
        <v>7</v>
      </c>
      <c r="H84" s="135" t="str">
        <f>[1]QC!H88</f>
        <v>4x300</v>
      </c>
      <c r="I84" s="135">
        <f>[1]QC!I88</f>
        <v>415</v>
      </c>
      <c r="J84" s="135"/>
      <c r="K84" s="135">
        <f>[1]QC!K88</f>
        <v>3</v>
      </c>
      <c r="L84" s="737" t="str">
        <f>[1]QC!L88</f>
        <v>~</v>
      </c>
      <c r="M84" s="738" t="str">
        <f>[1]QC!M88</f>
        <v>5 / RCX4734</v>
      </c>
      <c r="N84" s="739" t="str">
        <f>[1]QC!N88</f>
        <v>5 / RCX3034</v>
      </c>
      <c r="O84" s="291">
        <f>[1]QC!Z88</f>
        <v>5375.06157635468</v>
      </c>
      <c r="P84" s="291">
        <f>[1]QC!AA88</f>
        <v>5645.93681581828</v>
      </c>
      <c r="Q84" s="291"/>
      <c r="R84" s="291"/>
      <c r="S84" s="753"/>
    </row>
    <row r="85" spans="1:19">
      <c r="A85" s="735">
        <f>[1]QC!A89</f>
        <v>0</v>
      </c>
      <c r="B85" s="735" t="str">
        <f>[1]QC!B89</f>
        <v>ND305C4</v>
      </c>
      <c r="C85" s="743"/>
      <c r="D85" s="425" t="str">
        <f>[1]QC!D89</f>
        <v>MT100</v>
      </c>
      <c r="E85" s="463">
        <f>[1]QC!E89</f>
        <v>68942.6</v>
      </c>
      <c r="F85" s="746">
        <f>[1]QC!F89</f>
        <v>20.2</v>
      </c>
      <c r="G85" s="135">
        <f>[1]QC!G89</f>
        <v>7</v>
      </c>
      <c r="H85" s="135" t="str">
        <f>[1]QC!H89</f>
        <v>5x300</v>
      </c>
      <c r="I85" s="135">
        <f>[1]QC!I89</f>
        <v>415</v>
      </c>
      <c r="J85" s="135"/>
      <c r="K85" s="135">
        <f>[1]QC!K89</f>
        <v>3.6</v>
      </c>
      <c r="L85" s="737" t="str">
        <f>[1]QC!L89</f>
        <v>~</v>
      </c>
      <c r="M85" s="738" t="str">
        <f>[1]QC!M89</f>
        <v>6 / TCLE5HW / SCX0645</v>
      </c>
      <c r="N85" s="739">
        <f>[1]QC!N89</f>
        <v>6</v>
      </c>
      <c r="O85" s="291">
        <f>[1]QC!Z89</f>
        <v>6799.05582922824</v>
      </c>
      <c r="P85" s="291">
        <f>[1]QC!AA89</f>
        <v>7069.93106869185</v>
      </c>
      <c r="Q85" s="291"/>
      <c r="R85" s="291"/>
      <c r="S85" s="753"/>
    </row>
    <row r="86" spans="1:19">
      <c r="A86" s="735">
        <f>[1]QC!A90</f>
        <v>0</v>
      </c>
      <c r="B86" s="735" t="str">
        <f>[1]QC!B90</f>
        <v>ND452C4</v>
      </c>
      <c r="C86" s="736" t="s">
        <v>59</v>
      </c>
      <c r="D86" s="425" t="str">
        <f>[1]QC!D90</f>
        <v>MT80</v>
      </c>
      <c r="E86" s="463">
        <f>[1]QC!E90</f>
        <v>34130</v>
      </c>
      <c r="F86" s="746">
        <f>[1]QC!F90</f>
        <v>10</v>
      </c>
      <c r="G86" s="135">
        <f>[1]QC!G90</f>
        <v>12</v>
      </c>
      <c r="H86" s="135" t="str">
        <f>[1]QC!H90</f>
        <v>2x450</v>
      </c>
      <c r="I86" s="135">
        <f>[1]QC!I90</f>
        <v>415</v>
      </c>
      <c r="J86" s="135"/>
      <c r="K86" s="135">
        <f>[1]QC!K90</f>
        <v>7.2</v>
      </c>
      <c r="L86" s="737" t="str">
        <f>[1]QC!L90</f>
        <v>~</v>
      </c>
      <c r="M86" s="738">
        <f>[1]QC!M90</f>
        <v>0</v>
      </c>
      <c r="N86" s="739">
        <f>[1]QC!N90</f>
        <v>0</v>
      </c>
      <c r="O86" s="291" t="str">
        <f>[1]QC!Z90</f>
        <v>~</v>
      </c>
      <c r="P86" s="291" t="str">
        <f>[1]QC!AA90</f>
        <v>~</v>
      </c>
      <c r="Q86" s="291"/>
      <c r="R86" s="291"/>
      <c r="S86" s="753"/>
    </row>
    <row r="87" spans="1:19">
      <c r="A87" s="735">
        <f>[1]QC!A91</f>
        <v>0</v>
      </c>
      <c r="B87" s="735" t="str">
        <f>[1]QC!B91</f>
        <v>ND452C6</v>
      </c>
      <c r="C87" s="742"/>
      <c r="D87" s="425" t="str">
        <f>[1]QC!D91</f>
        <v>MT100 - MT125</v>
      </c>
      <c r="E87" s="463">
        <f>[1]QC!E91</f>
        <v>40273.4</v>
      </c>
      <c r="F87" s="746">
        <f>[1]QC!F91</f>
        <v>11.8</v>
      </c>
      <c r="G87" s="135">
        <f>[1]QC!G91</f>
        <v>12</v>
      </c>
      <c r="H87" s="135" t="str">
        <f>[1]QC!H91</f>
        <v>2x450</v>
      </c>
      <c r="I87" s="135">
        <f>[1]QC!I91</f>
        <v>415</v>
      </c>
      <c r="J87" s="135"/>
      <c r="K87" s="135">
        <f>[1]QC!K91</f>
        <v>7.2</v>
      </c>
      <c r="L87" s="737" t="str">
        <f>[1]QC!L91</f>
        <v>~</v>
      </c>
      <c r="M87" s="738">
        <f>[1]QC!M91</f>
        <v>0</v>
      </c>
      <c r="N87" s="739">
        <f>[1]QC!N91</f>
        <v>0</v>
      </c>
      <c r="O87" s="291" t="str">
        <f>[1]QC!Z91</f>
        <v>~</v>
      </c>
      <c r="P87" s="291" t="str">
        <f>[1]QC!AA91</f>
        <v>~</v>
      </c>
      <c r="Q87" s="291"/>
      <c r="R87" s="291"/>
      <c r="S87" s="753"/>
    </row>
    <row r="88" spans="1:19">
      <c r="A88" s="735">
        <f>[1]QC!A92</f>
        <v>0</v>
      </c>
      <c r="B88" s="735" t="str">
        <f>[1]QC!B92</f>
        <v>ND453C4</v>
      </c>
      <c r="C88" s="742"/>
      <c r="D88" s="425" t="str">
        <f>[1]QC!D92</f>
        <v>MT144 - MT160</v>
      </c>
      <c r="E88" s="463">
        <f>[1]QC!E92</f>
        <v>50512.4</v>
      </c>
      <c r="F88" s="746">
        <f>[1]QC!F92</f>
        <v>14.8</v>
      </c>
      <c r="G88" s="135">
        <f>[1]QC!G92</f>
        <v>12</v>
      </c>
      <c r="H88" s="135" t="str">
        <f>[1]QC!H92</f>
        <v>3x450</v>
      </c>
      <c r="I88" s="135">
        <f>[1]QC!I92</f>
        <v>415</v>
      </c>
      <c r="J88" s="135"/>
      <c r="K88" s="135">
        <f>[1]QC!K92</f>
        <v>10.8</v>
      </c>
      <c r="L88" s="737" t="str">
        <f>[1]QC!L92</f>
        <v>~</v>
      </c>
      <c r="M88" s="738">
        <f>[1]QC!M92</f>
        <v>0</v>
      </c>
      <c r="N88" s="739">
        <f>[1]QC!N92</f>
        <v>0</v>
      </c>
      <c r="O88" s="291" t="str">
        <f>[1]QC!Z92</f>
        <v>~</v>
      </c>
      <c r="P88" s="291" t="str">
        <f>[1]QC!AA92</f>
        <v>~</v>
      </c>
      <c r="Q88" s="291"/>
      <c r="R88" s="291"/>
      <c r="S88" s="753"/>
    </row>
    <row r="89" spans="1:19">
      <c r="A89" s="735">
        <f>[1]QC!A93</f>
        <v>0</v>
      </c>
      <c r="B89" s="735" t="str">
        <f>[1]QC!B93</f>
        <v>ND453C6</v>
      </c>
      <c r="C89" s="742"/>
      <c r="D89" s="425" t="str">
        <f>[1]QC!D93</f>
        <v>4PCS-15.2</v>
      </c>
      <c r="E89" s="463">
        <f>[1]QC!E93</f>
        <v>66212.2</v>
      </c>
      <c r="F89" s="746">
        <f>[1]QC!F93</f>
        <v>19.4</v>
      </c>
      <c r="G89" s="135">
        <f>[1]QC!G93</f>
        <v>12</v>
      </c>
      <c r="H89" s="135" t="str">
        <f>[1]QC!H93</f>
        <v>3x450</v>
      </c>
      <c r="I89" s="135">
        <f>[1]QC!I93</f>
        <v>415</v>
      </c>
      <c r="J89" s="135"/>
      <c r="K89" s="135">
        <f>[1]QC!K93</f>
        <v>10.8</v>
      </c>
      <c r="L89" s="737" t="str">
        <f>[1]QC!L93</f>
        <v>~</v>
      </c>
      <c r="M89" s="738">
        <f>[1]QC!M93</f>
        <v>0</v>
      </c>
      <c r="N89" s="739">
        <f>[1]QC!N93</f>
        <v>0</v>
      </c>
      <c r="O89" s="291" t="str">
        <f>[1]QC!Z93</f>
        <v>~</v>
      </c>
      <c r="P89" s="291" t="str">
        <f>[1]QC!AA93</f>
        <v>~</v>
      </c>
      <c r="Q89" s="291"/>
      <c r="R89" s="291"/>
      <c r="S89" s="753"/>
    </row>
    <row r="90" spans="1:19">
      <c r="A90" s="735">
        <f>[1]QC!A94</f>
        <v>0</v>
      </c>
      <c r="B90" s="735" t="str">
        <f>[1]QC!B94</f>
        <v>ND454C6</v>
      </c>
      <c r="C90" s="743"/>
      <c r="D90" s="425" t="str">
        <f>[1]QC!D94</f>
        <v>4NCS-20.2</v>
      </c>
      <c r="E90" s="463">
        <f>[1]QC!E94</f>
        <v>84642.4</v>
      </c>
      <c r="F90" s="746">
        <f>[1]QC!F94</f>
        <v>24.8</v>
      </c>
      <c r="G90" s="135">
        <f>[1]QC!G94</f>
        <v>12</v>
      </c>
      <c r="H90" s="135" t="str">
        <f>[1]QC!H94</f>
        <v>4x450</v>
      </c>
      <c r="I90" s="135">
        <f>[1]QC!I94</f>
        <v>415</v>
      </c>
      <c r="J90" s="135"/>
      <c r="K90" s="135">
        <f>[1]QC!K94</f>
        <v>14.4</v>
      </c>
      <c r="L90" s="737" t="str">
        <f>[1]QC!L94</f>
        <v>~</v>
      </c>
      <c r="M90" s="738">
        <f>[1]QC!M94</f>
        <v>0</v>
      </c>
      <c r="N90" s="739">
        <f>[1]QC!N94</f>
        <v>0</v>
      </c>
      <c r="O90" s="291" t="str">
        <f>[1]QC!Z94</f>
        <v>~</v>
      </c>
      <c r="P90" s="291" t="str">
        <f>[1]QC!AA94</f>
        <v>~</v>
      </c>
      <c r="Q90" s="291"/>
      <c r="R90" s="291"/>
      <c r="S90" s="753"/>
    </row>
    <row r="91" spans="1:19">
      <c r="A91" s="735" t="str">
        <f>[1]QC!A95</f>
        <v>QC066</v>
      </c>
      <c r="B91" s="735" t="str">
        <f>[1]QC!B95</f>
        <v>CAE301C5N</v>
      </c>
      <c r="C91" s="745" t="s">
        <v>60</v>
      </c>
      <c r="D91" s="425" t="str">
        <f>[1]QC!D95</f>
        <v>MT18-MT22</v>
      </c>
      <c r="E91" s="463">
        <f>[1]QC!E95</f>
        <v>4095.6</v>
      </c>
      <c r="F91" s="746">
        <f>[1]QC!F95</f>
        <v>1.2</v>
      </c>
      <c r="G91" s="135">
        <f>[1]QC!G95</f>
        <v>8</v>
      </c>
      <c r="H91" s="135" t="str">
        <f>[1]QC!H95</f>
        <v>1x300</v>
      </c>
      <c r="I91" s="135">
        <f>[1]QC!I95</f>
        <v>230</v>
      </c>
      <c r="J91" s="135"/>
      <c r="K91" s="135">
        <f>[1]QC!K95</f>
        <v>1</v>
      </c>
      <c r="L91" s="737" t="str">
        <f>[1]QC!L95</f>
        <v>~</v>
      </c>
      <c r="M91" s="738" t="str">
        <f>[1]QC!M95</f>
        <v>0 / RCX0834</v>
      </c>
      <c r="N91" s="754" t="str">
        <f>[1]QC!N95</f>
        <v>1 / RCX0834</v>
      </c>
      <c r="O91" s="273">
        <f>[1]QC!Z95</f>
        <v>1205.09141156463</v>
      </c>
      <c r="P91" s="273">
        <f>[1]QC!AA95</f>
        <v>1465.66453918976</v>
      </c>
      <c r="Q91" s="273"/>
      <c r="R91" s="273"/>
      <c r="S91" s="753"/>
    </row>
    <row r="92" spans="1:19">
      <c r="A92" s="735" t="str">
        <f>[1]QC!A96</f>
        <v>QC067</v>
      </c>
      <c r="B92" s="735" t="str">
        <f>[1]QC!B96</f>
        <v>CAE301C6N</v>
      </c>
      <c r="C92" s="745"/>
      <c r="D92" s="425" t="str">
        <f>[1]QC!D96</f>
        <v>MT32</v>
      </c>
      <c r="E92" s="463">
        <f>[1]QC!E96</f>
        <v>5802.1</v>
      </c>
      <c r="F92" s="746">
        <f>[1]QC!F96</f>
        <v>1.7</v>
      </c>
      <c r="G92" s="135">
        <f>[1]QC!G96</f>
        <v>8</v>
      </c>
      <c r="H92" s="135" t="str">
        <f>[1]QC!H96</f>
        <v>1x300</v>
      </c>
      <c r="I92" s="135">
        <f>[1]QC!I96</f>
        <v>230</v>
      </c>
      <c r="J92" s="135"/>
      <c r="K92" s="135">
        <f>[1]QC!K96</f>
        <v>1.5</v>
      </c>
      <c r="L92" s="737" t="str">
        <f>[1]QC!L96</f>
        <v>~</v>
      </c>
      <c r="M92" s="738" t="str">
        <f>[1]QC!M96</f>
        <v>1 / RCX1234</v>
      </c>
      <c r="N92" s="754" t="str">
        <f>[1]QC!N96</f>
        <v>1 / RCX0834</v>
      </c>
      <c r="O92" s="273">
        <f>[1]QC!Z96</f>
        <v>1359.21556122449</v>
      </c>
      <c r="P92" s="273">
        <f>[1]QC!AA96</f>
        <v>1614.47406299929</v>
      </c>
      <c r="Q92" s="273"/>
      <c r="R92" s="273"/>
      <c r="S92" s="753"/>
    </row>
    <row r="93" spans="1:19">
      <c r="A93" s="735" t="str">
        <f>[1]QC!A97</f>
        <v>QC068</v>
      </c>
      <c r="B93" s="735" t="str">
        <f>[1]QC!B97</f>
        <v>CAE302C4N</v>
      </c>
      <c r="C93" s="745"/>
      <c r="D93" s="425" t="str">
        <f>[1]QC!D97</f>
        <v>MT36</v>
      </c>
      <c r="E93" s="463">
        <f>[1]QC!E97</f>
        <v>7508.6</v>
      </c>
      <c r="F93" s="746">
        <f>[1]QC!F97</f>
        <v>2.2</v>
      </c>
      <c r="G93" s="135">
        <f>[1]QC!G97</f>
        <v>10</v>
      </c>
      <c r="H93" s="135" t="str">
        <f>[1]QC!H97</f>
        <v>2x300</v>
      </c>
      <c r="I93" s="135">
        <f>[1]QC!I97</f>
        <v>230</v>
      </c>
      <c r="J93" s="135"/>
      <c r="K93" s="135">
        <f>[1]QC!K97</f>
        <v>2</v>
      </c>
      <c r="L93" s="737" t="str">
        <f>[1]QC!L97</f>
        <v>~</v>
      </c>
      <c r="M93" s="738" t="str">
        <f>[1]QC!M97</f>
        <v>1 / RCX1234</v>
      </c>
      <c r="N93" s="754" t="str">
        <f>[1]QC!N97</f>
        <v>2 / RCX1034</v>
      </c>
      <c r="O93" s="273">
        <f>[1]QC!Z97</f>
        <v>1795.01488095238</v>
      </c>
      <c r="P93" s="273">
        <f>[1]QC!AA97</f>
        <v>2035.24581997794</v>
      </c>
      <c r="Q93" s="273"/>
      <c r="R93" s="273"/>
      <c r="S93" s="753"/>
    </row>
    <row r="94" spans="1:19">
      <c r="A94" s="735" t="str">
        <f>[1]QC!A98</f>
        <v>QC069</v>
      </c>
      <c r="B94" s="735" t="str">
        <f>[1]QC!B98</f>
        <v>CAE302C5N</v>
      </c>
      <c r="C94" s="745"/>
      <c r="D94" s="425" t="str">
        <f>[1]QC!D98</f>
        <v>MT40</v>
      </c>
      <c r="E94" s="463">
        <f>[1]QC!E98</f>
        <v>8873.8</v>
      </c>
      <c r="F94" s="746">
        <f>[1]QC!F98</f>
        <v>2.6</v>
      </c>
      <c r="G94" s="135">
        <f>[1]QC!G98</f>
        <v>9</v>
      </c>
      <c r="H94" s="135" t="str">
        <f>[1]QC!H98</f>
        <v>2x300</v>
      </c>
      <c r="I94" s="135">
        <f>[1]QC!I98</f>
        <v>230</v>
      </c>
      <c r="J94" s="135"/>
      <c r="K94" s="135">
        <f>[1]QC!K98</f>
        <v>2</v>
      </c>
      <c r="L94" s="737" t="str">
        <f>[1]QC!L98</f>
        <v>~</v>
      </c>
      <c r="M94" s="738" t="str">
        <f>[1]QC!M98</f>
        <v>2 / RCX1634</v>
      </c>
      <c r="N94" s="754" t="str">
        <f>[1]QC!N98</f>
        <v>3 / RCX1534</v>
      </c>
      <c r="O94" s="273">
        <f>[1]QC!Z98</f>
        <v>1954.45365646258</v>
      </c>
      <c r="P94" s="273">
        <f>[1]QC!AA98</f>
        <v>2189.18670667745</v>
      </c>
      <c r="Q94" s="273"/>
      <c r="R94" s="273"/>
      <c r="S94" s="753"/>
    </row>
    <row r="95" spans="1:19">
      <c r="A95" s="735" t="str">
        <f>[1]QC!A99</f>
        <v>QC070</v>
      </c>
      <c r="B95" s="735" t="str">
        <f>[1]QC!B99</f>
        <v>CAE302C6N</v>
      </c>
      <c r="C95" s="745"/>
      <c r="D95" s="425" t="str">
        <f>[1]QC!D99</f>
        <v>MT50-MT64</v>
      </c>
      <c r="E95" s="463">
        <f>[1]QC!E99</f>
        <v>10580.3</v>
      </c>
      <c r="F95" s="746">
        <f>[1]QC!F99</f>
        <v>3.1</v>
      </c>
      <c r="G95" s="135">
        <f>[1]QC!G99</f>
        <v>9</v>
      </c>
      <c r="H95" s="135" t="str">
        <f>[1]QC!H99</f>
        <v>2x300</v>
      </c>
      <c r="I95" s="135">
        <f>[1]QC!I99</f>
        <v>230</v>
      </c>
      <c r="J95" s="135"/>
      <c r="K95" s="135">
        <f>[1]QC!K99</f>
        <v>3</v>
      </c>
      <c r="L95" s="737" t="str">
        <f>[1]QC!L99</f>
        <v>~</v>
      </c>
      <c r="M95" s="738" t="str">
        <f>[1]QC!M99</f>
        <v>2 / RCX1634</v>
      </c>
      <c r="N95" s="754" t="str">
        <f>[1]QC!N99</f>
        <v>3 / RCX1534</v>
      </c>
      <c r="O95" s="273">
        <f>[1]QC!Z99</f>
        <v>2281.3031462585</v>
      </c>
      <c r="P95" s="273">
        <f>[1]QC!AA99</f>
        <v>2504.76552441144</v>
      </c>
      <c r="Q95" s="273"/>
      <c r="R95" s="273"/>
      <c r="S95" s="753"/>
    </row>
    <row r="96" spans="1:19">
      <c r="A96" s="735" t="str">
        <f>[1]QC!A100</f>
        <v>QC071</v>
      </c>
      <c r="B96" s="735" t="str">
        <f>[1]QC!B100</f>
        <v>CAE303C5N</v>
      </c>
      <c r="C96" s="745"/>
      <c r="D96" s="425" t="str">
        <f>[1]QC!D100</f>
        <v>MT64</v>
      </c>
      <c r="E96" s="463">
        <f>[1]QC!E100</f>
        <v>12286.8</v>
      </c>
      <c r="F96" s="746">
        <f>[1]QC!F100</f>
        <v>3.6</v>
      </c>
      <c r="G96" s="135">
        <f>[1]QC!G100</f>
        <v>11</v>
      </c>
      <c r="H96" s="135" t="str">
        <f>[1]QC!H100</f>
        <v>3x300</v>
      </c>
      <c r="I96" s="135">
        <f>[1]QC!I100</f>
        <v>230</v>
      </c>
      <c r="J96" s="135"/>
      <c r="K96" s="135">
        <f>[1]QC!K100</f>
        <v>3</v>
      </c>
      <c r="L96" s="737" t="str">
        <f>[1]QC!L100</f>
        <v>~</v>
      </c>
      <c r="M96" s="738" t="str">
        <f>[1]QC!M100</f>
        <v>3 / RCX2434</v>
      </c>
      <c r="N96" s="754" t="str">
        <f>[1]QC!N100</f>
        <v>4 / RCX2034</v>
      </c>
      <c r="O96" s="273">
        <f>[1]QC!Z100</f>
        <v>2767.59141156463</v>
      </c>
      <c r="P96" s="273">
        <f>[1]QC!AA100</f>
        <v>2974.28522884494</v>
      </c>
      <c r="Q96" s="273"/>
      <c r="R96" s="273"/>
      <c r="S96" s="753"/>
    </row>
    <row r="97" spans="1:19">
      <c r="A97" s="735" t="str">
        <f>[1]QC!A101</f>
        <v>QC072</v>
      </c>
      <c r="B97" s="735" t="str">
        <f>[1]QC!B101</f>
        <v>CAE303C6N</v>
      </c>
      <c r="C97" s="745"/>
      <c r="D97" s="425" t="str">
        <f>[1]QC!D101</f>
        <v>MT80</v>
      </c>
      <c r="E97" s="463">
        <f>[1]QC!E101</f>
        <v>16723.7</v>
      </c>
      <c r="F97" s="746">
        <f>[1]QC!F101</f>
        <v>4.9</v>
      </c>
      <c r="G97" s="135">
        <f>[1]QC!G101</f>
        <v>10</v>
      </c>
      <c r="H97" s="135" t="str">
        <f>[1]QC!H101</f>
        <v>3x300</v>
      </c>
      <c r="I97" s="135">
        <f>[1]QC!I101</f>
        <v>230</v>
      </c>
      <c r="J97" s="135"/>
      <c r="K97" s="135">
        <f>[1]QC!K101</f>
        <v>4.5</v>
      </c>
      <c r="L97" s="737" t="str">
        <f>[1]QC!L101</f>
        <v>~</v>
      </c>
      <c r="M97" s="738" t="str">
        <f>[1]QC!M101</f>
        <v>4 / RCX3134</v>
      </c>
      <c r="N97" s="754" t="str">
        <f>[1]QC!N101</f>
        <v>5 / RCX3034</v>
      </c>
      <c r="O97" s="273">
        <f>[1]QC!Z101</f>
        <v>3239.26445578231</v>
      </c>
      <c r="P97" s="273">
        <f>[1]QC!AA101</f>
        <v>3429.69368533098</v>
      </c>
      <c r="Q97" s="273"/>
      <c r="R97" s="273"/>
      <c r="S97" s="753"/>
    </row>
    <row r="98" spans="1:19">
      <c r="A98" s="735" t="str">
        <f>[1]QC!A102</f>
        <v>QC073</v>
      </c>
      <c r="B98" s="735" t="str">
        <f>[1]QC!B102</f>
        <v>CAE304C6N</v>
      </c>
      <c r="C98" s="745"/>
      <c r="D98" s="425" t="str">
        <f>[1]QC!D102</f>
        <v>MT100</v>
      </c>
      <c r="E98" s="463">
        <f>[1]QC!E102</f>
        <v>18771.5</v>
      </c>
      <c r="F98" s="746">
        <f>[1]QC!F102</f>
        <v>5.5</v>
      </c>
      <c r="G98" s="135">
        <f>[1]QC!G102</f>
        <v>10</v>
      </c>
      <c r="H98" s="135" t="str">
        <f>[1]QC!H102</f>
        <v>4x300</v>
      </c>
      <c r="I98" s="135">
        <f>[1]QC!I102</f>
        <v>230</v>
      </c>
      <c r="J98" s="135"/>
      <c r="K98" s="135">
        <f>[1]QC!K102</f>
        <v>0</v>
      </c>
      <c r="L98" s="737">
        <f>[1]QC!L102</f>
        <v>0</v>
      </c>
      <c r="M98" s="738" t="str">
        <f>[1]QC!M102</f>
        <v>5 / RCX4734</v>
      </c>
      <c r="N98" s="754" t="str">
        <f>[1]QC!N102</f>
        <v>6 / RCX3034</v>
      </c>
      <c r="O98" s="273">
        <f>[1]QC!Z102</f>
        <v>3979.32610544218</v>
      </c>
      <c r="P98" s="273">
        <f>[1]QC!AA102</f>
        <v>4144.23596776119</v>
      </c>
      <c r="Q98" s="273"/>
      <c r="R98" s="273"/>
      <c r="S98" s="753"/>
    </row>
    <row r="99" spans="1:19">
      <c r="A99" s="722"/>
      <c r="C99" s="755"/>
      <c r="D99" s="103"/>
      <c r="E99" s="458"/>
      <c r="F99" s="756"/>
      <c r="G99" s="695"/>
      <c r="H99" s="695"/>
      <c r="I99" s="695"/>
      <c r="J99" s="695"/>
      <c r="K99" s="695"/>
      <c r="L99" s="757"/>
      <c r="M99" s="758"/>
      <c r="N99" s="759"/>
      <c r="O99" s="760"/>
      <c r="P99" s="760"/>
      <c r="Q99" s="760"/>
      <c r="R99" s="760"/>
      <c r="S99" s="761"/>
    </row>
    <row r="100" spans="1:19">
      <c r="A100" s="735" t="str">
        <f>[1]QC!A104</f>
        <v>ITEM CODE</v>
      </c>
      <c r="B100" s="741" t="str">
        <f>[1]QC!B104</f>
        <v>SPEC</v>
      </c>
      <c r="C100" s="741" t="str">
        <f>[1]QC!E104</f>
        <v>RM</v>
      </c>
      <c r="D100" s="722"/>
      <c r="F100" s="722"/>
      <c r="G100" s="722"/>
      <c r="H100" s="722"/>
      <c r="I100" s="722"/>
      <c r="J100" s="722"/>
      <c r="K100" s="722"/>
      <c r="L100" s="722"/>
      <c r="M100" s="722"/>
      <c r="N100" s="759"/>
      <c r="O100" s="760"/>
      <c r="P100" s="760"/>
      <c r="Q100" s="760"/>
      <c r="R100" s="760"/>
      <c r="S100" s="761"/>
    </row>
    <row r="101" spans="1:19">
      <c r="A101" s="735" t="str">
        <f>[1]QC!A105</f>
        <v>QC074</v>
      </c>
      <c r="B101" s="735" t="str">
        <f>[1]QC!B105</f>
        <v>CL-LB-630(127)-301-401 DP HEATER</v>
      </c>
      <c r="C101" s="762">
        <f>[1]QC!E105</f>
        <v>89.2857142857143</v>
      </c>
      <c r="D101" s="722"/>
      <c r="F101" s="756"/>
      <c r="G101" s="695"/>
      <c r="H101" s="695"/>
      <c r="I101" s="695"/>
      <c r="J101" s="695"/>
      <c r="K101" s="695"/>
      <c r="L101" s="757"/>
      <c r="M101" s="758"/>
      <c r="N101" s="759"/>
      <c r="O101" s="760"/>
      <c r="P101" s="760"/>
      <c r="Q101" s="760"/>
      <c r="R101" s="760"/>
      <c r="S101" s="761"/>
    </row>
    <row r="102" spans="1:19">
      <c r="A102" s="735" t="str">
        <f>[1]QC!A106</f>
        <v>QC075</v>
      </c>
      <c r="B102" s="735" t="str">
        <f>[1]QC!B106</f>
        <v>CL-LB-990(127)-302 DP HEATER</v>
      </c>
      <c r="C102" s="762">
        <f>[1]QC!E106</f>
        <v>122.354497354497</v>
      </c>
      <c r="D102" s="722"/>
      <c r="F102" s="756"/>
      <c r="G102" s="695"/>
      <c r="H102" s="695"/>
      <c r="I102" s="695"/>
      <c r="J102" s="695"/>
      <c r="K102" s="695"/>
      <c r="L102" s="757"/>
      <c r="M102" s="758"/>
      <c r="N102" s="759"/>
      <c r="O102" s="760"/>
      <c r="P102" s="760"/>
      <c r="Q102" s="760"/>
      <c r="R102" s="760"/>
      <c r="S102" s="761"/>
    </row>
    <row r="103" spans="1:19">
      <c r="A103" s="735" t="str">
        <f>[1]QC!A107</f>
        <v>QC076</v>
      </c>
      <c r="B103" s="735" t="str">
        <f>[1]QC!B107</f>
        <v>CL-LB-1410(127)-303 DP HEATER</v>
      </c>
      <c r="C103" s="762">
        <f>[1]QC!E107</f>
        <v>165.343915343915</v>
      </c>
      <c r="D103" s="722"/>
      <c r="F103" s="756"/>
      <c r="G103" s="695"/>
      <c r="H103" s="695"/>
      <c r="I103" s="695"/>
      <c r="J103" s="695"/>
      <c r="K103" s="695"/>
      <c r="L103" s="757"/>
      <c r="M103" s="758"/>
      <c r="N103" s="759"/>
      <c r="O103" s="760"/>
      <c r="P103" s="760"/>
      <c r="Q103" s="760"/>
      <c r="R103" s="760"/>
      <c r="S103" s="761"/>
    </row>
    <row r="104" spans="1:19">
      <c r="A104" s="735" t="str">
        <f>[1]QC!A108</f>
        <v>QC077</v>
      </c>
      <c r="B104" s="735" t="str">
        <f>[1]QC!B108</f>
        <v>CL-LB-2070(127)-304-404 DP HEATER</v>
      </c>
      <c r="C104" s="762">
        <f>[1]QC!E108</f>
        <v>221.560846560847</v>
      </c>
      <c r="D104" s="722"/>
      <c r="F104" s="756"/>
      <c r="G104" s="695"/>
      <c r="H104" s="695"/>
      <c r="I104" s="695"/>
      <c r="J104" s="695"/>
      <c r="K104" s="695"/>
      <c r="L104" s="757"/>
      <c r="M104" s="758"/>
      <c r="N104" s="759"/>
      <c r="O104" s="760"/>
      <c r="P104" s="760"/>
      <c r="Q104" s="760"/>
      <c r="R104" s="760"/>
      <c r="S104" s="761"/>
    </row>
    <row r="105" spans="1:19">
      <c r="A105" s="735" t="str">
        <f>[1]QC!A109</f>
        <v>QC078</v>
      </c>
      <c r="B105" s="735" t="str">
        <f>[1]QC!B109</f>
        <v>CL-L-680(127)-301-401 COIL HEATER</v>
      </c>
      <c r="C105" s="762">
        <f>[1]QC!E109</f>
        <v>82.6719576719577</v>
      </c>
      <c r="D105" s="722"/>
      <c r="F105" s="756"/>
      <c r="G105" s="695"/>
      <c r="H105" s="695"/>
      <c r="I105" s="695"/>
      <c r="J105" s="695"/>
      <c r="K105" s="695"/>
      <c r="L105" s="757"/>
      <c r="M105" s="758"/>
      <c r="N105" s="759"/>
      <c r="O105" s="760"/>
      <c r="P105" s="760"/>
      <c r="Q105" s="760"/>
      <c r="R105" s="760"/>
      <c r="S105" s="761"/>
    </row>
    <row r="106" spans="1:19">
      <c r="A106" s="735" t="str">
        <f>[1]QC!A110</f>
        <v>QC079</v>
      </c>
      <c r="B106" s="735" t="str">
        <f>[1]QC!B110</f>
        <v>CL-L-1065(127)-302 COIL HEATER</v>
      </c>
      <c r="C106" s="762">
        <f>[1]QC!E110</f>
        <v>115.740740740741</v>
      </c>
      <c r="D106" s="722"/>
      <c r="F106" s="756"/>
      <c r="G106" s="695"/>
      <c r="H106" s="695"/>
      <c r="I106" s="695"/>
      <c r="J106" s="695"/>
      <c r="K106" s="695"/>
      <c r="L106" s="757"/>
      <c r="M106" s="758"/>
      <c r="N106" s="759"/>
      <c r="O106" s="760"/>
      <c r="P106" s="760"/>
      <c r="Q106" s="760"/>
      <c r="R106" s="760"/>
      <c r="S106" s="761"/>
    </row>
    <row r="107" spans="1:19">
      <c r="A107" s="735" t="str">
        <f>[1]QC!A111</f>
        <v>QC080</v>
      </c>
      <c r="B107" s="735" t="str">
        <f>[1]QC!B111</f>
        <v>CL-L-1460(127)-303 COIL HEATER</v>
      </c>
      <c r="C107" s="762">
        <f>[1]QC!E111</f>
        <v>158.730158730159</v>
      </c>
      <c r="D107" s="722"/>
      <c r="F107" s="756"/>
      <c r="G107" s="695"/>
      <c r="H107" s="695"/>
      <c r="I107" s="695"/>
      <c r="J107" s="695"/>
      <c r="K107" s="695"/>
      <c r="L107" s="757"/>
      <c r="M107" s="758"/>
      <c r="N107" s="759"/>
      <c r="O107" s="760"/>
      <c r="P107" s="760"/>
      <c r="Q107" s="760"/>
      <c r="R107" s="760"/>
      <c r="S107" s="761"/>
    </row>
    <row r="108" spans="1:19">
      <c r="A108" s="735" t="str">
        <f>[1]QC!A112</f>
        <v>QC081</v>
      </c>
      <c r="B108" s="735" t="str">
        <f>[1]QC!B112</f>
        <v>CL-L-2120(127)-304-404 COIL HEATER</v>
      </c>
      <c r="C108" s="762">
        <f>[1]QC!E112</f>
        <v>214.94708994709</v>
      </c>
      <c r="D108" s="722"/>
      <c r="F108" s="756"/>
      <c r="G108" s="695"/>
      <c r="H108" s="695"/>
      <c r="I108" s="695"/>
      <c r="J108" s="695"/>
      <c r="K108" s="695"/>
      <c r="L108" s="757"/>
      <c r="M108" s="758"/>
      <c r="N108" s="759"/>
      <c r="O108" s="760"/>
      <c r="P108" s="760"/>
      <c r="Q108" s="760"/>
      <c r="R108" s="760"/>
      <c r="S108" s="761"/>
    </row>
    <row r="109" spans="1:19">
      <c r="A109" s="735" t="str">
        <f>[1]QC!A113</f>
        <v>QC082</v>
      </c>
      <c r="B109" s="735" t="str">
        <f>[1]QC!B113</f>
        <v>CL-LB-1170(127)-402 DP HEATER</v>
      </c>
      <c r="C109" s="762">
        <f>[1]QC!E113</f>
        <v>135.582010582011</v>
      </c>
      <c r="D109" s="722"/>
      <c r="F109" s="756"/>
      <c r="G109" s="695"/>
      <c r="H109" s="695"/>
      <c r="I109" s="695"/>
      <c r="J109" s="695"/>
      <c r="K109" s="695"/>
      <c r="L109" s="757"/>
      <c r="M109" s="758"/>
      <c r="N109" s="759"/>
      <c r="O109" s="760"/>
      <c r="P109" s="760"/>
      <c r="Q109" s="760"/>
      <c r="R109" s="760"/>
      <c r="S109" s="761"/>
    </row>
    <row r="110" spans="1:19">
      <c r="A110" s="735" t="str">
        <f>[1]QC!A114</f>
        <v>QC083</v>
      </c>
      <c r="B110" s="735" t="str">
        <f>[1]QC!B114</f>
        <v>CL-LB-1710(127)-403 DP HEATER</v>
      </c>
      <c r="C110" s="762">
        <f>[1]QC!E114</f>
        <v>188.492063492064</v>
      </c>
      <c r="D110" s="722"/>
      <c r="F110" s="756"/>
      <c r="G110" s="695"/>
      <c r="H110" s="695"/>
      <c r="I110" s="695"/>
      <c r="J110" s="695"/>
      <c r="K110" s="695"/>
      <c r="L110" s="757"/>
      <c r="M110" s="758"/>
      <c r="N110" s="759"/>
      <c r="O110" s="760"/>
      <c r="P110" s="760"/>
      <c r="Q110" s="760"/>
      <c r="R110" s="760"/>
      <c r="S110" s="761"/>
    </row>
    <row r="111" spans="1:19">
      <c r="A111" s="735" t="str">
        <f>[1]QC!A115</f>
        <v>QC084</v>
      </c>
      <c r="B111" s="735" t="str">
        <f>[1]QC!B115</f>
        <v>CL-LB-2730(127)-405 DP HEATER</v>
      </c>
      <c r="C111" s="762">
        <f>[1]QC!E115</f>
        <v>284.391534391534</v>
      </c>
      <c r="D111" s="722"/>
      <c r="F111" s="756"/>
      <c r="G111" s="695"/>
      <c r="H111" s="695"/>
      <c r="I111" s="695"/>
      <c r="J111" s="695"/>
      <c r="K111" s="695"/>
      <c r="L111" s="757"/>
      <c r="M111" s="758"/>
      <c r="N111" s="759"/>
      <c r="O111" s="760"/>
      <c r="P111" s="760"/>
      <c r="Q111" s="760"/>
      <c r="R111" s="760"/>
      <c r="S111" s="761"/>
    </row>
    <row r="112" spans="1:19">
      <c r="A112" s="735" t="str">
        <f>[1]QC!A116</f>
        <v>QC085</v>
      </c>
      <c r="B112" s="735" t="str">
        <f>[1]QC!B116</f>
        <v>CL-L-1220(127)-402 COIL HEATER</v>
      </c>
      <c r="C112" s="762">
        <f>[1]QC!E116</f>
        <v>128.968253968254</v>
      </c>
      <c r="D112" s="722"/>
      <c r="F112" s="756"/>
      <c r="G112" s="695"/>
      <c r="H112" s="695"/>
      <c r="I112" s="695"/>
      <c r="J112" s="695"/>
      <c r="K112" s="695"/>
      <c r="L112" s="757"/>
      <c r="M112" s="758"/>
      <c r="N112" s="759"/>
      <c r="O112" s="760"/>
      <c r="P112" s="760"/>
      <c r="Q112" s="760"/>
      <c r="R112" s="760"/>
      <c r="S112" s="761"/>
    </row>
    <row r="113" spans="1:19">
      <c r="A113" s="735" t="str">
        <f>[1]QC!A117</f>
        <v>QC086</v>
      </c>
      <c r="B113" s="735" t="str">
        <f>[1]QC!B117</f>
        <v>CL-L-1760(127)-403 COIL HEATER</v>
      </c>
      <c r="C113" s="762">
        <f>[1]QC!E117</f>
        <v>181.878306878307</v>
      </c>
      <c r="D113" s="722"/>
      <c r="F113" s="756"/>
      <c r="G113" s="695"/>
      <c r="H113" s="695"/>
      <c r="I113" s="695"/>
      <c r="J113" s="695"/>
      <c r="K113" s="695"/>
      <c r="L113" s="757"/>
      <c r="M113" s="758"/>
      <c r="N113" s="759"/>
      <c r="O113" s="760"/>
      <c r="P113" s="760"/>
      <c r="Q113" s="760"/>
      <c r="R113" s="760"/>
      <c r="S113" s="761"/>
    </row>
    <row r="114" spans="1:19">
      <c r="A114" s="735" t="str">
        <f>[1]QC!A118</f>
        <v>QC087</v>
      </c>
      <c r="B114" s="735" t="str">
        <f>[1]QC!B118</f>
        <v>CL-L-2780(127)-405 COIL HEATER</v>
      </c>
      <c r="C114" s="762">
        <f>[1]QC!E118</f>
        <v>277.777777777778</v>
      </c>
      <c r="D114" s="722"/>
      <c r="F114" s="756"/>
      <c r="G114" s="695"/>
      <c r="H114" s="695"/>
      <c r="I114" s="695"/>
      <c r="J114" s="695"/>
      <c r="K114" s="695"/>
      <c r="L114" s="757"/>
      <c r="M114" s="758"/>
      <c r="N114" s="759"/>
      <c r="O114" s="760"/>
      <c r="P114" s="760"/>
      <c r="Q114" s="760"/>
      <c r="R114" s="760"/>
      <c r="S114" s="761"/>
    </row>
    <row r="115" spans="1:19">
      <c r="A115" s="735" t="str">
        <f>[1]QC!A119</f>
        <v>QC088</v>
      </c>
      <c r="B115" s="735" t="str">
        <f>[1]QC!B119</f>
        <v>NT-LB-1050(250)-501 DP HEATER</v>
      </c>
      <c r="C115" s="762">
        <f>[1]QC!E119</f>
        <v>115.740740740741</v>
      </c>
      <c r="D115" s="722"/>
      <c r="F115" s="756"/>
      <c r="G115" s="695"/>
      <c r="H115" s="695"/>
      <c r="I115" s="695"/>
      <c r="J115" s="695"/>
      <c r="K115" s="695"/>
      <c r="L115" s="757"/>
      <c r="M115" s="758"/>
      <c r="N115" s="759"/>
      <c r="O115" s="760"/>
      <c r="P115" s="760"/>
      <c r="Q115" s="760"/>
      <c r="R115" s="760"/>
      <c r="S115" s="761"/>
    </row>
    <row r="116" spans="1:19">
      <c r="A116" s="735" t="str">
        <f>[1]QC!A120</f>
        <v>QC089</v>
      </c>
      <c r="B116" s="735" t="str">
        <f>[1]QC!B120</f>
        <v>NT-LB-1770(250) -502 DP HEATER</v>
      </c>
      <c r="C116" s="762">
        <f>[1]QC!E120</f>
        <v>191.798941798942</v>
      </c>
      <c r="D116" s="722"/>
      <c r="F116" s="756"/>
      <c r="G116" s="695"/>
      <c r="H116" s="695"/>
      <c r="I116" s="695"/>
      <c r="J116" s="695"/>
      <c r="K116" s="695"/>
      <c r="L116" s="757"/>
      <c r="M116" s="758"/>
      <c r="N116" s="759"/>
      <c r="O116" s="760"/>
      <c r="P116" s="760"/>
      <c r="Q116" s="760"/>
      <c r="R116" s="760"/>
      <c r="S116" s="761"/>
    </row>
    <row r="117" spans="1:19">
      <c r="A117" s="735" t="str">
        <f>[1]QC!A121</f>
        <v>QC090</v>
      </c>
      <c r="B117" s="735" t="str">
        <f>[1]QC!B121</f>
        <v>NT-LB-2550(250)-503 DP HEATER</v>
      </c>
      <c r="C117" s="762">
        <f>[1]QC!E121</f>
        <v>264.550264550265</v>
      </c>
      <c r="D117" s="722"/>
      <c r="F117" s="756"/>
      <c r="G117" s="695"/>
      <c r="H117" s="695"/>
      <c r="I117" s="695"/>
      <c r="J117" s="695"/>
      <c r="K117" s="695"/>
      <c r="L117" s="757"/>
      <c r="M117" s="758"/>
      <c r="N117" s="759"/>
      <c r="O117" s="760"/>
      <c r="P117" s="760"/>
      <c r="Q117" s="760"/>
      <c r="R117" s="760"/>
      <c r="S117" s="761"/>
    </row>
    <row r="118" spans="1:19">
      <c r="A118" s="735" t="str">
        <f>[1]QC!A122</f>
        <v>QC091</v>
      </c>
      <c r="B118" s="735" t="str">
        <f>[1]QC!B122</f>
        <v>NT-LB-3150(250)-504 DP HEATER</v>
      </c>
      <c r="C118" s="762">
        <f>[1]QC!E122</f>
        <v>317.460317460317</v>
      </c>
      <c r="D118" s="722"/>
      <c r="F118" s="756"/>
      <c r="G118" s="695"/>
      <c r="H118" s="695"/>
      <c r="I118" s="695"/>
      <c r="J118" s="695"/>
      <c r="K118" s="695"/>
      <c r="L118" s="757"/>
      <c r="M118" s="758"/>
      <c r="N118" s="759"/>
      <c r="O118" s="760"/>
      <c r="P118" s="760"/>
      <c r="Q118" s="760"/>
      <c r="R118" s="760"/>
      <c r="S118" s="761"/>
    </row>
    <row r="119" spans="1:19">
      <c r="A119" s="735" t="str">
        <f>[1]QC!A123</f>
        <v>QC092</v>
      </c>
      <c r="B119" s="735" t="str">
        <f>[1]QC!B123</f>
        <v>NT-LB-2090(250)-632-802 DP HEATER</v>
      </c>
      <c r="C119" s="762">
        <f>[1]QC!E123</f>
        <v>221.560846560847</v>
      </c>
      <c r="D119" s="722"/>
      <c r="F119" s="756"/>
      <c r="G119" s="695"/>
      <c r="H119" s="695"/>
      <c r="I119" s="695"/>
      <c r="J119" s="695"/>
      <c r="K119" s="695"/>
      <c r="L119" s="757"/>
      <c r="M119" s="758"/>
      <c r="N119" s="759"/>
      <c r="O119" s="760"/>
      <c r="P119" s="760"/>
      <c r="Q119" s="760"/>
      <c r="R119" s="760"/>
      <c r="S119" s="761"/>
    </row>
    <row r="120" spans="1:19">
      <c r="A120" s="735" t="str">
        <f>[1]QC!A124</f>
        <v>QC093</v>
      </c>
      <c r="B120" s="735" t="str">
        <f>[1]QC!B124</f>
        <v>NT-LB-3090(250)-633 DP HEATER</v>
      </c>
      <c r="C120" s="762">
        <f>[1]QC!E124</f>
        <v>314.153439153439</v>
      </c>
      <c r="D120" s="722"/>
      <c r="F120" s="756"/>
      <c r="G120" s="695"/>
      <c r="H120" s="695"/>
      <c r="I120" s="695"/>
      <c r="J120" s="695"/>
      <c r="K120" s="695"/>
      <c r="L120" s="757"/>
      <c r="M120" s="758"/>
      <c r="N120" s="759"/>
      <c r="O120" s="760"/>
      <c r="P120" s="760"/>
      <c r="Q120" s="760"/>
      <c r="R120" s="760"/>
      <c r="S120" s="761"/>
    </row>
    <row r="121" spans="1:19">
      <c r="A121" s="735" t="str">
        <f>[1]QC!A125</f>
        <v>QC094</v>
      </c>
      <c r="B121" s="735" t="str">
        <f>[1]QC!B125</f>
        <v>NT-L-1080(250)-501 COIL HEATER</v>
      </c>
      <c r="C121" s="762">
        <f>[1]QC!E125</f>
        <v>109.126984126984</v>
      </c>
      <c r="D121" s="722"/>
      <c r="F121" s="756"/>
      <c r="G121" s="695"/>
      <c r="H121" s="695"/>
      <c r="I121" s="695"/>
      <c r="J121" s="695"/>
      <c r="K121" s="695"/>
      <c r="L121" s="757"/>
      <c r="M121" s="758"/>
      <c r="N121" s="759"/>
      <c r="O121" s="760"/>
      <c r="P121" s="760"/>
      <c r="Q121" s="760"/>
      <c r="R121" s="760"/>
      <c r="S121" s="761"/>
    </row>
    <row r="122" spans="1:19">
      <c r="A122" s="735" t="str">
        <f>[1]QC!A126</f>
        <v>QC095</v>
      </c>
      <c r="B122" s="735" t="str">
        <f>[1]QC!B126</f>
        <v>NT-L-1800(250)-502 COIL HEATER</v>
      </c>
      <c r="C122" s="762">
        <f>[1]QC!E126</f>
        <v>185.185185185185</v>
      </c>
      <c r="D122" s="722"/>
      <c r="F122" s="756"/>
      <c r="G122" s="695"/>
      <c r="H122" s="695"/>
      <c r="I122" s="695"/>
      <c r="J122" s="695"/>
      <c r="K122" s="695"/>
      <c r="L122" s="757"/>
      <c r="M122" s="758"/>
      <c r="N122" s="759"/>
      <c r="O122" s="760"/>
      <c r="P122" s="760"/>
      <c r="Q122" s="760"/>
      <c r="R122" s="760"/>
      <c r="S122" s="761"/>
    </row>
    <row r="123" spans="1:19">
      <c r="A123" s="735" t="str">
        <f>[1]QC!A127</f>
        <v>QC096</v>
      </c>
      <c r="B123" s="735" t="str">
        <f>[1]QC!B127</f>
        <v>NT-L-2580(250)-503 COIL HEATER</v>
      </c>
      <c r="C123" s="762">
        <f>[1]QC!E127</f>
        <v>257.936507936508</v>
      </c>
      <c r="D123" s="722"/>
      <c r="F123" s="756"/>
      <c r="G123" s="695"/>
      <c r="H123" s="695"/>
      <c r="I123" s="695"/>
      <c r="J123" s="695"/>
      <c r="K123" s="695"/>
      <c r="L123" s="757"/>
      <c r="M123" s="758"/>
      <c r="N123" s="759"/>
      <c r="O123" s="760"/>
      <c r="P123" s="760"/>
      <c r="Q123" s="760"/>
      <c r="R123" s="760"/>
      <c r="S123" s="761"/>
    </row>
    <row r="124" spans="1:19">
      <c r="A124" s="735" t="str">
        <f>[1]QC!A128</f>
        <v>QC097</v>
      </c>
      <c r="B124" s="735" t="str">
        <f>[1]QC!B128</f>
        <v>NT-L-3180(250)-504 COIL HEATER</v>
      </c>
      <c r="C124" s="762">
        <f>[1]QC!E128</f>
        <v>310.846560846561</v>
      </c>
      <c r="D124" s="722"/>
      <c r="F124" s="756"/>
      <c r="G124" s="695"/>
      <c r="H124" s="695"/>
      <c r="I124" s="695"/>
      <c r="J124" s="695"/>
      <c r="K124" s="695"/>
      <c r="L124" s="757"/>
      <c r="M124" s="758"/>
      <c r="N124" s="759"/>
      <c r="O124" s="760"/>
      <c r="P124" s="760"/>
      <c r="Q124" s="760"/>
      <c r="R124" s="760"/>
      <c r="S124" s="761"/>
    </row>
    <row r="125" spans="1:19">
      <c r="A125" s="735" t="str">
        <f>[1]QC!A129</f>
        <v>QC098</v>
      </c>
      <c r="B125" s="735" t="str">
        <f>[1]QC!B129</f>
        <v>NT-L-2140(250)-632-802 COIL HEATER</v>
      </c>
      <c r="C125" s="762">
        <f>[1]QC!E129</f>
        <v>214.94708994709</v>
      </c>
      <c r="D125" s="722"/>
      <c r="F125" s="756"/>
      <c r="G125" s="695"/>
      <c r="H125" s="695"/>
      <c r="I125" s="695"/>
      <c r="J125" s="695"/>
      <c r="K125" s="695"/>
      <c r="L125" s="757"/>
      <c r="M125" s="758"/>
      <c r="N125" s="759"/>
      <c r="O125" s="760"/>
      <c r="P125" s="760"/>
      <c r="Q125" s="760"/>
      <c r="R125" s="760"/>
      <c r="S125" s="761"/>
    </row>
    <row r="126" spans="1:19">
      <c r="A126" s="735" t="str">
        <f>[1]QC!A130</f>
        <v>QC099</v>
      </c>
      <c r="B126" s="735" t="str">
        <f>[1]QC!B130</f>
        <v>NT-L-3140(250)-633 COIL HEATER</v>
      </c>
      <c r="C126" s="762">
        <f>[1]QC!E130</f>
        <v>307.539682539683</v>
      </c>
      <c r="D126" s="722"/>
      <c r="F126" s="756"/>
      <c r="G126" s="695"/>
      <c r="H126" s="695"/>
      <c r="I126" s="695"/>
      <c r="J126" s="695"/>
      <c r="K126" s="695"/>
      <c r="L126" s="757"/>
      <c r="M126" s="758"/>
      <c r="N126" s="759"/>
      <c r="O126" s="760"/>
      <c r="P126" s="760"/>
      <c r="Q126" s="760"/>
      <c r="R126" s="760"/>
      <c r="S126" s="761"/>
    </row>
    <row r="127" spans="1:19">
      <c r="A127" s="735" t="str">
        <f>[1]QC!A131</f>
        <v>QC100</v>
      </c>
      <c r="B127" s="735" t="str">
        <f>[1]QC!B131</f>
        <v>CAE301-LB-630(86.6)0.5kw DP HEATER</v>
      </c>
      <c r="C127" s="762">
        <f>[1]QC!E131</f>
        <v>89.2857142857143</v>
      </c>
      <c r="D127" s="722"/>
      <c r="F127" s="756"/>
      <c r="G127" s="695"/>
      <c r="H127" s="695"/>
      <c r="I127" s="695"/>
      <c r="J127" s="695"/>
      <c r="K127" s="695"/>
      <c r="L127" s="757"/>
      <c r="M127" s="758"/>
      <c r="N127" s="759"/>
      <c r="O127" s="760"/>
      <c r="P127" s="760"/>
      <c r="Q127" s="760"/>
      <c r="R127" s="760"/>
      <c r="S127" s="761"/>
    </row>
    <row r="128" spans="1:19">
      <c r="A128" s="735" t="str">
        <f>[1]QC!A132</f>
        <v>QC101</v>
      </c>
      <c r="B128" s="735" t="str">
        <f>[1]QC!B132</f>
        <v>CAE302-LB-1170(86.6)1kw DP HEATER</v>
      </c>
      <c r="C128" s="762">
        <f>[1]QC!E132</f>
        <v>135.582010582011</v>
      </c>
      <c r="D128" s="722"/>
      <c r="F128" s="756"/>
      <c r="G128" s="695"/>
      <c r="H128" s="695"/>
      <c r="I128" s="695"/>
      <c r="J128" s="695"/>
      <c r="K128" s="695"/>
      <c r="L128" s="757"/>
      <c r="M128" s="758"/>
      <c r="N128" s="759"/>
      <c r="O128" s="760"/>
      <c r="P128" s="760"/>
      <c r="Q128" s="760"/>
      <c r="R128" s="760"/>
      <c r="S128" s="761"/>
    </row>
    <row r="129" spans="1:19">
      <c r="A129" s="735" t="str">
        <f>[1]QC!A133</f>
        <v>QC102</v>
      </c>
      <c r="B129" s="735" t="str">
        <f>[1]QC!B133</f>
        <v>CAE303-LB-1710(86.6)1.5kw DP HEATER</v>
      </c>
      <c r="C129" s="762">
        <f>[1]QC!E133</f>
        <v>188.492063492064</v>
      </c>
      <c r="D129" s="722"/>
      <c r="F129" s="756"/>
      <c r="G129" s="695"/>
      <c r="H129" s="695"/>
      <c r="I129" s="695"/>
      <c r="J129" s="695"/>
      <c r="K129" s="695"/>
      <c r="L129" s="757"/>
      <c r="M129" s="758"/>
      <c r="N129" s="759"/>
      <c r="O129" s="760"/>
      <c r="P129" s="760"/>
      <c r="Q129" s="760"/>
      <c r="R129" s="760"/>
      <c r="S129" s="761"/>
    </row>
    <row r="130" spans="1:19">
      <c r="A130" s="735" t="str">
        <f>[1]QC!A134</f>
        <v>QC103</v>
      </c>
      <c r="B130" s="735" t="str">
        <f>[1]QC!B134</f>
        <v>CAE304-LB-2070(86.6)1.8kw DP HEATER</v>
      </c>
      <c r="C130" s="762">
        <f>[1]QC!E134</f>
        <v>211.640211640212</v>
      </c>
      <c r="D130" s="722"/>
      <c r="F130" s="756"/>
      <c r="G130" s="695"/>
      <c r="H130" s="695"/>
      <c r="I130" s="695"/>
      <c r="J130" s="695"/>
      <c r="K130" s="695"/>
      <c r="L130" s="757"/>
      <c r="M130" s="758"/>
      <c r="N130" s="759"/>
      <c r="O130" s="760"/>
      <c r="P130" s="760"/>
      <c r="Q130" s="760"/>
      <c r="R130" s="760"/>
      <c r="S130" s="761"/>
    </row>
    <row r="131" spans="1:19">
      <c r="A131" s="735" t="str">
        <f>[1]QC!A135</f>
        <v>QC104</v>
      </c>
      <c r="B131" s="735" t="str">
        <f>[1]QC!B135</f>
        <v>CAE301-L-680(100)0.5kw COIL HEATER</v>
      </c>
      <c r="C131" s="762">
        <f>[1]QC!E135</f>
        <v>82.6719576719577</v>
      </c>
      <c r="D131" s="722"/>
      <c r="F131" s="756"/>
      <c r="G131" s="695"/>
      <c r="H131" s="695"/>
      <c r="I131" s="695"/>
      <c r="J131" s="695"/>
      <c r="K131" s="695"/>
      <c r="L131" s="757"/>
      <c r="M131" s="758"/>
      <c r="N131" s="759"/>
      <c r="O131" s="760"/>
      <c r="P131" s="760"/>
      <c r="Q131" s="760"/>
      <c r="R131" s="760"/>
      <c r="S131" s="761"/>
    </row>
    <row r="132" spans="1:19">
      <c r="A132" s="735" t="str">
        <f>[1]QC!A136</f>
        <v>QC105</v>
      </c>
      <c r="B132" s="735" t="str">
        <f>[1]QC!B136</f>
        <v>CAE302-L-1220(100)1kw COIL HEATER</v>
      </c>
      <c r="C132" s="762">
        <f>[1]QC!E136</f>
        <v>128.968253968254</v>
      </c>
      <c r="D132" s="722"/>
      <c r="F132" s="756"/>
      <c r="G132" s="695"/>
      <c r="H132" s="695"/>
      <c r="I132" s="695"/>
      <c r="J132" s="695"/>
      <c r="K132" s="695"/>
      <c r="L132" s="757"/>
      <c r="M132" s="758"/>
      <c r="N132" s="759"/>
      <c r="O132" s="760"/>
      <c r="P132" s="760"/>
      <c r="Q132" s="760"/>
      <c r="R132" s="760"/>
      <c r="S132" s="761"/>
    </row>
    <row r="133" spans="1:19">
      <c r="A133" s="735" t="str">
        <f>[1]QC!A137</f>
        <v>QC106</v>
      </c>
      <c r="B133" s="735" t="str">
        <f>[1]QC!B137</f>
        <v>CAE303-L-1760(100)1.5kw COIL HEATER</v>
      </c>
      <c r="C133" s="762">
        <f>[1]QC!E137</f>
        <v>181.878306878307</v>
      </c>
      <c r="D133" s="722"/>
      <c r="F133" s="756"/>
      <c r="G133" s="695"/>
      <c r="H133" s="695"/>
      <c r="I133" s="695"/>
      <c r="J133" s="695"/>
      <c r="K133" s="695"/>
      <c r="L133" s="757"/>
      <c r="M133" s="758"/>
      <c r="N133" s="759"/>
      <c r="O133" s="760"/>
      <c r="P133" s="760"/>
      <c r="Q133" s="760"/>
      <c r="R133" s="760"/>
      <c r="S133" s="761"/>
    </row>
    <row r="134" spans="1:19">
      <c r="A134" s="735" t="str">
        <f>[1]QC!A138</f>
        <v>QC107</v>
      </c>
      <c r="B134" s="735" t="str">
        <f>[1]QC!B138</f>
        <v>CAE304-L-2120(127)1.8kw COIL HEATER</v>
      </c>
      <c r="C134" s="762">
        <f>[1]QC!E138</f>
        <v>205.026455026455</v>
      </c>
      <c r="D134" s="722"/>
      <c r="F134" s="756"/>
      <c r="G134" s="695"/>
      <c r="H134" s="695"/>
      <c r="I134" s="695"/>
      <c r="J134" s="695"/>
      <c r="K134" s="695"/>
      <c r="L134" s="757"/>
      <c r="M134" s="758"/>
      <c r="N134" s="759"/>
      <c r="O134" s="760"/>
      <c r="P134" s="760"/>
      <c r="Q134" s="760"/>
      <c r="R134" s="760"/>
      <c r="S134" s="761"/>
    </row>
    <row r="135" spans="1:19">
      <c r="A135" s="413"/>
      <c r="B135" s="723"/>
      <c r="C135" s="413"/>
      <c r="D135" s="416"/>
      <c r="E135" s="413"/>
      <c r="F135" s="413"/>
      <c r="G135" s="413"/>
      <c r="H135" s="413"/>
      <c r="I135" s="413"/>
      <c r="J135" s="413"/>
      <c r="K135" s="413"/>
      <c r="L135" s="413"/>
    </row>
    <row r="136" spans="1:19">
      <c r="A136" s="763" t="s">
        <v>61</v>
      </c>
      <c r="B136" s="764" t="s">
        <v>62</v>
      </c>
      <c r="C136" s="765"/>
      <c r="D136" s="766"/>
      <c r="E136" s="767"/>
      <c r="F136" s="767"/>
      <c r="G136" s="767"/>
      <c r="H136" s="767"/>
      <c r="I136" s="767"/>
      <c r="J136" s="767"/>
      <c r="K136" s="767"/>
      <c r="L136" s="767"/>
    </row>
    <row r="137" spans="1:19">
      <c r="A137" s="768"/>
      <c r="B137" s="723" t="s">
        <v>63</v>
      </c>
      <c r="C137" s="768" t="s">
        <v>64</v>
      </c>
      <c r="D137" s="753" t="s">
        <v>65</v>
      </c>
    </row>
    <row r="138" spans="1:19">
      <c r="A138" s="753">
        <v>0</v>
      </c>
      <c r="B138" s="769">
        <v>0.51</v>
      </c>
      <c r="C138" s="770">
        <v>0.37</v>
      </c>
      <c r="D138" s="753">
        <v>0.53</v>
      </c>
    </row>
    <row r="139" spans="1:19">
      <c r="A139" s="753">
        <v>1</v>
      </c>
      <c r="B139" s="769">
        <v>0.99</v>
      </c>
      <c r="C139" s="770">
        <v>0.75</v>
      </c>
      <c r="D139" s="753">
        <v>1.04</v>
      </c>
    </row>
    <row r="140" spans="1:19">
      <c r="A140" s="753">
        <v>2</v>
      </c>
      <c r="B140" s="769">
        <v>1.34</v>
      </c>
      <c r="C140" s="770">
        <v>1.05</v>
      </c>
      <c r="D140" s="753">
        <v>1.41</v>
      </c>
    </row>
    <row r="141" spans="1:19">
      <c r="A141" s="753">
        <v>3</v>
      </c>
      <c r="B141" s="769">
        <v>2.27</v>
      </c>
      <c r="C141" s="770">
        <v>1.79</v>
      </c>
      <c r="D141" s="753">
        <v>2.4</v>
      </c>
    </row>
    <row r="142" spans="1:19">
      <c r="A142" s="753">
        <v>4</v>
      </c>
      <c r="B142" s="769">
        <v>3.45</v>
      </c>
      <c r="C142" s="770">
        <v>2.83</v>
      </c>
      <c r="D142" s="753">
        <v>3.67</v>
      </c>
    </row>
    <row r="143" spans="1:19">
      <c r="A143" s="753">
        <v>5</v>
      </c>
      <c r="B143" s="769">
        <v>4.76</v>
      </c>
      <c r="C143" s="770">
        <v>3.71</v>
      </c>
      <c r="D143" s="753">
        <v>4.86</v>
      </c>
    </row>
    <row r="144" spans="1:19">
      <c r="A144" s="753">
        <v>6</v>
      </c>
      <c r="B144" s="769">
        <v>5.6</v>
      </c>
      <c r="C144" s="770">
        <v>4.42</v>
      </c>
      <c r="D144" s="753">
        <v>5.82</v>
      </c>
    </row>
    <row r="145" spans="1:4">
      <c r="A145" s="763" t="s">
        <v>61</v>
      </c>
      <c r="B145" s="764" t="s">
        <v>66</v>
      </c>
      <c r="C145" s="765"/>
      <c r="D145" s="766"/>
    </row>
    <row r="146" spans="1:4">
      <c r="A146" s="771"/>
      <c r="B146" s="723" t="s">
        <v>63</v>
      </c>
      <c r="C146" s="771" t="s">
        <v>64</v>
      </c>
      <c r="D146" s="763" t="s">
        <v>65</v>
      </c>
    </row>
    <row r="147" spans="1:4">
      <c r="A147" s="772">
        <v>0.5</v>
      </c>
      <c r="B147" s="773">
        <v>2.97</v>
      </c>
      <c r="C147" s="772">
        <v>2.33</v>
      </c>
      <c r="D147" s="269">
        <v>3.06</v>
      </c>
    </row>
    <row r="148" spans="1:4">
      <c r="A148" s="772">
        <v>1</v>
      </c>
      <c r="B148" s="773">
        <v>5.46</v>
      </c>
      <c r="C148" s="772">
        <v>4.26</v>
      </c>
      <c r="D148" s="269">
        <v>5.6</v>
      </c>
    </row>
    <row r="149" spans="1:4">
      <c r="A149" s="772">
        <v>2</v>
      </c>
      <c r="B149" s="773">
        <v>7.51</v>
      </c>
      <c r="C149" s="772">
        <v>5.86</v>
      </c>
      <c r="D149" s="269">
        <v>7.77</v>
      </c>
    </row>
    <row r="150" spans="1:4">
      <c r="A150" s="772">
        <v>3</v>
      </c>
      <c r="B150" s="773">
        <v>9.66</v>
      </c>
      <c r="C150" s="772">
        <v>7.51</v>
      </c>
      <c r="D150" s="269">
        <v>9.94</v>
      </c>
    </row>
    <row r="151" spans="1:4">
      <c r="A151" s="772">
        <v>4</v>
      </c>
      <c r="B151" s="773">
        <v>13.1</v>
      </c>
      <c r="C151" s="772">
        <v>10.2</v>
      </c>
      <c r="D151" s="269">
        <v>13.5</v>
      </c>
    </row>
    <row r="152" spans="1:4">
      <c r="A152" s="772" t="s">
        <v>67</v>
      </c>
      <c r="B152" s="773">
        <v>16.3</v>
      </c>
      <c r="C152" s="772">
        <v>14.5</v>
      </c>
      <c r="D152" s="269">
        <v>15.9</v>
      </c>
    </row>
    <row r="153" spans="1:4">
      <c r="A153" s="772" t="s">
        <v>68</v>
      </c>
      <c r="B153" s="773">
        <v>21.8</v>
      </c>
      <c r="C153" s="772">
        <v>18.3</v>
      </c>
      <c r="D153" s="269">
        <v>21.1</v>
      </c>
    </row>
  </sheetData>
  <mergeCells count="13">
    <mergeCell ref="A136:A137"/>
    <mergeCell ref="A145:A146"/>
    <mergeCell ref="C9:C38"/>
    <mergeCell ref="C39:C68"/>
    <mergeCell ref="C69:C80"/>
    <mergeCell ref="C81:C85"/>
    <mergeCell ref="C86:C90"/>
    <mergeCell ref="C91:C98"/>
    <mergeCell ref="S9:S68"/>
    <mergeCell ref="S69:S79"/>
    <mergeCell ref="S81:S85"/>
    <mergeCell ref="S86:S90"/>
    <mergeCell ref="S91:S98"/>
  </mergeCells>
  <pageMargins left="0.708661417322835" right="0.708661417322835" top="0.748031496062992" bottom="0.748031496062992" header="0.31496062992126" footer="0.31496062992126"/>
  <pageSetup paperSize="9" orientation="landscape" horizontalDpi="180" verticalDpi="180"/>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G358"/>
  <sheetViews>
    <sheetView zoomScale="115" zoomScaleNormal="115" workbookViewId="0">
      <pane xSplit="2" ySplit="8" topLeftCell="C42" activePane="bottomRight" state="frozen"/>
      <selection/>
      <selection pane="topRight"/>
      <selection pane="bottomLeft"/>
      <selection pane="bottomRight" activeCell="M50" sqref="M50"/>
    </sheetView>
  </sheetViews>
  <sheetFormatPr defaultColWidth="9.14285714285714" defaultRowHeight="12" outlineLevelCol="6"/>
  <cols>
    <col min="1" max="1" width="15.5714285714286" style="506" customWidth="1"/>
    <col min="2" max="2" width="36" style="507" customWidth="1"/>
    <col min="3" max="4" width="16.2857142857143" style="694" customWidth="1"/>
    <col min="5" max="5" width="13.7142857142857" style="694" customWidth="1"/>
    <col min="6" max="6" width="16.4285714285714" style="695" customWidth="1"/>
    <col min="7" max="7" width="25.1428571428571" style="694" customWidth="1"/>
    <col min="8" max="16384" width="9.14285714285714" style="694"/>
  </cols>
  <sheetData>
    <row r="1" spans="1:7">
      <c r="A1" s="7" t="s">
        <v>0</v>
      </c>
    </row>
    <row r="2" hidden="1"/>
    <row r="3" spans="1:7">
      <c r="A3" s="506" t="str">
        <f>'Small comp'!A3</f>
        <v>DATE :5.5.26</v>
      </c>
    </row>
    <row r="4" hidden="1"/>
    <row r="5" hidden="1"/>
    <row r="6" hidden="1"/>
    <row r="8" spans="1:7">
      <c r="A8" s="185" t="str">
        <f>'[1]Switch board'!$A8</f>
        <v>ITEM CODE</v>
      </c>
      <c r="B8" s="364" t="str">
        <f>'[1]Switch board'!$B8</f>
        <v>MODEL</v>
      </c>
      <c r="C8" s="45" t="s">
        <v>69</v>
      </c>
      <c r="D8" s="44" t="s">
        <v>70</v>
      </c>
      <c r="E8" s="136" t="s">
        <v>71</v>
      </c>
      <c r="F8" s="41" t="str">
        <f>'[1]Switch board'!$K$8</f>
        <v>RM</v>
      </c>
      <c r="G8" s="70" t="s">
        <v>72</v>
      </c>
    </row>
    <row r="9" ht="11.25" customHeight="1" spans="1:7">
      <c r="A9" s="185" t="str">
        <f>'[1]Switch board'!$A9</f>
        <v>SW001</v>
      </c>
      <c r="B9" s="364" t="str">
        <f>'[1]Switch board'!$B9</f>
        <v>LC1N06</v>
      </c>
      <c r="C9" s="696" t="s">
        <v>73</v>
      </c>
      <c r="D9" s="697" t="s">
        <v>74</v>
      </c>
      <c r="E9" s="698">
        <v>36</v>
      </c>
      <c r="F9" s="699">
        <f>'[1]Switch board'!K9</f>
        <v>27.9892521271832</v>
      </c>
      <c r="G9" s="580"/>
    </row>
    <row r="10" spans="1:7">
      <c r="A10" s="185" t="str">
        <f>'[1]Switch board'!$A10</f>
        <v>SW002</v>
      </c>
      <c r="B10" s="364" t="str">
        <f>'[1]Switch board'!$B10</f>
        <v>LC1N09</v>
      </c>
      <c r="C10" s="700"/>
      <c r="D10" s="396" t="s">
        <v>75</v>
      </c>
      <c r="E10" s="698">
        <v>36</v>
      </c>
      <c r="F10" s="699">
        <f>'[1]Switch board'!K10</f>
        <v>34.8310693138279</v>
      </c>
      <c r="G10" s="581"/>
    </row>
    <row r="11" spans="1:7">
      <c r="A11" s="185" t="str">
        <f>'[1]Switch board'!$A11</f>
        <v>SW003</v>
      </c>
      <c r="B11" s="364" t="str">
        <f>'[1]Switch board'!$B11</f>
        <v>LC1N12</v>
      </c>
      <c r="C11" s="700"/>
      <c r="D11" s="396" t="s">
        <v>76</v>
      </c>
      <c r="E11" s="698">
        <v>36</v>
      </c>
      <c r="F11" s="699">
        <f>'[1]Switch board'!K11</f>
        <v>37.9409862168483</v>
      </c>
      <c r="G11" s="581"/>
    </row>
    <row r="12" spans="1:7">
      <c r="A12" s="185" t="str">
        <f>'[1]Switch board'!$A12</f>
        <v>SW004</v>
      </c>
      <c r="B12" s="364" t="str">
        <f>'[1]Switch board'!$B12</f>
        <v>LC1N18</v>
      </c>
      <c r="C12" s="700"/>
      <c r="D12" s="396" t="s">
        <v>77</v>
      </c>
      <c r="E12" s="698">
        <v>36</v>
      </c>
      <c r="F12" s="699">
        <f>'[1]Switch board'!K12</f>
        <v>47.2707369259093</v>
      </c>
      <c r="G12" s="581"/>
    </row>
    <row r="13" spans="1:7">
      <c r="A13" s="185" t="str">
        <f>'[1]Switch board'!$A13</f>
        <v>SW005</v>
      </c>
      <c r="B13" s="364" t="str">
        <f>'[1]Switch board'!$B13</f>
        <v>LC1N25</v>
      </c>
      <c r="C13" s="700"/>
      <c r="D13" s="396" t="s">
        <v>78</v>
      </c>
      <c r="E13" s="698">
        <v>36</v>
      </c>
      <c r="F13" s="699">
        <f>'[1]Switch board'!K13</f>
        <v>52.2466039707419</v>
      </c>
      <c r="G13" s="581"/>
    </row>
    <row r="14" spans="1:7">
      <c r="A14" s="185" t="str">
        <f>'[1]Switch board'!$A14</f>
        <v>SW006</v>
      </c>
      <c r="B14" s="364" t="str">
        <f>'[1]Switch board'!$B14</f>
        <v>LC1N32</v>
      </c>
      <c r="C14" s="700"/>
      <c r="D14" s="396" t="s">
        <v>79</v>
      </c>
      <c r="E14" s="698">
        <v>36</v>
      </c>
      <c r="F14" s="699">
        <f>'[1]Switch board'!K14</f>
        <v>66.5522217246355</v>
      </c>
      <c r="G14" s="581"/>
    </row>
    <row r="15" spans="1:7">
      <c r="A15" s="185" t="str">
        <f>'[1]Switch board'!$A15</f>
        <v>SW007</v>
      </c>
      <c r="B15" s="364" t="str">
        <f>'[1]Switch board'!$B15</f>
        <v>LC1N38</v>
      </c>
      <c r="C15" s="700"/>
      <c r="D15" s="396" t="s">
        <v>80</v>
      </c>
      <c r="E15" s="698">
        <v>34</v>
      </c>
      <c r="F15" s="699">
        <f>'[1]Switch board'!K15</f>
        <v>103.249241180276</v>
      </c>
      <c r="G15" s="581"/>
    </row>
    <row r="16" spans="1:7">
      <c r="A16" s="185" t="str">
        <f>'[1]Switch board'!$A16</f>
        <v>SW008</v>
      </c>
      <c r="B16" s="364" t="str">
        <f>'[1]Switch board'!$B16</f>
        <v>LC1E40</v>
      </c>
      <c r="C16" s="700"/>
      <c r="D16" s="396" t="s">
        <v>81</v>
      </c>
      <c r="E16" s="698">
        <v>34</v>
      </c>
      <c r="F16" s="699">
        <f>'[1]Switch board'!K16</f>
        <v>126.88460964323</v>
      </c>
      <c r="G16" s="581"/>
    </row>
    <row r="17" spans="1:7">
      <c r="A17" s="185" t="str">
        <f>'[1]Switch board'!$A17</f>
        <v>SW009</v>
      </c>
      <c r="B17" s="364" t="str">
        <f>'[1]Switch board'!$B17</f>
        <v>LC1N50</v>
      </c>
      <c r="C17" s="700"/>
      <c r="D17" s="396" t="s">
        <v>82</v>
      </c>
      <c r="E17" s="698">
        <v>34</v>
      </c>
      <c r="F17" s="699">
        <f>'[1]Switch board'!K17</f>
        <v>157.983778673434</v>
      </c>
      <c r="G17" s="581"/>
    </row>
    <row r="18" spans="1:7">
      <c r="A18" s="185" t="str">
        <f>'[1]Switch board'!$A18</f>
        <v>SW010</v>
      </c>
      <c r="B18" s="364" t="str">
        <f>'[1]Switch board'!$B18</f>
        <v>LC1N65</v>
      </c>
      <c r="C18" s="700"/>
      <c r="D18" s="396" t="s">
        <v>83</v>
      </c>
      <c r="E18" s="698">
        <v>34</v>
      </c>
      <c r="F18" s="699">
        <f>'[1]Switch board'!K18</f>
        <v>199.034681793302</v>
      </c>
      <c r="G18" s="581"/>
    </row>
    <row r="19" spans="1:7">
      <c r="A19" s="185" t="str">
        <f>'[1]Switch board'!$A19</f>
        <v>SW010.1</v>
      </c>
      <c r="B19" s="364" t="str">
        <f>'[1]Switch board'!$B19</f>
        <v>LC1N80</v>
      </c>
      <c r="C19" s="700"/>
      <c r="D19" s="701"/>
      <c r="E19" s="698"/>
      <c r="F19" s="699">
        <f>'[1]Switch board'!K19</f>
        <v>248.793352241628</v>
      </c>
      <c r="G19" s="581"/>
    </row>
    <row r="20" spans="1:7">
      <c r="A20" s="185" t="str">
        <f>'[1]Switch board'!$A20</f>
        <v>SW010.2</v>
      </c>
      <c r="B20" s="364" t="str">
        <f>'[1]Switch board'!$B20</f>
        <v>LC1N95</v>
      </c>
      <c r="C20" s="700"/>
      <c r="D20" s="701"/>
      <c r="E20" s="698"/>
      <c r="F20" s="699">
        <f>'[1]Switch board'!K20</f>
        <v>342.090859332239</v>
      </c>
      <c r="G20" s="581"/>
    </row>
    <row r="21" spans="1:7">
      <c r="A21" s="185" t="str">
        <f>'[1]Switch board'!$A21</f>
        <v>SW010.3</v>
      </c>
      <c r="B21" s="364" t="str">
        <f>'[1]Switch board'!$B21</f>
        <v>LC1N120</v>
      </c>
      <c r="C21" s="702"/>
      <c r="D21" s="701"/>
      <c r="E21" s="698"/>
      <c r="F21" s="699">
        <f>'[1]Switch board'!K21</f>
        <v>522.466039707419</v>
      </c>
      <c r="G21" s="495"/>
    </row>
    <row r="22" customHeight="1" spans="1:7">
      <c r="A22" s="185" t="str">
        <f>'[1]Switch board'!$A22</f>
        <v>SW011</v>
      </c>
      <c r="B22" s="364" t="str">
        <f>'[1]Switch board'!$B22</f>
        <v>LRE05 (0.6-1)</v>
      </c>
      <c r="C22" s="45" t="s">
        <v>84</v>
      </c>
      <c r="D22" s="703" t="s">
        <v>85</v>
      </c>
      <c r="E22" s="698">
        <v>33</v>
      </c>
      <c r="F22" s="699">
        <f>'[1]Switch board'!K22</f>
        <v>42.9168532616808</v>
      </c>
      <c r="G22" s="395"/>
    </row>
    <row r="23" spans="1:7">
      <c r="A23" s="185" t="str">
        <f>'[1]Switch board'!$A23</f>
        <v>SW012</v>
      </c>
      <c r="B23" s="364" t="str">
        <f>'[1]Switch board'!$B23</f>
        <v>LRE06 1-1.6</v>
      </c>
      <c r="C23" s="45"/>
      <c r="D23" s="703" t="s">
        <v>86</v>
      </c>
      <c r="E23" s="698">
        <v>33</v>
      </c>
      <c r="F23" s="699">
        <f>'[1]Switch board'!K23</f>
        <v>42.9168532616808</v>
      </c>
      <c r="G23" s="395"/>
    </row>
    <row r="24" spans="1:7">
      <c r="A24" s="185" t="str">
        <f>'[1]Switch board'!$A24</f>
        <v>SW013</v>
      </c>
      <c r="B24" s="364" t="str">
        <f>'[1]Switch board'!$B24</f>
        <v>LRE07 1.6-2.5</v>
      </c>
      <c r="C24" s="45"/>
      <c r="D24" s="703" t="s">
        <v>87</v>
      </c>
      <c r="E24" s="698">
        <v>33</v>
      </c>
      <c r="F24" s="699">
        <f>'[1]Switch board'!K24</f>
        <v>42.9168532616808</v>
      </c>
      <c r="G24" s="395"/>
    </row>
    <row r="25" spans="1:7">
      <c r="A25" s="185" t="str">
        <f>'[1]Switch board'!$A25</f>
        <v>SW014</v>
      </c>
      <c r="B25" s="364" t="str">
        <f>'[1]Switch board'!$B25</f>
        <v>LRE08 2.5-4</v>
      </c>
      <c r="C25" s="45"/>
      <c r="D25" s="703" t="s">
        <v>88</v>
      </c>
      <c r="E25" s="698">
        <v>33</v>
      </c>
      <c r="F25" s="699">
        <f>'[1]Switch board'!K25</f>
        <v>42.9168532616808</v>
      </c>
      <c r="G25" s="395"/>
    </row>
    <row r="26" spans="1:7">
      <c r="A26" s="185" t="str">
        <f>'[1]Switch board'!$A26</f>
        <v>SW015</v>
      </c>
      <c r="B26" s="364" t="str">
        <f>'[1]Switch board'!$B26</f>
        <v>LRE10 4-6</v>
      </c>
      <c r="C26" s="45"/>
      <c r="D26" s="703" t="s">
        <v>89</v>
      </c>
      <c r="E26" s="698">
        <v>33</v>
      </c>
      <c r="F26" s="699">
        <f>'[1]Switch board'!K26</f>
        <v>42.9168532616808</v>
      </c>
      <c r="G26" s="395"/>
    </row>
    <row r="27" spans="1:7">
      <c r="A27" s="185" t="str">
        <f>'[1]Switch board'!$A27</f>
        <v>SW016</v>
      </c>
      <c r="B27" s="364" t="str">
        <f>'[1]Switch board'!$B27</f>
        <v>LRE12 5.5-8</v>
      </c>
      <c r="C27" s="45"/>
      <c r="D27" s="703" t="s">
        <v>90</v>
      </c>
      <c r="E27" s="698">
        <v>33</v>
      </c>
      <c r="F27" s="699">
        <f>'[1]Switch board'!K27</f>
        <v>42.9168532616808</v>
      </c>
      <c r="G27" s="395"/>
    </row>
    <row r="28" spans="1:7">
      <c r="A28" s="185" t="str">
        <f>'[1]Switch board'!$A28</f>
        <v>SW017</v>
      </c>
      <c r="B28" s="364" t="str">
        <f>'[1]Switch board'!$B28</f>
        <v>LRE14 7-10</v>
      </c>
      <c r="C28" s="45"/>
      <c r="D28" s="703" t="s">
        <v>91</v>
      </c>
      <c r="E28" s="698">
        <v>33</v>
      </c>
      <c r="F28" s="699">
        <f>'[1]Switch board'!K28</f>
        <v>46.0267701647012</v>
      </c>
      <c r="G28" s="395"/>
    </row>
    <row r="29" spans="1:7">
      <c r="A29" s="185" t="str">
        <f>'[1]Switch board'!$A29</f>
        <v>SW018</v>
      </c>
      <c r="B29" s="364" t="str">
        <f>'[1]Switch board'!$B29</f>
        <v>LRE16 9-13</v>
      </c>
      <c r="C29" s="45"/>
      <c r="D29" s="703" t="s">
        <v>92</v>
      </c>
      <c r="E29" s="698">
        <v>33</v>
      </c>
      <c r="F29" s="699">
        <f>'[1]Switch board'!K29</f>
        <v>47.2707369259093</v>
      </c>
      <c r="G29" s="395"/>
    </row>
    <row r="30" spans="1:7">
      <c r="A30" s="185" t="str">
        <f>'[1]Switch board'!$A30</f>
        <v>SW019</v>
      </c>
      <c r="B30" s="364" t="str">
        <f>'[1]Switch board'!$B30</f>
        <v>LRE21 12-18</v>
      </c>
      <c r="C30" s="45"/>
      <c r="D30" s="703" t="s">
        <v>93</v>
      </c>
      <c r="E30" s="698">
        <v>33</v>
      </c>
      <c r="F30" s="699">
        <f>'[1]Switch board'!K30</f>
        <v>50.3806538289297</v>
      </c>
      <c r="G30" s="395"/>
    </row>
    <row r="31" spans="1:7">
      <c r="A31" s="185" t="str">
        <f>'[1]Switch board'!$A31</f>
        <v>SW020</v>
      </c>
      <c r="B31" s="364" t="str">
        <f>'[1]Switch board'!$B31</f>
        <v>LRE22 16-24</v>
      </c>
      <c r="C31" s="45"/>
      <c r="D31" s="703" t="s">
        <v>94</v>
      </c>
      <c r="E31" s="698">
        <v>33</v>
      </c>
      <c r="F31" s="699">
        <f>'[1]Switch board'!K31</f>
        <v>55.9785042543663</v>
      </c>
      <c r="G31" s="395"/>
    </row>
    <row r="32" spans="1:7">
      <c r="A32" s="185" t="str">
        <f>'[1]Switch board'!$A32</f>
        <v>SW021</v>
      </c>
      <c r="B32" s="364" t="str">
        <f>'[1]Switch board'!$B32</f>
        <v>LRE32 23-32</v>
      </c>
      <c r="C32" s="45"/>
      <c r="D32" s="703" t="s">
        <v>95</v>
      </c>
      <c r="E32" s="698">
        <v>33</v>
      </c>
      <c r="F32" s="699">
        <f>'[1]Switch board'!K32</f>
        <v>68.4181718664477</v>
      </c>
      <c r="G32" s="395"/>
    </row>
    <row r="33" spans="1:7">
      <c r="A33" s="185" t="str">
        <f>'[1]Switch board'!$A33</f>
        <v>SW022</v>
      </c>
      <c r="B33" s="364" t="str">
        <f>'[1]Switch board'!$B33</f>
        <v>LRE35 30-38</v>
      </c>
      <c r="C33" s="45"/>
      <c r="D33" s="703" t="s">
        <v>96</v>
      </c>
      <c r="E33" s="698">
        <v>33</v>
      </c>
      <c r="F33" s="699">
        <f>'[1]Switch board'!K33</f>
        <v>123.152709359606</v>
      </c>
      <c r="G33" s="395"/>
    </row>
    <row r="34" spans="1:7">
      <c r="A34" s="185" t="str">
        <f>'[1]Switch board'!$A34</f>
        <v>SW022.1</v>
      </c>
      <c r="B34" s="364" t="str">
        <f>'[1]Switch board'!$B34</f>
        <v>LRE37-50</v>
      </c>
      <c r="C34" s="45"/>
      <c r="D34" s="697" t="s">
        <v>97</v>
      </c>
      <c r="E34" s="395"/>
      <c r="F34" s="699">
        <f>'[1]Switch board'!K34</f>
        <v>123.152709359606</v>
      </c>
      <c r="G34" s="395"/>
    </row>
    <row r="35" spans="1:7">
      <c r="A35" s="185" t="str">
        <f>'[1]Switch board'!$A35</f>
        <v>SW022.2</v>
      </c>
      <c r="B35" s="364" t="str">
        <f>'[1]Switch board'!$B35</f>
        <v>LRE48-65</v>
      </c>
      <c r="C35" s="45"/>
      <c r="D35" s="697" t="s">
        <v>98</v>
      </c>
      <c r="E35" s="395"/>
      <c r="F35" s="699">
        <f>'[1]Switch board'!K35</f>
        <v>146.788077822561</v>
      </c>
      <c r="G35" s="395"/>
    </row>
    <row r="36" spans="1:7">
      <c r="A36" s="185" t="str">
        <f>'[1]Switch board'!$A36</f>
        <v>SW022.3</v>
      </c>
      <c r="B36" s="364" t="str">
        <f>'[1]Switch board'!$B36</f>
        <v>LRE55-70</v>
      </c>
      <c r="C36" s="45"/>
      <c r="D36" s="697" t="s">
        <v>99</v>
      </c>
      <c r="E36" s="395"/>
      <c r="F36" s="699">
        <f>'[1]Switch board'!K36</f>
        <v>182.241130516993</v>
      </c>
      <c r="G36" s="395"/>
    </row>
    <row r="37" customHeight="1" spans="1:7">
      <c r="A37" s="185" t="str">
        <f>'[1]Switch board'!$A37</f>
        <v>SW023</v>
      </c>
      <c r="B37" s="364" t="str">
        <f>'[1]Switch board'!$B37</f>
        <v>LC1D09</v>
      </c>
      <c r="C37" s="136" t="s">
        <v>100</v>
      </c>
      <c r="D37" s="396" t="s">
        <v>75</v>
      </c>
      <c r="E37" s="395"/>
      <c r="F37" s="699">
        <f>'[1]Switch board'!K37</f>
        <v>47.8927203065134</v>
      </c>
      <c r="G37" s="704"/>
    </row>
    <row r="38" spans="1:7">
      <c r="A38" s="185" t="str">
        <f>'[1]Switch board'!$A38</f>
        <v>SW024</v>
      </c>
      <c r="B38" s="364" t="str">
        <f>'[1]Switch board'!$B38</f>
        <v>LC1D12</v>
      </c>
      <c r="C38" s="137"/>
      <c r="D38" s="396" t="s">
        <v>76</v>
      </c>
      <c r="E38" s="580"/>
      <c r="F38" s="699">
        <f>'[1]Switch board'!K38</f>
        <v>52.4539317642766</v>
      </c>
      <c r="G38" s="704"/>
    </row>
    <row r="39" spans="1:7">
      <c r="A39" s="185" t="str">
        <f>'[1]Switch board'!$A39</f>
        <v>SW025</v>
      </c>
      <c r="B39" s="364" t="str">
        <f>'[1]Switch board'!$B39</f>
        <v>LC1D18</v>
      </c>
      <c r="C39" s="137"/>
      <c r="D39" s="396" t="s">
        <v>77</v>
      </c>
      <c r="E39" s="698"/>
      <c r="F39" s="699">
        <f>'[1]Switch board'!K39</f>
        <v>68.4181718664477</v>
      </c>
      <c r="G39" s="704"/>
    </row>
    <row r="40" spans="1:7">
      <c r="A40" s="185" t="str">
        <f>'[1]Switch board'!$A40</f>
        <v>SW026</v>
      </c>
      <c r="B40" s="364" t="str">
        <f>'[1]Switch board'!$B40</f>
        <v>LC1D25</v>
      </c>
      <c r="C40" s="137"/>
      <c r="D40" s="396" t="s">
        <v>78</v>
      </c>
      <c r="E40" s="698"/>
      <c r="F40" s="699">
        <f>'[1]Switch board'!K40</f>
        <v>77.5405947819741</v>
      </c>
      <c r="G40" s="704"/>
    </row>
    <row r="41" spans="1:7">
      <c r="A41" s="185" t="str">
        <f>'[1]Switch board'!$A41</f>
        <v>SW027</v>
      </c>
      <c r="B41" s="364" t="str">
        <f>'[1]Switch board'!$B41</f>
        <v>LC1D32</v>
      </c>
      <c r="C41" s="137"/>
      <c r="D41" s="396" t="s">
        <v>79</v>
      </c>
      <c r="E41" s="698"/>
      <c r="F41" s="699">
        <f>'[1]Switch board'!K41</f>
        <v>108.328772121876</v>
      </c>
      <c r="G41" s="704"/>
    </row>
    <row r="42" spans="1:7">
      <c r="A42" s="185" t="str">
        <f>'[1]Switch board'!$A42</f>
        <v>SW028</v>
      </c>
      <c r="B42" s="364" t="str">
        <f>'[1]Switch board'!$B42</f>
        <v>LC1D38</v>
      </c>
      <c r="C42" s="137"/>
      <c r="D42" s="701" t="s">
        <v>101</v>
      </c>
      <c r="E42" s="698"/>
      <c r="F42" s="699">
        <f>'[1]Switch board'!K42</f>
        <v>123.152709359606</v>
      </c>
      <c r="G42" s="704"/>
    </row>
    <row r="43" spans="1:7">
      <c r="A43" s="185" t="str">
        <f>'[1]Switch board'!$A43</f>
        <v>SW029</v>
      </c>
      <c r="B43" s="364" t="str">
        <f>'[1]Switch board'!$B43</f>
        <v>LC1D40</v>
      </c>
      <c r="C43" s="137"/>
      <c r="D43" s="701" t="s">
        <v>102</v>
      </c>
      <c r="E43" s="698"/>
      <c r="F43" s="699">
        <f>'[1]Switch board'!K43</f>
        <v>148.239372377303</v>
      </c>
      <c r="G43" s="704"/>
    </row>
    <row r="44" spans="1:7">
      <c r="A44" s="185" t="str">
        <f>'[1]Switch board'!$A44</f>
        <v>SW029.1</v>
      </c>
      <c r="B44" s="364" t="str">
        <f>'[1]Switch board'!$B44</f>
        <v>LC1D50</v>
      </c>
      <c r="C44" s="137"/>
      <c r="D44" s="701" t="s">
        <v>103</v>
      </c>
      <c r="E44" s="698"/>
      <c r="F44" s="699">
        <f>'[1]Switch board'!K44</f>
        <v>199.553001277139</v>
      </c>
      <c r="G44" s="704"/>
    </row>
    <row r="45" spans="1:7">
      <c r="A45" s="185" t="str">
        <f>'[1]Switch board'!$A45</f>
        <v>SW029.2</v>
      </c>
      <c r="B45" s="364" t="str">
        <f>'[1]Switch board'!$B45</f>
        <v>LC1D65</v>
      </c>
      <c r="C45" s="138"/>
      <c r="D45" s="701" t="s">
        <v>104</v>
      </c>
      <c r="E45" s="698"/>
      <c r="F45" s="699">
        <f>'[1]Switch board'!K45</f>
        <v>250.866630176975</v>
      </c>
      <c r="G45" s="704"/>
    </row>
    <row r="46" customHeight="1" spans="1:7">
      <c r="A46" s="185" t="str">
        <f>'[1]Switch board'!$A46</f>
        <v>SW030</v>
      </c>
      <c r="B46" s="364" t="str">
        <f>'[1]Switch board'!$B46</f>
        <v>LRD06 1-1.6</v>
      </c>
      <c r="C46" s="45" t="s">
        <v>105</v>
      </c>
      <c r="D46" s="697" t="s">
        <v>86</v>
      </c>
      <c r="E46" s="495"/>
      <c r="F46" s="699">
        <f>'[1]Switch board'!K46</f>
        <v>67.2778690020069</v>
      </c>
      <c r="G46" s="704"/>
    </row>
    <row r="47" spans="1:7">
      <c r="A47" s="185" t="str">
        <f>'[1]Switch board'!$A47</f>
        <v>SW031</v>
      </c>
      <c r="B47" s="364" t="str">
        <f>'[1]Switch board'!$B47</f>
        <v>LRD07 1.6-2.5</v>
      </c>
      <c r="C47" s="45"/>
      <c r="D47" s="697" t="s">
        <v>87</v>
      </c>
      <c r="E47" s="395"/>
      <c r="F47" s="699">
        <f>'[1]Switch board'!K47</f>
        <v>68.4181718664477</v>
      </c>
      <c r="G47" s="704"/>
    </row>
    <row r="48" spans="1:7">
      <c r="A48" s="185" t="str">
        <f>'[1]Switch board'!$A48</f>
        <v>SW032</v>
      </c>
      <c r="B48" s="364" t="str">
        <f>'[1]Switch board'!$B48</f>
        <v>LRD08 2.5-4</v>
      </c>
      <c r="C48" s="45"/>
      <c r="D48" s="697" t="s">
        <v>88</v>
      </c>
      <c r="E48" s="395"/>
      <c r="F48" s="699">
        <f>'[1]Switch board'!K48</f>
        <v>68.4181718664477</v>
      </c>
      <c r="G48" s="704"/>
    </row>
    <row r="49" spans="1:7">
      <c r="A49" s="185" t="str">
        <f>'[1]Switch board'!$A49</f>
        <v>SW033</v>
      </c>
      <c r="B49" s="364" t="str">
        <f>'[1]Switch board'!$B49</f>
        <v>LRD10  4-6</v>
      </c>
      <c r="C49" s="45"/>
      <c r="D49" s="697" t="s">
        <v>89</v>
      </c>
      <c r="E49" s="395"/>
      <c r="F49" s="699">
        <f>'[1]Switch board'!K49</f>
        <v>68.4181718664477</v>
      </c>
      <c r="G49" s="704"/>
    </row>
    <row r="50" spans="1:7">
      <c r="A50" s="185" t="str">
        <f>'[1]Switch board'!$A50</f>
        <v>SW034</v>
      </c>
      <c r="B50" s="364" t="str">
        <f>'[1]Switch board'!$B50</f>
        <v>LRD12 5.5-8</v>
      </c>
      <c r="C50" s="45"/>
      <c r="D50" s="697" t="s">
        <v>90</v>
      </c>
      <c r="E50" s="395"/>
      <c r="F50" s="699">
        <f>'[1]Switch board'!K50</f>
        <v>68.4181718664477</v>
      </c>
      <c r="G50" s="704"/>
    </row>
    <row r="51" spans="1:7">
      <c r="A51" s="185" t="str">
        <f>'[1]Switch board'!$A51</f>
        <v>SW035</v>
      </c>
      <c r="B51" s="364" t="str">
        <f>'[1]Switch board'!$B51</f>
        <v>LRD14 7-10</v>
      </c>
      <c r="C51" s="45"/>
      <c r="D51" s="697" t="s">
        <v>91</v>
      </c>
      <c r="E51" s="395"/>
      <c r="F51" s="699">
        <f>'[1]Switch board'!K51</f>
        <v>68.4181718664477</v>
      </c>
      <c r="G51" s="704"/>
    </row>
    <row r="52" spans="1:7">
      <c r="A52" s="185" t="str">
        <f>'[1]Switch board'!$A52</f>
        <v>SW036</v>
      </c>
      <c r="B52" s="364" t="str">
        <f>'[1]Switch board'!$B52</f>
        <v>LRD16 9-13</v>
      </c>
      <c r="C52" s="45"/>
      <c r="D52" s="697" t="s">
        <v>92</v>
      </c>
      <c r="E52" s="395"/>
      <c r="F52" s="699">
        <f>'[1]Switch board'!K52</f>
        <v>68.4181718664477</v>
      </c>
      <c r="G52" s="704"/>
    </row>
    <row r="53" spans="1:7">
      <c r="A53" s="185" t="str">
        <f>'[1]Switch board'!$A53</f>
        <v>SW036.1</v>
      </c>
      <c r="B53" s="364" t="str">
        <f>'[1]Switch board'!$B53</f>
        <v>LRD18</v>
      </c>
      <c r="C53" s="45"/>
      <c r="D53" s="697"/>
      <c r="E53" s="395"/>
      <c r="F53" s="699">
        <f>'[1]Switch board'!K53</f>
        <v>74.1196861886517</v>
      </c>
      <c r="G53" s="704"/>
    </row>
    <row r="54" spans="1:7">
      <c r="A54" s="185" t="str">
        <f>'[1]Switch board'!$A54</f>
        <v>SW037</v>
      </c>
      <c r="B54" s="364" t="str">
        <f>'[1]Switch board'!$B54</f>
        <v>LRD21 12-18</v>
      </c>
      <c r="C54" s="45"/>
      <c r="D54" s="697" t="s">
        <v>93</v>
      </c>
      <c r="E54" s="395"/>
      <c r="F54" s="699">
        <f>'[1]Switch board'!K54</f>
        <v>74.1196861886517</v>
      </c>
      <c r="G54" s="704"/>
    </row>
    <row r="55" spans="1:7">
      <c r="A55" s="185" t="str">
        <f>'[1]Switch board'!$A55</f>
        <v>SW038</v>
      </c>
      <c r="B55" s="364" t="str">
        <f>'[1]Switch board'!$B55</f>
        <v>LRD22 16-24</v>
      </c>
      <c r="C55" s="45"/>
      <c r="D55" s="697" t="s">
        <v>94</v>
      </c>
      <c r="E55" s="395"/>
      <c r="F55" s="699">
        <f>'[1]Switch board'!K55</f>
        <v>74.1196861886517</v>
      </c>
      <c r="G55" s="704"/>
    </row>
    <row r="56" spans="1:7">
      <c r="A56" s="185" t="str">
        <f>'[1]Switch board'!$A56</f>
        <v>SW039</v>
      </c>
      <c r="B56" s="364" t="str">
        <f>'[1]Switch board'!$B56</f>
        <v>LRD32 23-32</v>
      </c>
      <c r="C56" s="45"/>
      <c r="D56" s="697" t="s">
        <v>95</v>
      </c>
      <c r="E56" s="395"/>
      <c r="F56" s="699">
        <f>'[1]Switch board'!K56</f>
        <v>79.8212005108557</v>
      </c>
      <c r="G56" s="704"/>
    </row>
    <row r="57" spans="1:7">
      <c r="A57" s="185" t="str">
        <f>'[1]Switch board'!$A57</f>
        <v>SW040</v>
      </c>
      <c r="B57" s="364" t="str">
        <f>'[1]Switch board'!$B57</f>
        <v>LRD35 30-38</v>
      </c>
      <c r="C57" s="45"/>
      <c r="D57" s="697" t="s">
        <v>96</v>
      </c>
      <c r="E57" s="395"/>
      <c r="F57" s="699">
        <f>'[1]Switch board'!K57</f>
        <v>79.8212005108557</v>
      </c>
      <c r="G57" s="704"/>
    </row>
    <row r="58" spans="1:7">
      <c r="A58" s="185" t="str">
        <f>'[1]Switch board'!$A58</f>
        <v>SW041</v>
      </c>
      <c r="B58" s="364" t="str">
        <f>'[1]Switch board'!$B58</f>
        <v>LRD340</v>
      </c>
      <c r="C58" s="45"/>
      <c r="D58" s="697" t="s">
        <v>106</v>
      </c>
      <c r="E58" s="395"/>
      <c r="F58" s="699">
        <f>'[1]Switch board'!K58</f>
        <v>131.134829410691</v>
      </c>
      <c r="G58" s="704"/>
    </row>
    <row r="59" spans="1:7">
      <c r="A59" s="185" t="str">
        <f>'[1]Switch board'!$A59</f>
        <v>SW041.1</v>
      </c>
      <c r="B59" s="364" t="str">
        <f>'[1]Switch board'!$B59</f>
        <v>LRD350</v>
      </c>
      <c r="C59" s="45"/>
      <c r="D59" s="697" t="s">
        <v>97</v>
      </c>
      <c r="E59" s="395"/>
      <c r="F59" s="699">
        <f>'[1]Switch board'!K59</f>
        <v>131.134829410691</v>
      </c>
      <c r="G59" s="704"/>
    </row>
    <row r="60" spans="1:7">
      <c r="A60" s="185" t="str">
        <f>'[1]Switch board'!$A60</f>
        <v>SW041.2</v>
      </c>
      <c r="B60" s="364" t="str">
        <f>'[1]Switch board'!$B60</f>
        <v>LRD365</v>
      </c>
      <c r="C60" s="45"/>
      <c r="D60" s="697" t="s">
        <v>98</v>
      </c>
      <c r="E60" s="395"/>
      <c r="F60" s="699">
        <f>'[1]Switch board'!K60</f>
        <v>153.940886699507</v>
      </c>
      <c r="G60" s="704"/>
    </row>
    <row r="61" spans="1:7">
      <c r="A61" s="185" t="str">
        <f>'[1]Switch board'!$A61</f>
        <v>SW041.3</v>
      </c>
      <c r="B61" s="364" t="str">
        <f>'[1]Switch board'!$B61</f>
        <v>SC-0</v>
      </c>
      <c r="C61" s="396" t="s">
        <v>107</v>
      </c>
      <c r="D61" s="705">
        <v>12</v>
      </c>
      <c r="E61" s="396"/>
      <c r="F61" s="699">
        <f>'[1]Switch board'!K61</f>
        <v>82.1018062397373</v>
      </c>
      <c r="G61" s="704"/>
    </row>
    <row r="62" spans="1:7">
      <c r="A62" s="185" t="str">
        <f>'[1]Switch board'!$A62</f>
        <v>SW041.4</v>
      </c>
      <c r="B62" s="364" t="str">
        <f>'[1]Switch board'!$B62</f>
        <v>SC-4-0</v>
      </c>
      <c r="C62" s="396" t="s">
        <v>108</v>
      </c>
      <c r="D62" s="705">
        <v>16</v>
      </c>
      <c r="E62" s="396"/>
      <c r="F62" s="699">
        <f>'[1]Switch board'!K62</f>
        <v>96.9257434774676</v>
      </c>
      <c r="G62" s="704"/>
    </row>
    <row r="63" spans="1:7">
      <c r="A63" s="185" t="str">
        <f>'[1]Switch board'!$A63</f>
        <v>SW041.5</v>
      </c>
      <c r="B63" s="364" t="str">
        <f>'[1]Switch board'!$B63</f>
        <v>SC-4-1</v>
      </c>
      <c r="C63" s="396" t="s">
        <v>109</v>
      </c>
      <c r="D63" s="705">
        <v>22</v>
      </c>
      <c r="E63" s="396"/>
      <c r="F63" s="699">
        <f>'[1]Switch board'!K63</f>
        <v>135.696040868455</v>
      </c>
      <c r="G63" s="704"/>
    </row>
    <row r="64" spans="1:7">
      <c r="A64" s="185" t="str">
        <f>'[1]Switch board'!$A64</f>
        <v>SW041.6</v>
      </c>
      <c r="B64" s="364" t="str">
        <f>'[1]Switch board'!$B64</f>
        <v>SC-N1</v>
      </c>
      <c r="C64" s="396" t="s">
        <v>110</v>
      </c>
      <c r="D64" s="705">
        <v>32</v>
      </c>
      <c r="E64" s="396"/>
      <c r="F64" s="699">
        <f>'[1]Switch board'!K64</f>
        <v>206.394818463784</v>
      </c>
      <c r="G64" s="704"/>
    </row>
    <row r="65" spans="1:7">
      <c r="A65" s="185" t="str">
        <f>'[1]Switch board'!$A65</f>
        <v>SW041.7</v>
      </c>
      <c r="B65" s="364" t="str">
        <f>'[1]Switch board'!$B65</f>
        <v>SC-N2</v>
      </c>
      <c r="C65" s="396" t="s">
        <v>111</v>
      </c>
      <c r="D65" s="705">
        <v>40</v>
      </c>
      <c r="E65" s="396"/>
      <c r="F65" s="699">
        <f>'[1]Switch board'!K65</f>
        <v>282.795110381317</v>
      </c>
      <c r="G65" s="704"/>
    </row>
    <row r="66" spans="1:7">
      <c r="A66" s="185" t="str">
        <f>'[1]Switch board'!$A66</f>
        <v>SW041.8</v>
      </c>
      <c r="B66" s="364" t="str">
        <f>'[1]Switch board'!$B66</f>
        <v>SC-N2S</v>
      </c>
      <c r="C66" s="396" t="s">
        <v>112</v>
      </c>
      <c r="D66" s="705">
        <v>50</v>
      </c>
      <c r="E66" s="396"/>
      <c r="F66" s="699">
        <f>'[1]Switch board'!K66</f>
        <v>342.090859332239</v>
      </c>
      <c r="G66" s="704"/>
    </row>
    <row r="67" spans="1:7">
      <c r="A67" s="185" t="str">
        <f>'[1]Switch board'!$A67</f>
        <v>SW041.9</v>
      </c>
      <c r="B67" s="364" t="str">
        <f>'[1]Switch board'!$B67</f>
        <v>SC-N4</v>
      </c>
      <c r="C67" s="396" t="s">
        <v>113</v>
      </c>
      <c r="D67" s="705">
        <v>80</v>
      </c>
      <c r="E67" s="396"/>
      <c r="F67" s="699">
        <f>'[1]Switch board'!K67</f>
        <v>618.044152526911</v>
      </c>
      <c r="G67" s="704"/>
    </row>
    <row r="68" spans="1:7">
      <c r="A68" s="185" t="str">
        <f>'[1]Switch board'!$A68</f>
        <v>SW041.10</v>
      </c>
      <c r="B68" s="364" t="str">
        <f>'[1]Switch board'!$B68</f>
        <v>SC-N5</v>
      </c>
      <c r="C68" s="396" t="s">
        <v>113</v>
      </c>
      <c r="D68" s="705">
        <v>81</v>
      </c>
      <c r="E68" s="396"/>
      <c r="F68" s="699">
        <f>'[1]Switch board'!K68</f>
        <v>0</v>
      </c>
      <c r="G68" s="704"/>
    </row>
    <row r="69" spans="1:7">
      <c r="A69" s="185" t="str">
        <f>'[1]Switch board'!$A69</f>
        <v>SW041.11</v>
      </c>
      <c r="B69" s="364" t="str">
        <f>'[1]Switch board'!$B69</f>
        <v>SC-N6</v>
      </c>
      <c r="C69" s="396" t="s">
        <v>113</v>
      </c>
      <c r="D69" s="705">
        <v>82</v>
      </c>
      <c r="E69" s="396"/>
      <c r="F69" s="699">
        <f>'[1]Switch board'!K69</f>
        <v>0</v>
      </c>
      <c r="G69" s="704"/>
    </row>
    <row r="70" spans="1:7">
      <c r="A70" s="185" t="str">
        <f>'[1]Switch board'!$A70</f>
        <v>SW041.12</v>
      </c>
      <c r="B70" s="364" t="str">
        <f>'[1]Switch board'!$B70</f>
        <v>SC-N7</v>
      </c>
      <c r="C70" s="396" t="s">
        <v>113</v>
      </c>
      <c r="D70" s="705">
        <v>83</v>
      </c>
      <c r="E70" s="396"/>
      <c r="F70" s="699">
        <f>'[1]Switch board'!K70</f>
        <v>0</v>
      </c>
      <c r="G70" s="704"/>
    </row>
    <row r="71" spans="1:7">
      <c r="A71" s="185" t="str">
        <f>'[1]Switch board'!$A71</f>
        <v>SW041.13</v>
      </c>
      <c r="B71" s="364" t="str">
        <f>'[1]Switch board'!$B71</f>
        <v>SC-N8</v>
      </c>
      <c r="C71" s="396" t="s">
        <v>114</v>
      </c>
      <c r="D71" s="705">
        <v>180</v>
      </c>
      <c r="E71" s="396"/>
      <c r="F71" s="699">
        <f>'[1]Switch board'!K71</f>
        <v>1573.6179529283</v>
      </c>
      <c r="G71" s="704"/>
    </row>
    <row r="72" spans="1:7">
      <c r="A72" s="185" t="str">
        <f>'[1]Switch board'!$A72</f>
        <v>SW041.14</v>
      </c>
      <c r="B72" s="364" t="str">
        <f>'[1]Switch board'!$B72</f>
        <v>SC-N10</v>
      </c>
      <c r="C72" s="395"/>
      <c r="D72" s="395">
        <v>220</v>
      </c>
      <c r="E72" s="395"/>
      <c r="F72" s="699">
        <f>'[1]Switch board'!K72</f>
        <v>2035.44061302682</v>
      </c>
      <c r="G72" s="704"/>
    </row>
    <row r="73" spans="1:7">
      <c r="A73" s="185" t="str">
        <f>'[1]Switch board'!$A73</f>
        <v>SW041.15</v>
      </c>
      <c r="B73" s="364" t="str">
        <f>'[1]Switch board'!$B73</f>
        <v>SC-N11</v>
      </c>
      <c r="C73" s="396" t="s">
        <v>115</v>
      </c>
      <c r="D73" s="705">
        <v>300</v>
      </c>
      <c r="E73" s="396"/>
      <c r="F73" s="699">
        <f>'[1]Switch board'!K73</f>
        <v>3192.84802043423</v>
      </c>
      <c r="G73" s="704"/>
    </row>
    <row r="74" spans="1:7">
      <c r="A74" s="185" t="str">
        <f>'[1]Switch board'!$A74</f>
        <v>SW041.16</v>
      </c>
      <c r="B74" s="364" t="str">
        <f>'[1]Switch board'!$B74</f>
        <v>TR-0N/3</v>
      </c>
      <c r="C74" s="141" t="s">
        <v>116</v>
      </c>
      <c r="D74" s="396" t="s">
        <v>117</v>
      </c>
      <c r="E74" s="705"/>
      <c r="F74" s="699">
        <f>'[1]Switch board'!K74</f>
        <v>75.2599890530925</v>
      </c>
      <c r="G74" s="704"/>
    </row>
    <row r="75" spans="1:7">
      <c r="A75" s="185" t="str">
        <f>'[1]Switch board'!$A75</f>
        <v>SW041.17</v>
      </c>
      <c r="B75" s="364" t="str">
        <f>'[1]Switch board'!$B75</f>
        <v>TR-5-1N/3</v>
      </c>
      <c r="C75" s="142"/>
      <c r="D75" s="396" t="s">
        <v>118</v>
      </c>
      <c r="E75" s="705"/>
      <c r="F75" s="699">
        <f>'[1]Switch board'!K75</f>
        <v>82.1018062397373</v>
      </c>
      <c r="G75" s="704"/>
    </row>
    <row r="76" spans="1:7">
      <c r="A76" s="185" t="str">
        <f>'[1]Switch board'!$A76</f>
        <v>SW041.18</v>
      </c>
      <c r="B76" s="364" t="str">
        <f>'[1]Switch board'!$B76</f>
        <v>TR-N2/3</v>
      </c>
      <c r="C76" s="142"/>
      <c r="D76" s="396" t="s">
        <v>119</v>
      </c>
      <c r="E76" s="705"/>
      <c r="F76" s="699">
        <f>'[1]Switch board'!K76</f>
        <v>96.9257434774676</v>
      </c>
      <c r="G76" s="704"/>
    </row>
    <row r="77" spans="1:7">
      <c r="A77" s="185" t="str">
        <f>'[1]Switch board'!$A77</f>
        <v>SW041.19</v>
      </c>
      <c r="B77" s="364" t="str">
        <f>'[1]Switch board'!$B77</f>
        <v>TR-N3/3</v>
      </c>
      <c r="C77" s="142"/>
      <c r="D77" s="396" t="s">
        <v>120</v>
      </c>
      <c r="E77" s="705"/>
      <c r="F77" s="699">
        <f>'[1]Switch board'!K77</f>
        <v>131.134829410691</v>
      </c>
      <c r="G77" s="704"/>
    </row>
    <row r="78" spans="1:7">
      <c r="A78" s="185" t="str">
        <f>'[1]Switch board'!$A78</f>
        <v>SW041.20</v>
      </c>
      <c r="B78" s="364" t="str">
        <f>'[1]Switch board'!$B78</f>
        <v>TR-N5/3</v>
      </c>
      <c r="C78" s="142"/>
      <c r="D78" s="396" t="s">
        <v>121</v>
      </c>
      <c r="E78" s="705"/>
      <c r="F78" s="699">
        <f>'[1]Switch board'!K78</f>
        <v>250.866630176975</v>
      </c>
      <c r="G78" s="704"/>
    </row>
    <row r="79" spans="1:7">
      <c r="A79" s="185" t="str">
        <f>'[1]Switch board'!$A79</f>
        <v>SW041.21</v>
      </c>
      <c r="B79" s="364" t="str">
        <f>'[1]Switch board'!$B79</f>
        <v>TR-N12/3</v>
      </c>
      <c r="C79" s="191"/>
      <c r="D79" s="396" t="s">
        <v>122</v>
      </c>
      <c r="E79" s="705"/>
      <c r="F79" s="699">
        <f>'[1]Switch board'!K79</f>
        <v>1025</v>
      </c>
      <c r="G79" s="704"/>
    </row>
    <row r="80" spans="1:7">
      <c r="A80" s="185">
        <f>'[1]Switch board'!$A80</f>
        <v>0</v>
      </c>
      <c r="B80" s="364" t="str">
        <f>'[1]Switch board'!$B80</f>
        <v>SB70G2.2 </v>
      </c>
      <c r="C80" s="595" t="s">
        <v>123</v>
      </c>
      <c r="D80" s="697" t="s">
        <v>124</v>
      </c>
      <c r="E80" s="396"/>
      <c r="F80" s="699">
        <f>'[1]Switch board'!K80</f>
        <v>969.61861667744</v>
      </c>
      <c r="G80" s="704"/>
    </row>
    <row r="81" spans="1:7">
      <c r="A81" s="185">
        <f>'[1]Switch board'!$A81</f>
        <v>0</v>
      </c>
      <c r="B81" s="364" t="str">
        <f>'[1]Switch board'!$B81</f>
        <v>SB70G4 </v>
      </c>
      <c r="C81" s="598"/>
      <c r="D81" s="697" t="s">
        <v>125</v>
      </c>
      <c r="E81" s="396"/>
      <c r="F81" s="699">
        <f>'[1]Switch board'!K81</f>
        <v>1018.09954751131</v>
      </c>
      <c r="G81" s="704"/>
    </row>
    <row r="82" spans="1:7">
      <c r="A82" s="185">
        <f>'[1]Switch board'!$A82</f>
        <v>0</v>
      </c>
      <c r="B82" s="364" t="str">
        <f>'[1]Switch board'!$B82</f>
        <v>SB70G5.5 </v>
      </c>
      <c r="C82" s="598"/>
      <c r="D82" s="697" t="s">
        <v>126</v>
      </c>
      <c r="E82" s="396"/>
      <c r="F82" s="699">
        <f>'[1]Switch board'!K82</f>
        <v>1551.3897866839</v>
      </c>
      <c r="G82" s="704"/>
    </row>
    <row r="83" spans="1:7">
      <c r="A83" s="185" t="str">
        <f>'[1]Switch board'!$A83</f>
        <v>SW042</v>
      </c>
      <c r="B83" s="364" t="str">
        <f>'[1]Switch board'!$B83</f>
        <v>SB70G7.5 </v>
      </c>
      <c r="C83" s="598"/>
      <c r="D83" s="216" t="s">
        <v>127</v>
      </c>
      <c r="E83" s="706" t="s">
        <v>128</v>
      </c>
      <c r="F83" s="699">
        <f>'[1]Switch board'!K83</f>
        <v>1939.23723335488</v>
      </c>
      <c r="G83" s="704"/>
    </row>
    <row r="84" spans="1:7">
      <c r="A84" s="185" t="str">
        <f>'[1]Switch board'!$A84</f>
        <v>SW043</v>
      </c>
      <c r="B84" s="364" t="str">
        <f>'[1]Switch board'!$B84</f>
        <v>SB70G11  </v>
      </c>
      <c r="C84" s="598"/>
      <c r="D84" s="216" t="s">
        <v>129</v>
      </c>
      <c r="E84" s="706" t="s">
        <v>130</v>
      </c>
      <c r="F84" s="699">
        <f>'[1]Switch board'!K84</f>
        <v>2154.70803706098</v>
      </c>
      <c r="G84" s="704"/>
    </row>
    <row r="85" spans="1:7">
      <c r="A85" s="185" t="str">
        <f>'[1]Switch board'!$A85</f>
        <v>SW044</v>
      </c>
      <c r="B85" s="364" t="str">
        <f>'[1]Switch board'!$B85</f>
        <v>SB70G15 </v>
      </c>
      <c r="C85" s="598"/>
      <c r="D85" s="216" t="s">
        <v>131</v>
      </c>
      <c r="E85" s="706" t="s">
        <v>132</v>
      </c>
      <c r="F85" s="699">
        <f>'[1]Switch board'!K85</f>
        <v>2908.85585003232</v>
      </c>
      <c r="G85" s="704"/>
    </row>
    <row r="86" spans="1:7">
      <c r="A86" s="185" t="str">
        <f>'[1]Switch board'!$A86</f>
        <v>SW045</v>
      </c>
      <c r="B86" s="364" t="str">
        <f>'[1]Switch board'!$B86</f>
        <v>SB70G18.5 </v>
      </c>
      <c r="C86" s="598"/>
      <c r="D86" s="216" t="s">
        <v>133</v>
      </c>
      <c r="E86" s="706" t="s">
        <v>134</v>
      </c>
      <c r="F86" s="699">
        <f>'[1]Switch board'!K86</f>
        <v>3339.79745744452</v>
      </c>
      <c r="G86" s="704"/>
    </row>
    <row r="87" spans="1:7">
      <c r="A87" s="185" t="str">
        <f>'[1]Switch board'!$A87</f>
        <v>SW046</v>
      </c>
      <c r="B87" s="364" t="str">
        <f>'[1]Switch board'!$B87</f>
        <v>SB70G22 </v>
      </c>
      <c r="C87" s="598"/>
      <c r="D87" s="216" t="s">
        <v>135</v>
      </c>
      <c r="E87" s="706" t="s">
        <v>136</v>
      </c>
      <c r="F87" s="699">
        <f>'[1]Switch board'!K87</f>
        <v>3663.00366300366</v>
      </c>
      <c r="G87" s="704"/>
    </row>
    <row r="88" spans="1:7">
      <c r="A88" s="185" t="str">
        <f>'[1]Switch board'!$A88</f>
        <v>SW047</v>
      </c>
      <c r="B88" s="364" t="str">
        <f>'[1]Switch board'!$B88</f>
        <v>SB70G30</v>
      </c>
      <c r="C88" s="598"/>
      <c r="D88" s="216" t="s">
        <v>137</v>
      </c>
      <c r="E88" s="706" t="s">
        <v>138</v>
      </c>
      <c r="F88" s="699">
        <f>'[1]Switch board'!K88</f>
        <v>3770.73906485671</v>
      </c>
      <c r="G88" s="704"/>
    </row>
    <row r="89" spans="1:7">
      <c r="A89" s="185" t="str">
        <f>'[1]Switch board'!$A89</f>
        <v>SW048</v>
      </c>
      <c r="B89" s="364" t="str">
        <f>'[1]Switch board'!$B89</f>
        <v>SB70G37 </v>
      </c>
      <c r="C89" s="598"/>
      <c r="D89" s="216" t="s">
        <v>139</v>
      </c>
      <c r="E89" s="706" t="s">
        <v>140</v>
      </c>
      <c r="F89" s="699">
        <f>'[1]Switch board'!K89</f>
        <v>5117.43158801982</v>
      </c>
      <c r="G89" s="704"/>
    </row>
    <row r="90" spans="1:7">
      <c r="A90" s="185" t="str">
        <f>'[1]Switch board'!$A90</f>
        <v>SW049</v>
      </c>
      <c r="B90" s="364" t="str">
        <f>'[1]Switch board'!$B90</f>
        <v>SB70G45 </v>
      </c>
      <c r="C90" s="598"/>
      <c r="D90" s="216" t="s">
        <v>141</v>
      </c>
      <c r="E90" s="706" t="s">
        <v>142</v>
      </c>
      <c r="F90" s="699">
        <f>'[1]Switch board'!K90</f>
        <v>6248.65330747684</v>
      </c>
      <c r="G90" s="704"/>
    </row>
    <row r="91" spans="1:7">
      <c r="A91" s="185" t="str">
        <f>'[1]Switch board'!$A91</f>
        <v>SW049.1</v>
      </c>
      <c r="B91" s="364" t="str">
        <f>'[1]Switch board'!$B91</f>
        <v>SB70G55</v>
      </c>
      <c r="C91" s="598"/>
      <c r="D91" s="707" t="s">
        <v>143</v>
      </c>
      <c r="E91" s="706">
        <v>1128</v>
      </c>
      <c r="F91" s="699">
        <f>'[1]Switch board'!K91</f>
        <v>7541.47812971342</v>
      </c>
      <c r="G91" s="704"/>
    </row>
    <row r="92" spans="1:7">
      <c r="A92" s="185" t="str">
        <f>'[1]Switch board'!$A92</f>
        <v>SW049.2</v>
      </c>
      <c r="B92" s="364" t="str">
        <f>'[1]Switch board'!$B92</f>
        <v>SB70G75</v>
      </c>
      <c r="C92" s="598"/>
      <c r="D92" s="707" t="s">
        <v>144</v>
      </c>
      <c r="E92" s="706">
        <v>1451</v>
      </c>
      <c r="F92" s="699">
        <f>'[1]Switch board'!K92</f>
        <v>10037.3482726424</v>
      </c>
      <c r="G92" s="704"/>
    </row>
    <row r="93" spans="1:7">
      <c r="A93" s="185" t="str">
        <f>'[1]Switch board'!$A93</f>
        <v>SW049.3</v>
      </c>
      <c r="B93" s="364" t="str">
        <f>'[1]Switch board'!$B93</f>
        <v>SB70G90</v>
      </c>
      <c r="C93" s="598"/>
      <c r="D93" s="707" t="s">
        <v>145</v>
      </c>
      <c r="E93" s="706">
        <v>1719</v>
      </c>
      <c r="F93" s="699">
        <f>'[1]Switch board'!K93</f>
        <v>12605.0420168067</v>
      </c>
      <c r="G93" s="704"/>
    </row>
    <row r="94" spans="1:7">
      <c r="A94" s="185" t="str">
        <f>'[1]Switch board'!$A94</f>
        <v>SW049.4</v>
      </c>
      <c r="B94" s="364" t="str">
        <f>'[1]Switch board'!$B94</f>
        <v>SB70G110</v>
      </c>
      <c r="C94" s="598"/>
      <c r="D94" s="707" t="s">
        <v>146</v>
      </c>
      <c r="E94" s="706">
        <v>1890</v>
      </c>
      <c r="F94" s="699">
        <f>'[1]Switch board'!K94</f>
        <v>0</v>
      </c>
      <c r="G94" s="704"/>
    </row>
    <row r="95" spans="1:7">
      <c r="A95" s="185" t="str">
        <f>'[1]Switch board'!$A95</f>
        <v>SW049.5</v>
      </c>
      <c r="B95" s="364" t="str">
        <f>'[1]Switch board'!$B95</f>
        <v>SB70G132</v>
      </c>
      <c r="C95" s="598"/>
      <c r="D95" s="707" t="s">
        <v>147</v>
      </c>
      <c r="E95" s="706"/>
      <c r="F95" s="699">
        <f>'[1]Switch board'!K95</f>
        <v>18674.1363211951</v>
      </c>
      <c r="G95" s="704"/>
    </row>
    <row r="96" customHeight="1" spans="1:7">
      <c r="A96" s="185" t="str">
        <f>'[1]Switch board'!$A96</f>
        <v>SW049.6</v>
      </c>
      <c r="B96" s="364" t="str">
        <f>'[1]Switch board'!$B96</f>
        <v>SB70G160</v>
      </c>
      <c r="C96" s="598"/>
      <c r="D96" s="707" t="s">
        <v>148</v>
      </c>
      <c r="E96" s="706"/>
      <c r="F96" s="699">
        <f>'[1]Switch board'!K96</f>
        <v>0</v>
      </c>
      <c r="G96" s="704"/>
    </row>
    <row r="97" spans="1:7">
      <c r="A97" s="185" t="str">
        <f>'[1]Switch board'!$A97</f>
        <v>SW049.7</v>
      </c>
      <c r="B97" s="364" t="str">
        <f>'[1]Switch board'!$B97</f>
        <v>SB70G200</v>
      </c>
      <c r="C97" s="601"/>
      <c r="D97" s="707" t="s">
        <v>149</v>
      </c>
      <c r="E97" s="706"/>
      <c r="F97" s="699">
        <f>'[1]Switch board'!K97</f>
        <v>0</v>
      </c>
      <c r="G97" s="704"/>
    </row>
    <row r="98" spans="1:7">
      <c r="A98" s="185">
        <f>'[1]Switch board'!$A98</f>
        <v>0</v>
      </c>
      <c r="B98" s="364" t="str">
        <f>'[1]Switch board'!$B98</f>
        <v>GMC-40-11 (OFFER)</v>
      </c>
      <c r="C98" s="136" t="s">
        <v>150</v>
      </c>
      <c r="D98" s="396" t="s">
        <v>151</v>
      </c>
      <c r="E98" s="395"/>
      <c r="F98" s="699">
        <f>'[1]Switch board'!K98</f>
        <v>91.1210317460318</v>
      </c>
      <c r="G98" s="704"/>
    </row>
    <row r="99" spans="1:7">
      <c r="A99" s="185">
        <f>'[1]Switch board'!$A99</f>
        <v>0</v>
      </c>
      <c r="B99" s="364" t="str">
        <f>'[1]Switch board'!$B99</f>
        <v>GMC-50-11 (OFFER)</v>
      </c>
      <c r="C99" s="138"/>
      <c r="D99" s="396" t="s">
        <v>152</v>
      </c>
      <c r="E99" s="395"/>
      <c r="F99" s="699">
        <f>'[1]Switch board'!K99</f>
        <v>128.769841269841</v>
      </c>
      <c r="G99" s="704"/>
    </row>
    <row r="100" spans="1:7">
      <c r="A100" s="185" t="str">
        <f>'[1]Switch board'!$A100</f>
        <v>SW050</v>
      </c>
      <c r="B100" s="364" t="str">
        <f>'[1]Switch board'!$B100</f>
        <v>LANN11N (1open ,1close)</v>
      </c>
      <c r="C100" s="70" t="s">
        <v>153</v>
      </c>
      <c r="D100" s="396"/>
      <c r="E100" s="395"/>
      <c r="F100" s="699">
        <f>'[1]Switch board'!K100</f>
        <v>12.5050020008003</v>
      </c>
      <c r="G100" s="708"/>
    </row>
    <row r="101" spans="1:7">
      <c r="A101" s="185" t="str">
        <f>'[1]Switch board'!$A101</f>
        <v>SW051</v>
      </c>
      <c r="B101" s="364" t="str">
        <f>'[1]Switch board'!$B101</f>
        <v>LANN22N (2open ,2close)</v>
      </c>
      <c r="C101" s="70" t="s">
        <v>153</v>
      </c>
      <c r="D101" s="396"/>
      <c r="E101" s="395"/>
      <c r="F101" s="699">
        <f>'[1]Switch board'!K101</f>
        <v>23.3426704014939</v>
      </c>
      <c r="G101" s="709"/>
    </row>
    <row r="102" spans="1:7">
      <c r="A102" s="185" t="str">
        <f>'[1]Switch board'!$A102</f>
        <v>SW051.1</v>
      </c>
      <c r="B102" s="364" t="str">
        <f>'[1]Switch board'!$B102</f>
        <v>SZ-A11 fuji auxillary contact</v>
      </c>
      <c r="C102" s="70" t="s">
        <v>153</v>
      </c>
      <c r="D102" s="396"/>
      <c r="E102" s="395"/>
      <c r="F102" s="699">
        <f>'[1]Switch board'!K102</f>
        <v>23.3426704014939</v>
      </c>
      <c r="G102" s="710"/>
    </row>
    <row r="103" ht="17.25" customHeight="1" spans="1:7">
      <c r="A103" s="185" t="str">
        <f>'[1]Switch board'!$A104</f>
        <v>SW052</v>
      </c>
      <c r="B103" s="364" t="str">
        <f>'[1]Switch board'!$B104</f>
        <v>ABB RELAY MY4NJ (24VDC)</v>
      </c>
      <c r="C103" s="70" t="s">
        <v>154</v>
      </c>
      <c r="D103" s="396"/>
      <c r="E103" s="395"/>
      <c r="F103" s="699">
        <f>'[1]Switch board'!K104</f>
        <v>33.0687830687831</v>
      </c>
      <c r="G103" s="704"/>
    </row>
    <row r="104" ht="24" customHeight="1" spans="1:7">
      <c r="A104" s="185" t="str">
        <f>'[1]Switch board'!$A105</f>
        <v>SW052.1</v>
      </c>
      <c r="B104" s="364" t="str">
        <f>'[1]Switch board'!$B105</f>
        <v>ABB RELAY MY4NJ (230VAC)</v>
      </c>
      <c r="C104" s="70"/>
      <c r="D104" s="396"/>
      <c r="E104" s="395"/>
      <c r="F104" s="699">
        <f>'[1]Switch board'!K105</f>
        <v>38.5802469135802</v>
      </c>
      <c r="G104" s="704"/>
    </row>
    <row r="105" ht="18.75" customHeight="1" spans="1:7">
      <c r="A105" s="185" t="str">
        <f>'[1]Switch board'!$A106</f>
        <v>SW053</v>
      </c>
      <c r="B105" s="364" t="str">
        <f>'[1]Switch board'!$B106</f>
        <v>CKC AH3-3(1S) C/W base</v>
      </c>
      <c r="C105" s="70" t="s">
        <v>155</v>
      </c>
      <c r="D105" s="396"/>
      <c r="E105" s="395"/>
      <c r="F105" s="699">
        <f>'[1]Switch board'!K106</f>
        <v>29.1783380018674</v>
      </c>
      <c r="G105" s="704"/>
    </row>
    <row r="106" ht="20.25" customHeight="1" spans="1:7">
      <c r="A106" s="185" t="str">
        <f>'[1]Switch board'!$A107</f>
        <v>SW054</v>
      </c>
      <c r="B106" s="364" t="str">
        <f>'[1]Switch board'!$B107</f>
        <v>CKC AH3-1(6m) C/W base</v>
      </c>
      <c r="C106" s="70" t="s">
        <v>155</v>
      </c>
      <c r="D106" s="396"/>
      <c r="E106" s="395"/>
      <c r="F106" s="699">
        <f>'[1]Switch board'!K107</f>
        <v>29.1783380018674</v>
      </c>
      <c r="G106" s="704"/>
    </row>
    <row r="107" ht="27" customHeight="1" spans="1:7">
      <c r="A107" s="185" t="str">
        <f>'[1]Switch board'!$A108</f>
        <v>SW055</v>
      </c>
      <c r="B107" s="364" t="str">
        <f>'[1]Switch board'!$B108</f>
        <v>CKC AH3-1(6S) C/W base</v>
      </c>
      <c r="C107" s="70" t="s">
        <v>155</v>
      </c>
      <c r="D107" s="396"/>
      <c r="E107" s="395"/>
      <c r="F107" s="699">
        <f>'[1]Switch board'!K108</f>
        <v>38.515406162465</v>
      </c>
      <c r="G107" s="704"/>
    </row>
    <row r="108" ht="52.5" customHeight="1" spans="1:7">
      <c r="A108" s="185" t="str">
        <f>'[1]Switch board'!$A109</f>
        <v>SW056</v>
      </c>
      <c r="B108" s="364" t="str">
        <f>'[1]Switch board'!$B109</f>
        <v>MIKRO MX100 3PH RELAY  c/w omron base</v>
      </c>
      <c r="C108" s="141" t="s">
        <v>156</v>
      </c>
      <c r="D108" s="82"/>
      <c r="E108" s="395"/>
      <c r="F108" s="699">
        <f>'[1]Switch board'!K109</f>
        <v>108.333333333333</v>
      </c>
      <c r="G108" s="198"/>
    </row>
    <row r="109" ht="52.5" customHeight="1" spans="1:7">
      <c r="A109" s="185" t="str">
        <f>'[1]Switch board'!$A110</f>
        <v>SW056.1</v>
      </c>
      <c r="B109" s="364" t="str">
        <f>'[1]Switch board'!$B110</f>
        <v>K8DS-PH1 OMRON 3PH RELAY</v>
      </c>
      <c r="C109" s="142"/>
      <c r="D109" s="82"/>
      <c r="E109" s="395"/>
      <c r="F109" s="699">
        <f>'[1]Switch board'!K110</f>
        <v>82.6719576719577</v>
      </c>
      <c r="G109" s="198"/>
    </row>
    <row r="110" ht="27" customHeight="1" spans="1:7">
      <c r="A110" s="185" t="str">
        <f>'[1]Switch board'!$A111</f>
        <v>SW057</v>
      </c>
      <c r="B110" s="364" t="str">
        <f>'[1]Switch board'!$B111</f>
        <v>SM602 (3ph protection relay)</v>
      </c>
      <c r="C110" s="142"/>
      <c r="D110" s="82"/>
      <c r="E110" s="395"/>
      <c r="F110" s="699">
        <f>'[1]Switch board'!K111</f>
        <v>71.6490299823633</v>
      </c>
      <c r="G110" s="197"/>
    </row>
    <row r="111" ht="24" customHeight="1" spans="1:7">
      <c r="A111" s="185" t="str">
        <f>'[1]Switch board'!$A112</f>
        <v>SW058</v>
      </c>
      <c r="B111" s="364" t="str">
        <f>'[1]Switch board'!$B112</f>
        <v>SM602A (3ph protection relay with alarm)</v>
      </c>
      <c r="C111" s="191"/>
      <c r="D111" s="82"/>
      <c r="E111" s="395"/>
      <c r="F111" s="699">
        <f>'[1]Switch board'!K112</f>
        <v>77.1604938271605</v>
      </c>
      <c r="G111" s="197"/>
    </row>
    <row r="112" ht="53.25" customHeight="1" spans="1:7">
      <c r="A112" s="185" t="str">
        <f>'[1]Switch board'!$A113</f>
        <v>SW059</v>
      </c>
      <c r="B112" s="364" t="str">
        <f>'[1]Switch board'!$B113</f>
        <v>HAGER TIMER (24H)C/W BASE</v>
      </c>
      <c r="C112" s="70" t="s">
        <v>157</v>
      </c>
      <c r="D112" s="395"/>
      <c r="E112" s="395"/>
      <c r="F112" s="699">
        <f>'[1]Switch board'!K113</f>
        <v>158.333333333333</v>
      </c>
      <c r="G112" s="198"/>
    </row>
    <row r="113" spans="1:7">
      <c r="A113" s="185" t="str">
        <f>'[1]Switch board'!$A114</f>
        <v>SW061</v>
      </c>
      <c r="B113" s="364" t="str">
        <f>'[1]Switch board'!$B114</f>
        <v>PILOT LAMP GREEN (22mm)</v>
      </c>
      <c r="C113" s="136" t="s">
        <v>158</v>
      </c>
      <c r="D113" s="395"/>
      <c r="E113" s="395"/>
      <c r="F113" s="699">
        <f>'[1]Switch board'!K114</f>
        <v>2.6844070961718</v>
      </c>
      <c r="G113" s="197"/>
    </row>
    <row r="114" spans="1:7">
      <c r="A114" s="185" t="str">
        <f>'[1]Switch board'!$A115</f>
        <v>SW062</v>
      </c>
      <c r="B114" s="364" t="str">
        <f>'[1]Switch board'!$B115</f>
        <v>PILOT LAMP RED (22mm)</v>
      </c>
      <c r="C114" s="137"/>
      <c r="D114" s="395"/>
      <c r="E114" s="395"/>
      <c r="F114" s="699">
        <f>'[1]Switch board'!K115</f>
        <v>2.6844070961718</v>
      </c>
      <c r="G114" s="197"/>
    </row>
    <row r="115" spans="1:7">
      <c r="A115" s="185" t="str">
        <f>'[1]Switch board'!$A116</f>
        <v>SW063</v>
      </c>
      <c r="B115" s="364" t="str">
        <f>'[1]Switch board'!$B116</f>
        <v>PILOT LAMP BLUE (22mm)</v>
      </c>
      <c r="C115" s="137"/>
      <c r="D115" s="395"/>
      <c r="E115" s="395"/>
      <c r="F115" s="699">
        <f>'[1]Switch board'!K116</f>
        <v>3.50140056022409</v>
      </c>
      <c r="G115" s="197"/>
    </row>
    <row r="116" spans="1:7">
      <c r="A116" s="185" t="str">
        <f>'[1]Switch board'!$A117</f>
        <v>SW064</v>
      </c>
      <c r="B116" s="364" t="str">
        <f>'[1]Switch board'!$B117</f>
        <v>PILOT LAMP ORANGE (22mm)</v>
      </c>
      <c r="C116" s="138"/>
      <c r="D116" s="395"/>
      <c r="E116" s="395"/>
      <c r="F116" s="699">
        <f>'[1]Switch board'!K117</f>
        <v>2.6844070961718</v>
      </c>
      <c r="G116" s="197"/>
    </row>
    <row r="117" ht="39.75" customHeight="1" spans="1:7">
      <c r="A117" s="185" t="str">
        <f>'[1]Switch board'!$A118</f>
        <v>SW065</v>
      </c>
      <c r="B117" s="364" t="str">
        <f>'[1]Switch board'!$B118</f>
        <v>PLASTIC MARKING</v>
      </c>
      <c r="C117" s="395"/>
      <c r="D117" s="395"/>
      <c r="E117" s="395"/>
      <c r="F117" s="699">
        <f>'[1]Switch board'!K118</f>
        <v>0.233426704014939</v>
      </c>
      <c r="G117" s="198"/>
    </row>
    <row r="118" spans="1:7">
      <c r="A118" s="185" t="str">
        <f>'[1]Switch board'!$A119</f>
        <v>SW066</v>
      </c>
      <c r="B118" s="364" t="str">
        <f>'[1]Switch board'!$B119</f>
        <v>TERMINAL BLOCK (4PIN) (15AMP)</v>
      </c>
      <c r="C118" s="395"/>
      <c r="D118" s="395"/>
      <c r="E118" s="395"/>
      <c r="F118" s="699">
        <f>'[1]Switch board'!K119</f>
        <v>2.27591036414566</v>
      </c>
      <c r="G118" s="711"/>
    </row>
    <row r="119" spans="1:7">
      <c r="A119" s="185" t="str">
        <f>'[1]Switch board'!$A120</f>
        <v>SW067</v>
      </c>
      <c r="B119" s="364" t="str">
        <f>'[1]Switch board'!$B120</f>
        <v>TERMINAL BLOCK (6PIN) (15AMP)</v>
      </c>
      <c r="C119" s="395"/>
      <c r="D119" s="395"/>
      <c r="E119" s="395"/>
      <c r="F119" s="699">
        <f>'[1]Switch board'!K120</f>
        <v>3.06372549019608</v>
      </c>
      <c r="G119" s="711"/>
    </row>
    <row r="120" spans="1:7">
      <c r="A120" s="185" t="str">
        <f>'[1]Switch board'!$A121</f>
        <v>SW068</v>
      </c>
      <c r="B120" s="364" t="str">
        <f>'[1]Switch board'!$B121</f>
        <v>TERMINAL BLOCK (8PIN) (15AMP)</v>
      </c>
      <c r="C120" s="395"/>
      <c r="D120" s="395"/>
      <c r="E120" s="395"/>
      <c r="F120" s="699">
        <f>'[1]Switch board'!K121</f>
        <v>4.0266106442577</v>
      </c>
      <c r="G120" s="711"/>
    </row>
    <row r="121" spans="1:7">
      <c r="A121" s="185" t="str">
        <f>'[1]Switch board'!$A122</f>
        <v>SW069</v>
      </c>
      <c r="B121" s="364" t="str">
        <f>'[1]Switch board'!$B122</f>
        <v>TERMINAL BLOCK (8PIN) (25AMP)</v>
      </c>
      <c r="C121" s="395"/>
      <c r="D121" s="395"/>
      <c r="E121" s="395"/>
      <c r="F121" s="699">
        <f>'[1]Switch board'!K122</f>
        <v>5.77731092436975</v>
      </c>
      <c r="G121" s="711"/>
    </row>
    <row r="122" spans="1:7">
      <c r="A122" s="185" t="str">
        <f>'[1]Switch board'!$A123</f>
        <v>SW069.1</v>
      </c>
      <c r="B122" s="364" t="str">
        <f>'[1]Switch board'!$B123</f>
        <v>TERMINAL BLOCK (10PIN) (25AMP)</v>
      </c>
      <c r="C122" s="395"/>
      <c r="D122" s="395"/>
      <c r="E122" s="395"/>
      <c r="F122" s="699">
        <f>'[1]Switch board'!K123</f>
        <v>4.90196078431372</v>
      </c>
      <c r="G122" s="711"/>
    </row>
    <row r="123" ht="16.5" customHeight="1" spans="1:7">
      <c r="A123" s="185" t="str">
        <f>'[1]Switch board'!$A124</f>
        <v>SW070</v>
      </c>
      <c r="B123" s="364" t="str">
        <f>'[1]Switch board'!$B124</f>
        <v>PG11 Nylon cable gland (3-7mm)</v>
      </c>
      <c r="C123" s="395"/>
      <c r="D123" s="395"/>
      <c r="E123" s="395"/>
      <c r="F123" s="699">
        <f>'[1]Switch board'!K124</f>
        <v>0.373482726423903</v>
      </c>
      <c r="G123" s="395"/>
    </row>
    <row r="124" spans="1:7">
      <c r="A124" s="185" t="str">
        <f>'[1]Switch board'!$A125</f>
        <v>SW071</v>
      </c>
      <c r="B124" s="364" t="str">
        <f>'[1]Switch board'!$B125</f>
        <v>PG11 Nylon cable gland (5-10)</v>
      </c>
      <c r="C124" s="395"/>
      <c r="D124" s="395"/>
      <c r="E124" s="395"/>
      <c r="F124" s="699">
        <f>'[1]Switch board'!K125</f>
        <v>0.373482726423903</v>
      </c>
      <c r="G124" s="395"/>
    </row>
    <row r="125" spans="1:7">
      <c r="A125" s="185" t="str">
        <f>'[1]Switch board'!$A126</f>
        <v>SW072</v>
      </c>
      <c r="B125" s="364" t="str">
        <f>'[1]Switch board'!$B126</f>
        <v>PG13.5 Nylon cable gland (5-9mm)</v>
      </c>
      <c r="C125" s="395"/>
      <c r="D125" s="395"/>
      <c r="E125" s="395"/>
      <c r="F125" s="699">
        <f>'[1]Switch board'!K126</f>
        <v>0.408496732026144</v>
      </c>
      <c r="G125" s="395"/>
    </row>
    <row r="126" spans="1:7">
      <c r="A126" s="185" t="str">
        <f>'[1]Switch board'!$A127</f>
        <v>SW073</v>
      </c>
      <c r="B126" s="364" t="str">
        <f>'[1]Switch board'!$B127</f>
        <v>PG13.5 Nylon cable gland (6-11mm)</v>
      </c>
      <c r="C126" s="395"/>
      <c r="D126" s="395"/>
      <c r="E126" s="395"/>
      <c r="F126" s="699">
        <f>'[1]Switch board'!K127</f>
        <v>0.408496732026144</v>
      </c>
      <c r="G126" s="395"/>
    </row>
    <row r="127" spans="1:7">
      <c r="A127" s="185" t="str">
        <f>'[1]Switch board'!$A128</f>
        <v>SW073.1</v>
      </c>
      <c r="B127" s="364" t="str">
        <f>'[1]Switch board'!$B128</f>
        <v>PG16 Nylon cable gland (6-11mm)</v>
      </c>
      <c r="C127" s="395"/>
      <c r="D127" s="395"/>
      <c r="E127" s="395"/>
      <c r="F127" s="699">
        <f>'[1]Switch board'!K128</f>
        <v>0</v>
      </c>
      <c r="G127" s="395"/>
    </row>
    <row r="128" customHeight="1" spans="1:7">
      <c r="A128" s="185" t="str">
        <f>'[1]Switch board'!$A129</f>
        <v>SW074</v>
      </c>
      <c r="B128" s="364" t="str">
        <f>'[1]Switch board'!$B129</f>
        <v>WRAPING BAND 6mm - 12mm</v>
      </c>
      <c r="C128" s="395"/>
      <c r="D128" s="395"/>
      <c r="E128" s="395"/>
      <c r="F128" s="699">
        <f>'[1]Switch board'!K129</f>
        <v>7.00280112044818</v>
      </c>
      <c r="G128" s="395"/>
    </row>
    <row r="129" spans="1:7">
      <c r="A129" s="185" t="str">
        <f>'[1]Switch board'!$A130</f>
        <v>SW075</v>
      </c>
      <c r="B129" s="364" t="str">
        <f>'[1]Switch board'!$B130</f>
        <v>TERMINAL CLIP 1.5mm (1000pcs per packet) 1008</v>
      </c>
      <c r="C129" s="395"/>
      <c r="D129" s="395"/>
      <c r="E129" s="395"/>
      <c r="F129" s="699">
        <f>'[1]Switch board'!K130</f>
        <v>30.3454715219421</v>
      </c>
      <c r="G129" s="395"/>
    </row>
    <row r="130" spans="1:7">
      <c r="A130" s="185" t="str">
        <f>'[1]Switch board'!$A131</f>
        <v>SW076</v>
      </c>
      <c r="B130" s="364" t="str">
        <f>'[1]Switch board'!$B131</f>
        <v>TERMINAL CLIP 2.5mm (1000pcs per packet) 1008</v>
      </c>
      <c r="C130" s="395"/>
      <c r="D130" s="395"/>
      <c r="E130" s="395"/>
      <c r="F130" s="699">
        <f>'[1]Switch board'!K131</f>
        <v>32.6797385620915</v>
      </c>
      <c r="G130" s="395"/>
    </row>
    <row r="131" spans="1:7">
      <c r="A131" s="185" t="str">
        <f>'[1]Switch board'!$A132</f>
        <v>SW077</v>
      </c>
      <c r="B131" s="364" t="str">
        <f>'[1]Switch board'!$B132</f>
        <v>TERMINAL CLIP 1.0mm (1000pcs per packet) 1008</v>
      </c>
      <c r="C131" s="395"/>
      <c r="D131" s="395"/>
      <c r="E131" s="395"/>
      <c r="F131" s="699">
        <f>'[1]Switch board'!K132</f>
        <v>28.0112044817927</v>
      </c>
      <c r="G131" s="395"/>
    </row>
    <row r="132" ht="31.5" customHeight="1" spans="1:7">
      <c r="A132" s="185" t="str">
        <f>'[1]Switch board'!$A133</f>
        <v>SW078</v>
      </c>
      <c r="B132" s="364" t="str">
        <f>'[1]Switch board'!$B133</f>
        <v>HT4-395 (4MM TERMINAL CLIP)(1000pcs per packet)</v>
      </c>
      <c r="C132" s="395"/>
      <c r="D132" s="395"/>
      <c r="E132" s="395"/>
      <c r="F132" s="699">
        <f>'[1]Switch board'!K133</f>
        <v>65.359477124183</v>
      </c>
      <c r="G132" s="395"/>
    </row>
    <row r="133" ht="27" customHeight="1" spans="1:7">
      <c r="A133" s="185" t="str">
        <f>'[1]Switch board'!$A134</f>
        <v>SW079</v>
      </c>
      <c r="B133" s="364" t="str">
        <f>'[1]Switch board'!$B134</f>
        <v>ISOLATOR  ON/OFF 20AMP</v>
      </c>
      <c r="C133" s="395"/>
      <c r="D133" s="395"/>
      <c r="E133" s="395"/>
      <c r="F133" s="699">
        <f>'[1]Switch board'!K134</f>
        <v>35.0140056022409</v>
      </c>
      <c r="G133" s="395"/>
    </row>
    <row r="134" ht="15.75" customHeight="1" spans="1:7">
      <c r="A134" s="185" t="str">
        <f>'[1]Switch board'!$A135</f>
        <v>SW080</v>
      </c>
      <c r="B134" s="364" t="str">
        <f>'[1]Switch board'!$B135</f>
        <v>ISOLATOR  ON/OFF 32AMP</v>
      </c>
      <c r="C134" s="395"/>
      <c r="D134" s="395"/>
      <c r="E134" s="395"/>
      <c r="F134" s="699">
        <f>'[1]Switch board'!K135</f>
        <v>52.5210084033614</v>
      </c>
      <c r="G134" s="395"/>
    </row>
    <row r="135" ht="33.75" customHeight="1" spans="1:7">
      <c r="A135" s="185" t="str">
        <f>'[1]Switch board'!$A136</f>
        <v>SW081</v>
      </c>
      <c r="B135" s="364" t="str">
        <f>'[1]Switch board'!$B136</f>
        <v>ON/OFF BUTTON 2 STEP CHNT</v>
      </c>
      <c r="C135" s="395"/>
      <c r="D135" s="395"/>
      <c r="E135" s="395"/>
      <c r="F135" s="699">
        <f>'[1]Switch board'!K136</f>
        <v>5.48552754435107</v>
      </c>
      <c r="G135" s="238"/>
    </row>
    <row r="136" ht="56.25" customHeight="1" spans="1:7">
      <c r="A136" s="185" t="str">
        <f>'[1]Switch board'!$A137</f>
        <v>SW082</v>
      </c>
      <c r="B136" s="364" t="str">
        <f>'[1]Switch board'!$B137</f>
        <v>ON/OFF BUTTON SALZER 16A</v>
      </c>
      <c r="C136" s="141" t="s">
        <v>159</v>
      </c>
      <c r="D136" s="395"/>
      <c r="E136" s="395"/>
      <c r="F136" s="699">
        <f>'[1]Switch board'!K137</f>
        <v>18.855614973262</v>
      </c>
      <c r="G136" s="238"/>
    </row>
    <row r="137" ht="15.75" customHeight="1" spans="1:7">
      <c r="A137" s="185" t="str">
        <f>'[1]Switch board'!$A138</f>
        <v>SW083</v>
      </c>
      <c r="B137" s="364" t="str">
        <f>'[1]Switch board'!$B138</f>
        <v>SAF1-A002 (3 gang 1 way 10a)</v>
      </c>
      <c r="C137" s="142"/>
      <c r="D137" s="395"/>
      <c r="E137" s="395"/>
      <c r="F137" s="699">
        <f>'[1]Switch board'!K138</f>
        <v>16.078431372549</v>
      </c>
      <c r="G137" s="395"/>
    </row>
    <row r="138" ht="15.75" customHeight="1" spans="1:7">
      <c r="A138" s="185" t="str">
        <f>'[1]Switch board'!$A139</f>
        <v>SW084</v>
      </c>
      <c r="B138" s="364" t="str">
        <f>'[1]Switch board'!$B139</f>
        <v>SAF1-A002 (2 gang 1 way 10a)</v>
      </c>
      <c r="C138" s="142"/>
      <c r="D138" s="395"/>
      <c r="E138" s="395"/>
      <c r="F138" s="699">
        <f>'[1]Switch board'!K139</f>
        <v>14.8725490196078</v>
      </c>
      <c r="G138" s="395"/>
    </row>
    <row r="139" ht="15.75" customHeight="1" spans="1:7">
      <c r="A139" s="185" t="str">
        <f>'[1]Switch board'!$A140</f>
        <v>SW085</v>
      </c>
      <c r="B139" s="364" t="str">
        <f>'[1]Switch board'!$B140</f>
        <v>SAF1-A002 (1 gang 2 way 10a)</v>
      </c>
      <c r="C139" s="142"/>
      <c r="D139" s="395"/>
      <c r="E139" s="395"/>
      <c r="F139" s="699">
        <f>'[1]Switch board'!K140</f>
        <v>12.3803921568627</v>
      </c>
      <c r="G139" s="395"/>
    </row>
    <row r="140" ht="15.75" customHeight="1" spans="1:7">
      <c r="A140" s="185" t="str">
        <f>'[1]Switch board'!$A141</f>
        <v>SW086</v>
      </c>
      <c r="B140" s="364" t="str">
        <f>'[1]Switch board'!$B141</f>
        <v>SAD1-3 3P 60A Switch socket</v>
      </c>
      <c r="C140" s="142"/>
      <c r="D140" s="395"/>
      <c r="E140" s="395"/>
      <c r="F140" s="699">
        <f>'[1]Switch board'!K141</f>
        <v>33.7647058823529</v>
      </c>
      <c r="G140" s="238"/>
    </row>
    <row r="141" ht="15.75" customHeight="1" spans="1:7">
      <c r="A141" s="185" t="str">
        <f>'[1]Switch board'!$A142</f>
        <v>SW087</v>
      </c>
      <c r="B141" s="364" t="str">
        <f>'[1]Switch board'!$B142</f>
        <v>UKW-335 3P 32A isolation switch</v>
      </c>
      <c r="C141" s="142"/>
      <c r="D141" s="395"/>
      <c r="E141" s="395"/>
      <c r="F141" s="699">
        <f>'[1]Switch board'!K142</f>
        <v>33.7647058823529</v>
      </c>
      <c r="G141" s="238"/>
    </row>
    <row r="142" ht="15.75" customHeight="1" spans="1:7">
      <c r="A142" s="185" t="str">
        <f>'[1]Switch board'!$A143</f>
        <v>SW088</v>
      </c>
      <c r="B142" s="364" t="str">
        <f>'[1]Switch board'!$B143</f>
        <v>SAF2-C001 (1gang 1 socket 13a)</v>
      </c>
      <c r="C142" s="142"/>
      <c r="D142" s="395"/>
      <c r="E142" s="395"/>
      <c r="F142" s="699">
        <f>'[1]Switch board'!K143</f>
        <v>36.1764705882353</v>
      </c>
      <c r="G142" s="395"/>
    </row>
    <row r="143" ht="15.75" customHeight="1" spans="1:7">
      <c r="A143" s="185" t="str">
        <f>'[1]Switch board'!$A144</f>
        <v>SW089</v>
      </c>
      <c r="B143" s="364" t="str">
        <f>'[1]Switch board'!$B144</f>
        <v>SAF2-C002 (2gang 2 socket 13a)</v>
      </c>
      <c r="C143" s="142"/>
      <c r="D143" s="395"/>
      <c r="E143" s="395"/>
      <c r="F143" s="699">
        <f>'[1]Switch board'!K144</f>
        <v>48.2352941176471</v>
      </c>
      <c r="G143" s="395"/>
    </row>
    <row r="144" ht="15.75" customHeight="1" spans="1:7">
      <c r="A144" s="185" t="str">
        <f>'[1]Switch board'!$A145</f>
        <v>SW090</v>
      </c>
      <c r="B144" s="364" t="str">
        <f>'[1]Switch board'!$B145</f>
        <v>SA-C002 Water proof box</v>
      </c>
      <c r="C144" s="191"/>
      <c r="D144" s="395"/>
      <c r="E144" s="395"/>
      <c r="F144" s="699">
        <f>'[1]Switch board'!K145</f>
        <v>36.1764705882353</v>
      </c>
      <c r="G144" s="395"/>
    </row>
    <row r="145" customHeight="1" spans="1:7">
      <c r="A145" s="185" t="str">
        <f>'[1]Switch board'!$A146</f>
        <v>SW090.1</v>
      </c>
      <c r="B145" s="364" t="str">
        <f>'[1]Switch board'!$B146</f>
        <v>WIRING BOX SALZER 2HP-3HP</v>
      </c>
      <c r="C145" s="142"/>
      <c r="D145" s="395"/>
      <c r="E145" s="395"/>
      <c r="F145" s="699">
        <f>'[1]Switch board'!K146</f>
        <v>125.520541549953</v>
      </c>
      <c r="G145" s="395"/>
    </row>
    <row r="146" customHeight="1" spans="1:7">
      <c r="A146" s="185" t="str">
        <f>'[1]Switch board'!$A147</f>
        <v>SW090.2</v>
      </c>
      <c r="B146" s="364" t="str">
        <f>'[1]Switch board'!$B147</f>
        <v>WIRING BOX SALZER 3.5HP-6HP</v>
      </c>
      <c r="C146" s="142"/>
      <c r="D146" s="395"/>
      <c r="E146" s="395"/>
      <c r="F146" s="699">
        <f>'[1]Switch board'!K147</f>
        <v>125.520541549953</v>
      </c>
      <c r="G146" s="395"/>
    </row>
    <row r="147" customHeight="1" spans="1:7">
      <c r="A147" s="185" t="str">
        <f>'[1]Switch board'!$A148</f>
        <v>SW090.3</v>
      </c>
      <c r="B147" s="364" t="str">
        <f>'[1]Switch board'!$B148</f>
        <v>CHNT MCCB 80A 3POLE</v>
      </c>
      <c r="C147" s="70" t="s">
        <v>160</v>
      </c>
      <c r="D147" s="574" t="s">
        <v>161</v>
      </c>
      <c r="E147" s="395"/>
      <c r="F147" s="699">
        <f>'[1]Switch board'!K148</f>
        <v>113.035113035113</v>
      </c>
      <c r="G147" s="580"/>
    </row>
    <row r="148" spans="1:7">
      <c r="A148" s="185" t="str">
        <f>'[1]Switch board'!$A149</f>
        <v>SW090.4</v>
      </c>
      <c r="B148" s="364" t="str">
        <f>'[1]Switch board'!$B149</f>
        <v>CHNT MCCB 100A 3POLE</v>
      </c>
      <c r="C148" s="70"/>
      <c r="D148" s="574" t="s">
        <v>161</v>
      </c>
      <c r="E148" s="395"/>
      <c r="F148" s="699">
        <f>'[1]Switch board'!K149</f>
        <v>113.035113035113</v>
      </c>
      <c r="G148" s="581"/>
    </row>
    <row r="149" spans="1:7">
      <c r="A149" s="185" t="str">
        <f>'[1]Switch board'!$A150</f>
        <v>SW090.5</v>
      </c>
      <c r="B149" s="364" t="str">
        <f>'[1]Switch board'!$B150</f>
        <v>CHNT MCCB 160A 3POLE</v>
      </c>
      <c r="C149" s="70"/>
      <c r="D149" s="574" t="s">
        <v>161</v>
      </c>
      <c r="E149" s="395"/>
      <c r="F149" s="699">
        <f>'[1]Switch board'!K150</f>
        <v>167.147667147667</v>
      </c>
      <c r="G149" s="581"/>
    </row>
    <row r="150" spans="1:7">
      <c r="A150" s="185" t="str">
        <f>'[1]Switch board'!$A151</f>
        <v>SW090.6</v>
      </c>
      <c r="B150" s="364" t="str">
        <f>'[1]Switch board'!$B151</f>
        <v>CHNT MCCB 200A 3POLE</v>
      </c>
      <c r="C150" s="70"/>
      <c r="D150" s="574" t="s">
        <v>161</v>
      </c>
      <c r="E150" s="395"/>
      <c r="F150" s="699">
        <f>'[1]Switch board'!K151</f>
        <v>180.37518037518</v>
      </c>
      <c r="G150" s="581"/>
    </row>
    <row r="151" spans="1:7">
      <c r="A151" s="185" t="str">
        <f>'[1]Switch board'!$A152</f>
        <v>SW090.7</v>
      </c>
      <c r="B151" s="364" t="str">
        <f>'[1]Switch board'!$B152</f>
        <v>CHNT MCCB 250A 3POLE</v>
      </c>
      <c r="C151" s="70"/>
      <c r="D151" s="574" t="s">
        <v>161</v>
      </c>
      <c r="E151" s="395"/>
      <c r="F151" s="699">
        <f>'[1]Switch board'!K152</f>
        <v>180.37518037518</v>
      </c>
      <c r="G151" s="581"/>
    </row>
    <row r="152" ht="15.75" customHeight="1" spans="1:7">
      <c r="A152" s="185" t="str">
        <f>'[1]Switch board'!$A154</f>
        <v>SW090.8</v>
      </c>
      <c r="B152" s="364" t="str">
        <f>'[1]Switch board'!$B154</f>
        <v>CHNT MCCB 160A 4POLE cw protector</v>
      </c>
      <c r="C152" s="70"/>
      <c r="D152" s="574" t="s">
        <v>162</v>
      </c>
      <c r="E152" s="395"/>
      <c r="F152" s="699">
        <f>'[1]Switch board'!K154</f>
        <v>379.99037999038</v>
      </c>
      <c r="G152" s="581"/>
    </row>
    <row r="153" spans="1:7">
      <c r="A153" s="185" t="str">
        <f>'[1]Switch board'!$A155</f>
        <v>SW090.9</v>
      </c>
      <c r="B153" s="364" t="str">
        <f>'[1]Switch board'!$B155</f>
        <v>CHNT MCCB 200A 4POLE cw protector</v>
      </c>
      <c r="C153" s="70"/>
      <c r="D153" s="574" t="s">
        <v>162</v>
      </c>
      <c r="E153" s="395"/>
      <c r="F153" s="699">
        <f>'[1]Switch board'!K155</f>
        <v>413.359788359788</v>
      </c>
      <c r="G153" s="581"/>
    </row>
    <row r="154" spans="1:7">
      <c r="A154" s="185" t="str">
        <f>'[1]Switch board'!$A156</f>
        <v>SW090.10</v>
      </c>
      <c r="B154" s="364" t="str">
        <f>'[1]Switch board'!$B156</f>
        <v>CHNT MCCB 250A 4POLE cw protector</v>
      </c>
      <c r="C154" s="70"/>
      <c r="D154" s="574" t="s">
        <v>162</v>
      </c>
      <c r="E154" s="395"/>
      <c r="F154" s="699">
        <f>'[1]Switch board'!K156</f>
        <v>413.359788359788</v>
      </c>
      <c r="G154" s="581"/>
    </row>
    <row r="155" spans="1:7">
      <c r="A155" s="185" t="str">
        <f>'[1]Switch board'!$A157</f>
        <v>SW090.11</v>
      </c>
      <c r="B155" s="364" t="str">
        <f>'[1]Switch board'!$B157</f>
        <v>CHNT MCCB 315A 4POLE cw protector</v>
      </c>
      <c r="C155" s="70"/>
      <c r="D155" s="574" t="s">
        <v>162</v>
      </c>
      <c r="E155" s="395"/>
      <c r="F155" s="699">
        <f>'[1]Switch board'!K157</f>
        <v>954.485329485329</v>
      </c>
      <c r="G155" s="581"/>
    </row>
    <row r="156" spans="1:7">
      <c r="A156" s="185" t="str">
        <f>'[1]Switch board'!$A158</f>
        <v>SW090.12</v>
      </c>
      <c r="B156" s="364" t="str">
        <f>'[1]Switch board'!$B158</f>
        <v>CHNT MCCB 315A 4POLE cw protector</v>
      </c>
      <c r="C156" s="70"/>
      <c r="D156" s="574" t="s">
        <v>162</v>
      </c>
      <c r="E156" s="395" t="s">
        <v>163</v>
      </c>
      <c r="F156" s="699" t="str">
        <f>'[1]Switch board'!K158</f>
        <v>~</v>
      </c>
      <c r="G156" s="495"/>
    </row>
    <row r="157" spans="1:7">
      <c r="A157" s="185" t="str">
        <f>'[1]Switch board'!$A159</f>
        <v>SW090.13</v>
      </c>
      <c r="B157" s="364" t="str">
        <f>'[1]Switch board'!$B159</f>
        <v>TERASAKI MCCB 100A 3POLE 25KA</v>
      </c>
      <c r="C157" s="70" t="s">
        <v>164</v>
      </c>
      <c r="D157" s="395"/>
      <c r="E157" s="395">
        <v>79</v>
      </c>
      <c r="F157" s="699">
        <f>'[1]Switch board'!K159</f>
        <v>295.666666666667</v>
      </c>
      <c r="G157" s="580"/>
    </row>
    <row r="158" spans="1:7">
      <c r="A158" s="185" t="str">
        <f>'[1]Switch board'!$A160</f>
        <v>SW090.14</v>
      </c>
      <c r="B158" s="364" t="str">
        <f>'[1]Switch board'!$B160</f>
        <v>TERASAKI MCCB 160A 3POLE 25KA</v>
      </c>
      <c r="C158" s="70"/>
      <c r="D158" s="395"/>
      <c r="E158" s="395">
        <v>79</v>
      </c>
      <c r="F158" s="699">
        <f>'[1]Switch board'!K160</f>
        <v>533.333333333333</v>
      </c>
      <c r="G158" s="581"/>
    </row>
    <row r="159" spans="1:7">
      <c r="A159" s="185" t="str">
        <f>'[1]Switch board'!$A161</f>
        <v>SW090.15</v>
      </c>
      <c r="B159" s="364" t="str">
        <f>'[1]Switch board'!$B161</f>
        <v>TERASAKI MCCB 200A 3POLE 25KA</v>
      </c>
      <c r="C159" s="70"/>
      <c r="D159" s="395"/>
      <c r="E159" s="395">
        <v>79</v>
      </c>
      <c r="F159" s="699">
        <f>'[1]Switch board'!K161</f>
        <v>533.333333333333</v>
      </c>
      <c r="G159" s="581"/>
    </row>
    <row r="160" spans="1:7">
      <c r="A160" s="185" t="str">
        <f>'[1]Switch board'!$A162</f>
        <v>SW090.16</v>
      </c>
      <c r="B160" s="364" t="str">
        <f>'[1]Switch board'!$B162</f>
        <v>TERASAKI MCCB 250A 3POLE 25KA</v>
      </c>
      <c r="C160" s="70"/>
      <c r="D160" s="395"/>
      <c r="E160" s="395">
        <v>79</v>
      </c>
      <c r="F160" s="699">
        <f>'[1]Switch board'!K162</f>
        <v>566.666666666667</v>
      </c>
      <c r="G160" s="581"/>
    </row>
    <row r="161" spans="1:7">
      <c r="A161" s="185" t="str">
        <f>'[1]Switch board'!$A163</f>
        <v>SW090.17</v>
      </c>
      <c r="B161" s="364" t="str">
        <f>'[1]Switch board'!$B163</f>
        <v>TERASAKI MCCB 300A 3POLE 36KA</v>
      </c>
      <c r="C161" s="70"/>
      <c r="D161" s="395"/>
      <c r="E161" s="395">
        <v>120</v>
      </c>
      <c r="F161" s="699">
        <f>'[1]Switch board'!K163</f>
        <v>1202.33333333333</v>
      </c>
      <c r="G161" s="581"/>
    </row>
    <row r="162" spans="1:7">
      <c r="A162" s="185" t="str">
        <f>'[1]Switch board'!$A164</f>
        <v>SW090.18</v>
      </c>
      <c r="B162" s="364" t="str">
        <f>'[1]Switch board'!$B164</f>
        <v>TERASAKI MCCB 400A 3POLE 36KA</v>
      </c>
      <c r="C162" s="70"/>
      <c r="D162" s="395"/>
      <c r="E162" s="395">
        <v>120</v>
      </c>
      <c r="F162" s="699">
        <f>'[1]Switch board'!K164</f>
        <v>1202.33333333333</v>
      </c>
      <c r="G162" s="495"/>
    </row>
    <row r="163" spans="1:7">
      <c r="A163" s="185" t="str">
        <f>'[1]Switch board'!$A165</f>
        <v>SW091</v>
      </c>
      <c r="B163" s="364" t="str">
        <f>'[1]Switch board'!$B165</f>
        <v>SCNEIDER MCB 1P -16A (6KA)</v>
      </c>
      <c r="C163" s="141" t="s">
        <v>165</v>
      </c>
      <c r="D163" s="395"/>
      <c r="E163" s="395"/>
      <c r="F163" s="699">
        <f>'[1]Switch board'!K165</f>
        <v>13</v>
      </c>
      <c r="G163" s="395"/>
    </row>
    <row r="164" spans="1:7">
      <c r="A164" s="185" t="str">
        <f>'[1]Switch board'!$A166</f>
        <v>SW092</v>
      </c>
      <c r="B164" s="364" t="str">
        <f>'[1]Switch board'!$B166</f>
        <v>SCNEIDER MCB 1P -32A (6KA)</v>
      </c>
      <c r="C164" s="142"/>
      <c r="D164" s="395"/>
      <c r="E164" s="395"/>
      <c r="F164" s="699">
        <f>'[1]Switch board'!K166</f>
        <v>13</v>
      </c>
      <c r="G164" s="395"/>
    </row>
    <row r="165" spans="1:7">
      <c r="A165" s="185" t="str">
        <f>'[1]Switch board'!$A167</f>
        <v>SW093</v>
      </c>
      <c r="B165" s="364" t="str">
        <f>'[1]Switch board'!$B167</f>
        <v>SCNEIDER MCB 3P -32A (6KA)</v>
      </c>
      <c r="C165" s="142"/>
      <c r="D165" s="395"/>
      <c r="E165" s="395"/>
      <c r="F165" s="699">
        <f>'[1]Switch board'!K167</f>
        <v>69.6666666666667</v>
      </c>
      <c r="G165" s="395"/>
    </row>
    <row r="166" spans="1:7">
      <c r="A166" s="185" t="str">
        <f>'[1]Switch board'!$A168</f>
        <v>SW094</v>
      </c>
      <c r="B166" s="364" t="str">
        <f>'[1]Switch board'!$B168</f>
        <v>SCNEIDER MCB 3P -40A (6KA)</v>
      </c>
      <c r="C166" s="142"/>
      <c r="D166" s="395"/>
      <c r="E166" s="395"/>
      <c r="F166" s="699">
        <f>'[1]Switch board'!K168</f>
        <v>76.6666666666667</v>
      </c>
      <c r="G166" s="395"/>
    </row>
    <row r="167" spans="1:7">
      <c r="A167" s="185" t="str">
        <f>'[1]Switch board'!$A169</f>
        <v>SW095</v>
      </c>
      <c r="B167" s="364" t="str">
        <f>'[1]Switch board'!$B169</f>
        <v>SCNEIDER MCB 3P -63A (6KA)</v>
      </c>
      <c r="C167" s="142"/>
      <c r="D167" s="395"/>
      <c r="E167" s="395"/>
      <c r="F167" s="699">
        <f>'[1]Switch board'!K169</f>
        <v>130</v>
      </c>
      <c r="G167" s="395"/>
    </row>
    <row r="168" spans="1:7">
      <c r="A168" s="185" t="str">
        <f>'[1]Switch board'!$A170</f>
        <v>SW096</v>
      </c>
      <c r="B168" s="364" t="str">
        <f>'[1]Switch board'!$B170</f>
        <v>ELCB 40AMP 2POLE Maxguard</v>
      </c>
      <c r="C168" s="142"/>
      <c r="D168" s="395"/>
      <c r="E168" s="395"/>
      <c r="F168" s="699">
        <f>'[1]Switch board'!K170</f>
        <v>65</v>
      </c>
      <c r="G168" s="395"/>
    </row>
    <row r="169" spans="1:7">
      <c r="A169" s="185" t="str">
        <f>'[1]Switch board'!$A171</f>
        <v>SW097</v>
      </c>
      <c r="B169" s="364" t="str">
        <f>'[1]Switch board'!$B171</f>
        <v>SCNEIDER ELCB 4P -40A (300mA)</v>
      </c>
      <c r="C169" s="142"/>
      <c r="D169" s="395"/>
      <c r="E169" s="395"/>
      <c r="F169" s="699">
        <f>'[1]Switch board'!K171</f>
        <v>138.333333333333</v>
      </c>
      <c r="G169" s="395"/>
    </row>
    <row r="170" spans="1:7">
      <c r="A170" s="185" t="str">
        <f>'[1]Switch board'!$A172</f>
        <v>SW098</v>
      </c>
      <c r="B170" s="364" t="str">
        <f>'[1]Switch board'!$B172</f>
        <v>SCNEIDER ELCB 4P -63A (300mA)</v>
      </c>
      <c r="C170" s="142"/>
      <c r="D170" s="395"/>
      <c r="E170" s="395"/>
      <c r="F170" s="699">
        <f>'[1]Switch board'!K172</f>
        <v>170</v>
      </c>
      <c r="G170" s="395"/>
    </row>
    <row r="171" spans="1:7">
      <c r="A171" s="185" t="str">
        <f>'[1]Switch board'!$A173</f>
        <v>SW099</v>
      </c>
      <c r="B171" s="364" t="str">
        <f>'[1]Switch board'!$B173</f>
        <v>SCNEIDER ELCB 4P -100A (300mA)</v>
      </c>
      <c r="C171" s="142"/>
      <c r="D171" s="395"/>
      <c r="E171" s="395"/>
      <c r="F171" s="699">
        <f>'[1]Switch board'!K173</f>
        <v>366.666666666667</v>
      </c>
      <c r="G171" s="395"/>
    </row>
    <row r="172" spans="1:7">
      <c r="A172" s="185" t="str">
        <f>'[1]Switch board'!$A174</f>
        <v>SW099.1</v>
      </c>
      <c r="B172" s="364" t="str">
        <f>'[1]Switch board'!$B174</f>
        <v>SCNEIDER MCCB 4P -200A (50KA)</v>
      </c>
      <c r="C172" s="142"/>
      <c r="D172" s="395"/>
      <c r="E172" s="395"/>
      <c r="F172" s="699" t="str">
        <f>'[1]Switch board'!K174</f>
        <v>~</v>
      </c>
      <c r="G172" s="395"/>
    </row>
    <row r="173" spans="1:7">
      <c r="A173" s="185" t="str">
        <f>'[1]Switch board'!$A175</f>
        <v>SW099.2</v>
      </c>
      <c r="B173" s="364" t="str">
        <f>'[1]Switch board'!$B175</f>
        <v>SCNEIDER NSX&amp;CVS SHT AC220-240V</v>
      </c>
      <c r="C173" s="191"/>
      <c r="D173" s="395"/>
      <c r="E173" s="395"/>
      <c r="F173" s="699" t="str">
        <f>'[1]Switch board'!K175</f>
        <v>~</v>
      </c>
      <c r="G173" s="395"/>
    </row>
    <row r="174" ht="18.75" customHeight="1" spans="1:7">
      <c r="A174" s="185" t="str">
        <f>'[1]Switch board'!$A176</f>
        <v>SW114</v>
      </c>
      <c r="B174" s="364" t="str">
        <f>'[1]Switch board'!$B176</f>
        <v>3 PHASE MCB BAR 63AMP</v>
      </c>
      <c r="C174" s="395"/>
      <c r="D174" s="395"/>
      <c r="E174" s="395"/>
      <c r="F174" s="699">
        <f>'[1]Switch board'!K176</f>
        <v>70.0280112044818</v>
      </c>
      <c r="G174" s="70"/>
    </row>
    <row r="175" spans="1:7">
      <c r="A175" s="185" t="str">
        <f>'[1]Switch board'!$A177</f>
        <v>SW115</v>
      </c>
      <c r="B175" s="364" t="str">
        <f>'[1]Switch board'!$B177</f>
        <v>3 PHASE MCB BAR 100AMP</v>
      </c>
      <c r="C175" s="395"/>
      <c r="D175" s="395"/>
      <c r="E175" s="395"/>
      <c r="F175" s="699">
        <f>'[1]Switch board'!K177</f>
        <v>96.6386554621849</v>
      </c>
      <c r="G175" s="82"/>
    </row>
    <row r="176" ht="23.25" customHeight="1" spans="1:7">
      <c r="A176" s="185">
        <f>'[1]Switch board'!$A178</f>
        <v>0</v>
      </c>
      <c r="B176" s="364" t="str">
        <f>'[1]Switch board'!$B178</f>
        <v>10HP AUTO TRAN</v>
      </c>
      <c r="C176" s="395"/>
      <c r="D176" s="395"/>
      <c r="E176" s="395"/>
      <c r="F176" s="699" t="str">
        <f>'[1]Switch board'!K178</f>
        <v>~</v>
      </c>
      <c r="G176" s="70"/>
    </row>
    <row r="177" ht="28.5" customHeight="1" spans="1:7">
      <c r="A177" s="185">
        <f>'[1]Switch board'!$A179</f>
        <v>0</v>
      </c>
      <c r="B177" s="364" t="str">
        <f>'[1]Switch board'!$B179</f>
        <v>ABB SOFT STARTER PSR-12  5.5KW</v>
      </c>
      <c r="C177" s="395"/>
      <c r="D177" s="395"/>
      <c r="E177" s="395"/>
      <c r="F177" s="699" t="str">
        <f>'[1]Switch board'!K179</f>
        <v>~</v>
      </c>
      <c r="G177" s="70"/>
    </row>
    <row r="178" ht="14.25" customHeight="1" spans="1:7">
      <c r="A178" s="185">
        <f>'[1]Switch board'!$A180</f>
        <v>0</v>
      </c>
      <c r="B178" s="364" t="str">
        <f>'[1]Switch board'!$B180</f>
        <v>ABB SOFT STARTER PSR-16  7.5KW</v>
      </c>
      <c r="C178" s="395"/>
      <c r="D178" s="395"/>
      <c r="E178" s="395"/>
      <c r="F178" s="699" t="str">
        <f>'[1]Switch board'!K180</f>
        <v>~</v>
      </c>
      <c r="G178" s="70"/>
    </row>
    <row r="179" ht="39" customHeight="1" spans="1:7">
      <c r="A179" s="185">
        <f>'[1]Switch board'!$A181</f>
        <v>0</v>
      </c>
      <c r="B179" s="364" t="str">
        <f>'[1]Switch board'!$B181</f>
        <v>ABB SOFT STARTER PSR-25  11KW</v>
      </c>
      <c r="C179" s="395"/>
      <c r="D179" s="395"/>
      <c r="E179" s="395"/>
      <c r="F179" s="699" t="str">
        <f>'[1]Switch board'!K181</f>
        <v>~</v>
      </c>
      <c r="G179" s="238"/>
    </row>
    <row r="180" ht="38.25" customHeight="1" spans="1:7">
      <c r="A180" s="185" t="str">
        <f>'[1]Switch board'!$A182</f>
        <v>SW115.1</v>
      </c>
      <c r="B180" s="364" t="str">
        <f>'[1]Switch board'!$B182</f>
        <v>PLASTIC TERMINAL BOX  (SMALL) BLACK</v>
      </c>
      <c r="C180" s="395"/>
      <c r="D180" s="395"/>
      <c r="E180" s="395"/>
      <c r="F180" s="699">
        <f>'[1]Switch board'!K182</f>
        <v>18.7389770723104</v>
      </c>
      <c r="G180" s="238"/>
    </row>
    <row r="181" ht="22.5" spans="1:7">
      <c r="A181" s="185" t="str">
        <f>'[1]Switch board'!$A183</f>
        <v>SW115.2</v>
      </c>
      <c r="B181" s="364" t="str">
        <f>'[1]Switch board'!$B183</f>
        <v>TERMINAL BOX WHITE (150mm x 110mm x 70mm) 180mm x 200mm</v>
      </c>
      <c r="C181" s="70"/>
      <c r="D181" s="70"/>
      <c r="E181" s="70"/>
      <c r="F181" s="699">
        <f>'[1]Switch board'!K183</f>
        <v>9.92063492063492</v>
      </c>
      <c r="G181" s="395"/>
    </row>
    <row r="182" spans="1:7">
      <c r="A182" s="185" t="str">
        <f>'[1]Switch board'!$A184</f>
        <v>SW116</v>
      </c>
      <c r="B182" s="364" t="str">
        <f>'[1]Switch board'!$B184</f>
        <v>CONTROL PANEL TRUNKING (20mm x 20mm x 2m)</v>
      </c>
      <c r="C182" s="395"/>
      <c r="D182" s="395"/>
      <c r="E182" s="395"/>
      <c r="F182" s="699">
        <f>'[1]Switch board'!K184</f>
        <v>6.4484126984127</v>
      </c>
      <c r="G182" s="395"/>
    </row>
    <row r="183" spans="1:7">
      <c r="A183" s="185" t="str">
        <f>'[1]Switch board'!$A185</f>
        <v>SW117</v>
      </c>
      <c r="B183" s="364" t="str">
        <f>'[1]Switch board'!$B185</f>
        <v>CONTROL PANEL TRUNKING (35mm x 35mm x 2m)</v>
      </c>
      <c r="C183" s="395"/>
      <c r="D183" s="395"/>
      <c r="E183" s="395"/>
      <c r="F183" s="699">
        <f>'[1]Switch board'!K185</f>
        <v>9.1765873015873</v>
      </c>
      <c r="G183" s="395"/>
    </row>
    <row r="184" spans="1:7">
      <c r="A184" s="185" t="str">
        <f>'[1]Switch board'!$A186</f>
        <v>SW118</v>
      </c>
      <c r="B184" s="364" t="str">
        <f>'[1]Switch board'!$B186</f>
        <v>CONTROL PANEL TRUNKING (45mm x 32mm x 2m)</v>
      </c>
      <c r="C184" s="395"/>
      <c r="D184" s="395"/>
      <c r="E184" s="395"/>
      <c r="F184" s="699">
        <f>'[1]Switch board'!K186</f>
        <v>11.4087301587302</v>
      </c>
      <c r="G184" s="238"/>
    </row>
    <row r="185" spans="1:7">
      <c r="A185" s="185" t="str">
        <f>'[1]Switch board'!$A187</f>
        <v>SW118.1</v>
      </c>
      <c r="B185" s="364" t="str">
        <f>'[1]Switch board'!$B187</f>
        <v>TERMINAL CLIP RVL2.5-3.5 (1000PCS)</v>
      </c>
      <c r="C185" s="395"/>
      <c r="D185" s="395"/>
      <c r="E185" s="395"/>
      <c r="F185" s="699">
        <f>'[1]Switch board'!K187</f>
        <v>112.044817927171</v>
      </c>
      <c r="G185" s="238"/>
    </row>
    <row r="186" spans="1:7">
      <c r="A186" s="185" t="str">
        <f>'[1]Switch board'!$A188</f>
        <v>SW118.2</v>
      </c>
      <c r="B186" s="364" t="str">
        <f>'[1]Switch board'!$B188</f>
        <v>TERMINAL CLIP RVL2-3.5 (1000PCS)</v>
      </c>
      <c r="C186" s="395"/>
      <c r="D186" s="395"/>
      <c r="E186" s="395"/>
      <c r="F186" s="699">
        <f>'[1]Switch board'!K188</f>
        <v>112.044817927171</v>
      </c>
      <c r="G186" s="238"/>
    </row>
    <row r="187" spans="1:7">
      <c r="A187" s="185" t="str">
        <f>'[1]Switch board'!$A189</f>
        <v>SW118.3</v>
      </c>
      <c r="B187" s="364" t="str">
        <f>'[1]Switch board'!$B189</f>
        <v>TERMINAL CLIP SV2-4 (1000PCS)</v>
      </c>
      <c r="C187" s="395"/>
      <c r="D187" s="395"/>
      <c r="E187" s="395"/>
      <c r="F187" s="699">
        <f>'[1]Switch board'!K189</f>
        <v>77.03081232493</v>
      </c>
      <c r="G187" s="238"/>
    </row>
    <row r="188" customHeight="1" spans="1:7">
      <c r="A188" s="185" t="str">
        <f>'[1]Switch board'!$A190</f>
        <v>SW118.4</v>
      </c>
      <c r="B188" s="364" t="str">
        <f>'[1]Switch board'!$B190</f>
        <v>TERMINAL CLIP SV3.5-4 (1000PCS)</v>
      </c>
      <c r="C188" s="395"/>
      <c r="D188" s="395"/>
      <c r="E188" s="395"/>
      <c r="F188" s="699">
        <f>'[1]Switch board'!K190</f>
        <v>86.8347338935574</v>
      </c>
      <c r="G188" s="238"/>
    </row>
    <row r="189" customHeight="1" spans="1:7">
      <c r="A189" s="185" t="str">
        <f>'[1]Switch board'!$A191</f>
        <v>SW118.5</v>
      </c>
      <c r="B189" s="364" t="str">
        <f>'[1]Switch board'!$B191</f>
        <v>TERMINAL CLIP SVS5.5-3.5 (1000PCS)</v>
      </c>
      <c r="C189" s="395"/>
      <c r="D189" s="395"/>
      <c r="E189" s="395"/>
      <c r="F189" s="699">
        <f>'[1]Switch board'!K191</f>
        <v>110.877684407096</v>
      </c>
      <c r="G189" s="395"/>
    </row>
    <row r="190" ht="39.75" customHeight="1" spans="1:7">
      <c r="A190" s="185" t="str">
        <f>'[1]Switch board'!$A192</f>
        <v>SW119</v>
      </c>
      <c r="B190" s="364" t="str">
        <f>'[1]Switch board'!$B192</f>
        <v>ALUMINIUM CUTTER RAIL</v>
      </c>
      <c r="C190" s="395"/>
      <c r="D190" s="395"/>
      <c r="E190" s="395"/>
      <c r="F190" s="699">
        <f>'[1]Switch board'!K192</f>
        <v>350.140056022409</v>
      </c>
      <c r="G190" s="395"/>
    </row>
    <row r="191" s="544" customFormat="1" ht="25.5" customHeight="1" spans="1:7">
      <c r="A191" s="185" t="str">
        <f>'[1]Switch board'!$A193</f>
        <v>SW120</v>
      </c>
      <c r="B191" s="364" t="str">
        <f>'[1]Switch board'!$B193</f>
        <v>GI CUTTER RAIL</v>
      </c>
      <c r="C191" s="395"/>
      <c r="D191" s="395"/>
      <c r="E191" s="395"/>
      <c r="F191" s="699">
        <f>'[1]Switch board'!K193</f>
        <v>303.454715219421</v>
      </c>
      <c r="G191" s="70"/>
    </row>
    <row r="192" ht="27" customHeight="1" spans="1:7">
      <c r="A192" s="185" t="str">
        <f>'[1]Switch board'!$A194</f>
        <v>SW121</v>
      </c>
      <c r="B192" s="364" t="str">
        <f>'[1]Switch board'!$B194</f>
        <v>CONTACTOR ALUMINIUM RAIL (1M)</v>
      </c>
      <c r="C192" s="395"/>
      <c r="D192" s="395"/>
      <c r="E192" s="395"/>
      <c r="F192" s="699">
        <f>'[1]Switch board'!K194</f>
        <v>7.00280112044818</v>
      </c>
      <c r="G192" s="70"/>
    </row>
    <row r="193" ht="23.25" customHeight="1" spans="1:7">
      <c r="A193" s="185" t="str">
        <f>'[1]Switch board'!$A195</f>
        <v>SW122</v>
      </c>
      <c r="B193" s="364" t="str">
        <f>'[1]Switch board'!$B195</f>
        <v>CONTACTOR GI RAIL (1M)</v>
      </c>
      <c r="C193" s="395"/>
      <c r="D193" s="395"/>
      <c r="E193" s="395"/>
      <c r="F193" s="699">
        <f>'[1]Switch board'!K195</f>
        <v>3.5042735042735</v>
      </c>
      <c r="G193" s="70"/>
    </row>
    <row r="194" ht="21" customHeight="1" spans="1:7">
      <c r="A194" s="185" t="str">
        <f>'[1]Switch board'!$A196</f>
        <v>SW122.1</v>
      </c>
      <c r="B194" s="364" t="str">
        <f>'[1]Switch board'!$B196</f>
        <v>NEUTRAL COPPER  BRASS 10HOLE</v>
      </c>
      <c r="C194" s="395"/>
      <c r="D194" s="395"/>
      <c r="E194" s="395"/>
      <c r="F194" s="699">
        <f>'[1]Switch board'!K196</f>
        <v>5.3921568627451</v>
      </c>
      <c r="G194" s="70"/>
    </row>
    <row r="195" ht="21.75" customHeight="1" spans="1:7">
      <c r="A195" s="185" t="str">
        <f>'[1]Switch board'!$A197</f>
        <v>SW123</v>
      </c>
      <c r="B195" s="364" t="str">
        <f>'[1]Switch board'!$B197</f>
        <v>NEUTRAL COPPER  BRASS 7HOLE</v>
      </c>
      <c r="C195" s="395"/>
      <c r="D195" s="395"/>
      <c r="E195" s="395"/>
      <c r="F195" s="699">
        <f>'[1]Switch board'!K197</f>
        <v>4.34173669467787</v>
      </c>
      <c r="G195" s="238"/>
    </row>
    <row r="196" ht="19.5" customHeight="1" spans="1:7">
      <c r="A196" s="185">
        <f>'[1]Switch board'!$A198</f>
        <v>0</v>
      </c>
      <c r="B196" s="364" t="str">
        <f>'[1]Switch board'!$B198</f>
        <v>TERMINAL BLOCK (10PIN) (25AMP)</v>
      </c>
      <c r="C196" s="395"/>
      <c r="D196" s="395"/>
      <c r="E196" s="395"/>
      <c r="F196" s="699">
        <f>'[1]Switch board'!K198</f>
        <v>5.83566760037348</v>
      </c>
      <c r="G196" s="238"/>
    </row>
    <row r="197" ht="18" customHeight="1" spans="1:7">
      <c r="A197" s="185">
        <f>'[1]Switch board'!$A199</f>
        <v>0</v>
      </c>
      <c r="B197" s="364" t="str">
        <f>'[1]Switch board'!$B199</f>
        <v>TERMINAL BLOCK (12 PIN) (25 AMP)</v>
      </c>
      <c r="C197" s="395"/>
      <c r="D197" s="395"/>
      <c r="E197" s="395"/>
      <c r="F197" s="699">
        <f>'[1]Switch board'!K199</f>
        <v>8.16993464052288</v>
      </c>
      <c r="G197" s="238"/>
    </row>
    <row r="198" ht="18.75" customHeight="1" spans="1:7">
      <c r="A198" s="185">
        <f>'[1]Switch board'!$A200</f>
        <v>0</v>
      </c>
      <c r="B198" s="364" t="str">
        <f>'[1]Switch board'!$B200</f>
        <v>TERMINAL RAIL</v>
      </c>
      <c r="C198" s="395"/>
      <c r="D198" s="395"/>
      <c r="E198" s="395"/>
      <c r="F198" s="699">
        <f>'[1]Switch board'!K200</f>
        <v>2.91783380018674</v>
      </c>
      <c r="G198" s="238"/>
    </row>
    <row r="199" customHeight="1" spans="1:7">
      <c r="A199" s="185">
        <f>'[1]Switch board'!$A201</f>
        <v>0</v>
      </c>
      <c r="B199" s="364" t="str">
        <f>'[1]Switch board'!$B201</f>
        <v>ON/OFF BUTTON 3 STEP</v>
      </c>
      <c r="C199" s="395"/>
      <c r="D199" s="395"/>
      <c r="E199" s="395"/>
      <c r="F199" s="699">
        <f>'[1]Switch board'!K201</f>
        <v>6.41923436041083</v>
      </c>
      <c r="G199" s="238"/>
    </row>
    <row r="200" customHeight="1" spans="1:7">
      <c r="A200" s="185">
        <f>'[1]Switch board'!$A202</f>
        <v>0</v>
      </c>
      <c r="B200" s="364" t="str">
        <f>'[1]Switch board'!$B202</f>
        <v>ON/OFF PUSH BUTTON  GREEN,RED,YELLOW</v>
      </c>
      <c r="C200" s="395"/>
      <c r="D200" s="395"/>
      <c r="E200" s="395"/>
      <c r="F200" s="699">
        <f>'[1]Switch board'!K202</f>
        <v>5.25210084033614</v>
      </c>
      <c r="G200" s="238"/>
    </row>
    <row r="201" spans="1:7">
      <c r="A201" s="185">
        <f>'[1]Switch board'!$A203</f>
        <v>0</v>
      </c>
      <c r="B201" s="364" t="str">
        <f>'[1]Switch board'!$B203</f>
        <v>I H S -1.5mm connector block (10pcs)</v>
      </c>
      <c r="C201" s="712"/>
      <c r="D201" s="712"/>
      <c r="E201" s="395"/>
      <c r="F201" s="699">
        <f>'[1]Switch board'!K203</f>
        <v>8.16993464052288</v>
      </c>
      <c r="G201" s="238"/>
    </row>
    <row r="202" customHeight="1" spans="1:7">
      <c r="A202" s="185">
        <f>'[1]Switch board'!$A204</f>
        <v>0</v>
      </c>
      <c r="B202" s="364" t="str">
        <f>'[1]Switch board'!$B204</f>
        <v>I H S -2.5mm connector block (10pcs)</v>
      </c>
      <c r="C202" s="395"/>
      <c r="D202" s="395"/>
      <c r="E202" s="395"/>
      <c r="F202" s="699">
        <f>'[1]Switch board'!K204</f>
        <v>10.5042016806723</v>
      </c>
      <c r="G202" s="395"/>
    </row>
    <row r="203" customHeight="1" spans="1:7">
      <c r="A203" s="185">
        <f>'[1]Switch board'!$A205</f>
        <v>0</v>
      </c>
      <c r="B203" s="364" t="str">
        <f>'[1]Switch board'!$B205</f>
        <v>I H S -4.0mm connector block (10pcs)</v>
      </c>
      <c r="C203" s="395"/>
      <c r="D203" s="395"/>
      <c r="E203" s="395"/>
      <c r="F203" s="699">
        <f>'[1]Switch board'!K205</f>
        <v>11.671335200747</v>
      </c>
      <c r="G203" s="395"/>
    </row>
    <row r="204" ht="29.25" customHeight="1" spans="1:7">
      <c r="A204" s="185" t="str">
        <f>'[1]Switch board'!$A206</f>
        <v>SW123.1</v>
      </c>
      <c r="B204" s="364" t="str">
        <f>'[1]Switch board'!$B206</f>
        <v>0.75mm wire (red)</v>
      </c>
      <c r="C204" s="395"/>
      <c r="D204" s="395"/>
      <c r="E204" s="395"/>
      <c r="F204" s="699">
        <f>'[1]Switch board'!K206</f>
        <v>82.8571428571429</v>
      </c>
      <c r="G204" s="238"/>
    </row>
    <row r="205" ht="23.25" customHeight="1" spans="1:7">
      <c r="A205" s="185" t="str">
        <f>'[1]Switch board'!$A207</f>
        <v>SW123.2</v>
      </c>
      <c r="B205" s="364" t="str">
        <f>'[1]Switch board'!$B207</f>
        <v>0.75mm wire (yellow)</v>
      </c>
      <c r="C205" s="395"/>
      <c r="D205" s="395"/>
      <c r="E205" s="395"/>
      <c r="F205" s="699">
        <f>'[1]Switch board'!K207</f>
        <v>82.8571428571429</v>
      </c>
      <c r="G205" s="238"/>
    </row>
    <row r="206" ht="19.5" customHeight="1" spans="1:7">
      <c r="A206" s="185" t="str">
        <f>'[1]Switch board'!$A208</f>
        <v>SW123.3</v>
      </c>
      <c r="B206" s="364" t="str">
        <f>'[1]Switch board'!$B208</f>
        <v>0.75mm wire (blue)</v>
      </c>
      <c r="C206" s="395"/>
      <c r="D206" s="395"/>
      <c r="E206" s="395"/>
      <c r="F206" s="699">
        <f>'[1]Switch board'!K208</f>
        <v>82.8571428571429</v>
      </c>
      <c r="G206" s="238"/>
    </row>
    <row r="207" ht="27" customHeight="1" spans="1:7">
      <c r="A207" s="185" t="str">
        <f>'[1]Switch board'!$A209</f>
        <v>SW123.4</v>
      </c>
      <c r="B207" s="364" t="str">
        <f>'[1]Switch board'!$B209</f>
        <v>0.75mm wire (black)</v>
      </c>
      <c r="C207" s="395"/>
      <c r="D207" s="395"/>
      <c r="E207" s="395"/>
      <c r="F207" s="699">
        <f>'[1]Switch board'!K209</f>
        <v>82.8571428571429</v>
      </c>
      <c r="G207" s="238"/>
    </row>
    <row r="208" ht="27" customHeight="1" spans="1:7">
      <c r="A208" s="185" t="str">
        <f>'[1]Switch board'!$A210</f>
        <v>SW123.5</v>
      </c>
      <c r="B208" s="364" t="str">
        <f>'[1]Switch board'!$B210</f>
        <v>0.75mm wire (grey)</v>
      </c>
      <c r="C208" s="395"/>
      <c r="D208" s="395"/>
      <c r="E208" s="395"/>
      <c r="F208" s="699">
        <f>'[1]Switch board'!K210</f>
        <v>82.8571428571429</v>
      </c>
      <c r="G208" s="238"/>
    </row>
    <row r="209" ht="39.75" customHeight="1" spans="1:7">
      <c r="A209" s="185" t="str">
        <f>'[1]Switch board'!$A211</f>
        <v>SW123.6</v>
      </c>
      <c r="B209" s="364" t="str">
        <f>'[1]Switch board'!$B211</f>
        <v>0.75mm wire (white)</v>
      </c>
      <c r="C209" s="395"/>
      <c r="D209" s="395"/>
      <c r="E209" s="395"/>
      <c r="F209" s="699">
        <f>'[1]Switch board'!K211</f>
        <v>82.8571428571429</v>
      </c>
      <c r="G209" s="238"/>
    </row>
    <row r="210" spans="1:7">
      <c r="A210" s="185" t="str">
        <f>'[1]Switch board'!$A212</f>
        <v>SW123.7</v>
      </c>
      <c r="B210" s="364" t="str">
        <f>'[1]Switch board'!$B212</f>
        <v>0.75mm wire (brown)</v>
      </c>
      <c r="C210" s="395"/>
      <c r="D210" s="395"/>
      <c r="E210" s="395"/>
      <c r="F210" s="699">
        <f>'[1]Switch board'!K212</f>
        <v>82.8571428571429</v>
      </c>
      <c r="G210" s="395"/>
    </row>
    <row r="211" customHeight="1" spans="1:7">
      <c r="A211" s="185" t="str">
        <f>'[1]Switch board'!$A213</f>
        <v>SW123.8</v>
      </c>
      <c r="B211" s="364" t="str">
        <f>'[1]Switch board'!$B213</f>
        <v>1.5mm wire (blue)</v>
      </c>
      <c r="C211" s="395"/>
      <c r="D211" s="395"/>
      <c r="E211" s="395"/>
      <c r="F211" s="699">
        <f>'[1]Switch board'!K213</f>
        <v>143.714285714286</v>
      </c>
      <c r="G211" s="395"/>
    </row>
    <row r="212" spans="1:7">
      <c r="A212" s="185" t="str">
        <f>'[1]Switch board'!$A214</f>
        <v>SW123.9</v>
      </c>
      <c r="B212" s="364" t="str">
        <f>'[1]Switch board'!$B214</f>
        <v>1.5mm wire (black)</v>
      </c>
      <c r="C212" s="395"/>
      <c r="D212" s="395"/>
      <c r="E212" s="395"/>
      <c r="F212" s="699">
        <f>'[1]Switch board'!K214</f>
        <v>143.714285714286</v>
      </c>
      <c r="G212" s="395"/>
    </row>
    <row r="213" spans="1:7">
      <c r="A213" s="185" t="str">
        <f>'[1]Switch board'!$A215</f>
        <v>SW123.10</v>
      </c>
      <c r="B213" s="364" t="str">
        <f>'[1]Switch board'!$B215</f>
        <v>1.5mm wire (yellow)</v>
      </c>
      <c r="C213" s="395"/>
      <c r="D213" s="395"/>
      <c r="E213" s="395"/>
      <c r="F213" s="699">
        <f>'[1]Switch board'!K215</f>
        <v>143.714285714286</v>
      </c>
      <c r="G213" s="395"/>
    </row>
    <row r="214" customHeight="1" spans="1:7">
      <c r="A214" s="185" t="str">
        <f>'[1]Switch board'!$A216</f>
        <v>SW123.11</v>
      </c>
      <c r="B214" s="364" t="str">
        <f>'[1]Switch board'!$B216</f>
        <v>1.5mm wire (red)</v>
      </c>
      <c r="C214" s="395"/>
      <c r="D214" s="395"/>
      <c r="E214" s="395"/>
      <c r="F214" s="699">
        <f>'[1]Switch board'!K216</f>
        <v>143.714285714286</v>
      </c>
      <c r="G214" s="395"/>
    </row>
    <row r="215" customHeight="1" spans="1:7">
      <c r="A215" s="185" t="str">
        <f>'[1]Switch board'!$A217</f>
        <v>SW123.12</v>
      </c>
      <c r="B215" s="364" t="str">
        <f>'[1]Switch board'!$B217</f>
        <v>1.5mm wire (green)</v>
      </c>
      <c r="C215" s="395"/>
      <c r="D215" s="395"/>
      <c r="E215" s="395"/>
      <c r="F215" s="699">
        <f>'[1]Switch board'!K217</f>
        <v>143.714285714286</v>
      </c>
      <c r="G215" s="395"/>
    </row>
    <row r="216" customHeight="1" spans="1:7">
      <c r="A216" s="185" t="str">
        <f>'[1]Switch board'!$A218</f>
        <v>SW123.13</v>
      </c>
      <c r="B216" s="364" t="str">
        <f>'[1]Switch board'!$B218</f>
        <v>2.5mm wire (blue)</v>
      </c>
      <c r="C216" s="395"/>
      <c r="D216" s="395"/>
      <c r="E216" s="395"/>
      <c r="F216" s="699">
        <f>'[1]Switch board'!K218</f>
        <v>228.571428571429</v>
      </c>
      <c r="G216" s="395"/>
    </row>
    <row r="217" customHeight="1" spans="1:7">
      <c r="A217" s="185" t="str">
        <f>'[1]Switch board'!$A219</f>
        <v>SW123.14</v>
      </c>
      <c r="B217" s="364" t="str">
        <f>'[1]Switch board'!$B219</f>
        <v>2.5mm wire (black)</v>
      </c>
      <c r="C217" s="395"/>
      <c r="D217" s="395"/>
      <c r="E217" s="395"/>
      <c r="F217" s="699">
        <f>'[1]Switch board'!K219</f>
        <v>228.571428571429</v>
      </c>
      <c r="G217" s="395"/>
    </row>
    <row r="218" customHeight="1" spans="1:7">
      <c r="A218" s="185" t="str">
        <f>'[1]Switch board'!$A220</f>
        <v>SW123.15</v>
      </c>
      <c r="B218" s="364" t="str">
        <f>'[1]Switch board'!$B220</f>
        <v>2.5mm wire (yellow)</v>
      </c>
      <c r="C218" s="395"/>
      <c r="D218" s="395"/>
      <c r="E218" s="395"/>
      <c r="F218" s="699">
        <f>'[1]Switch board'!K220</f>
        <v>228.571428571429</v>
      </c>
      <c r="G218" s="395"/>
    </row>
    <row r="219" customHeight="1" spans="1:7">
      <c r="A219" s="185" t="str">
        <f>'[1]Switch board'!$A221</f>
        <v>SW123.16</v>
      </c>
      <c r="B219" s="364" t="str">
        <f>'[1]Switch board'!$B221</f>
        <v>2.5mm wire (red)</v>
      </c>
      <c r="C219" s="395"/>
      <c r="D219" s="395"/>
      <c r="E219" s="395"/>
      <c r="F219" s="699">
        <f>'[1]Switch board'!K221</f>
        <v>228.571428571429</v>
      </c>
      <c r="G219" s="395"/>
    </row>
    <row r="220" customHeight="1" spans="1:7">
      <c r="A220" s="185" t="str">
        <f>'[1]Switch board'!$A222</f>
        <v>SW123.17</v>
      </c>
      <c r="B220" s="364" t="str">
        <f>'[1]Switch board'!$B222</f>
        <v>2.5mm wire (green)</v>
      </c>
      <c r="C220" s="395"/>
      <c r="D220" s="395"/>
      <c r="E220" s="395"/>
      <c r="F220" s="699">
        <f>'[1]Switch board'!K222</f>
        <v>228.571428571429</v>
      </c>
      <c r="G220" s="395"/>
    </row>
    <row r="221" customHeight="1" spans="1:7">
      <c r="A221" s="185" t="str">
        <f>'[1]Switch board'!$A223</f>
        <v>SW123.18</v>
      </c>
      <c r="B221" s="364" t="str">
        <f>'[1]Switch board'!$B223</f>
        <v>4mm wire (blue)</v>
      </c>
      <c r="C221" s="395" t="s">
        <v>166</v>
      </c>
      <c r="D221" s="395"/>
      <c r="E221" s="395"/>
      <c r="F221" s="699">
        <f>'[1]Switch board'!K223</f>
        <v>360</v>
      </c>
      <c r="G221" s="395"/>
    </row>
    <row r="222" customHeight="1" spans="1:7">
      <c r="A222" s="185" t="str">
        <f>'[1]Switch board'!$A224</f>
        <v>SW123.19</v>
      </c>
      <c r="B222" s="364" t="str">
        <f>'[1]Switch board'!$B224</f>
        <v>4mm wire (black)</v>
      </c>
      <c r="C222" s="395" t="s">
        <v>166</v>
      </c>
      <c r="D222" s="395"/>
      <c r="E222" s="395"/>
      <c r="F222" s="699">
        <f>'[1]Switch board'!K224</f>
        <v>360</v>
      </c>
      <c r="G222" s="395"/>
    </row>
    <row r="223" customHeight="1" spans="1:7">
      <c r="A223" s="185" t="str">
        <f>'[1]Switch board'!$A225</f>
        <v>SW123.20</v>
      </c>
      <c r="B223" s="364" t="str">
        <f>'[1]Switch board'!$B225</f>
        <v>4mm wire (yellow)</v>
      </c>
      <c r="C223" s="395" t="s">
        <v>166</v>
      </c>
      <c r="D223" s="395"/>
      <c r="E223" s="395"/>
      <c r="F223" s="699">
        <f>'[1]Switch board'!K225</f>
        <v>360</v>
      </c>
      <c r="G223" s="395"/>
    </row>
    <row r="224" customHeight="1" spans="1:7">
      <c r="A224" s="185" t="str">
        <f>'[1]Switch board'!$A226</f>
        <v>SW123.21</v>
      </c>
      <c r="B224" s="364" t="str">
        <f>'[1]Switch board'!$B226</f>
        <v>4mm wire (red)</v>
      </c>
      <c r="C224" s="395" t="s">
        <v>166</v>
      </c>
      <c r="D224" s="395"/>
      <c r="E224" s="395"/>
      <c r="F224" s="699">
        <f>'[1]Switch board'!K226</f>
        <v>360</v>
      </c>
      <c r="G224" s="395"/>
    </row>
    <row r="225" customHeight="1" spans="1:7">
      <c r="A225" s="185" t="str">
        <f>'[1]Switch board'!$A227</f>
        <v>SW123.22</v>
      </c>
      <c r="B225" s="364" t="str">
        <f>'[1]Switch board'!$B227</f>
        <v>4mm wire (green)</v>
      </c>
      <c r="C225" s="395"/>
      <c r="D225" s="395"/>
      <c r="E225" s="395"/>
      <c r="F225" s="699">
        <f>'[1]Switch board'!K227</f>
        <v>360</v>
      </c>
      <c r="G225" s="395"/>
    </row>
    <row r="226" customHeight="1" spans="1:7">
      <c r="A226" s="185" t="str">
        <f>'[1]Switch board'!$A228</f>
        <v>SW123.23</v>
      </c>
      <c r="B226" s="364" t="str">
        <f>'[1]Switch board'!$B228</f>
        <v>6mm wire (blue)</v>
      </c>
      <c r="C226" s="395"/>
      <c r="D226" s="395"/>
      <c r="E226" s="395"/>
      <c r="F226" s="699">
        <f>'[1]Switch board'!K228</f>
        <v>535.714285714286</v>
      </c>
      <c r="G226" s="395"/>
    </row>
    <row r="227" customHeight="1" spans="1:7">
      <c r="A227" s="185" t="str">
        <f>'[1]Switch board'!$A229</f>
        <v>SW123.24</v>
      </c>
      <c r="B227" s="364" t="str">
        <f>'[1]Switch board'!$B229</f>
        <v>6mm wire (black)</v>
      </c>
      <c r="C227" s="395"/>
      <c r="D227" s="395"/>
      <c r="E227" s="395"/>
      <c r="F227" s="699">
        <f>'[1]Switch board'!K229</f>
        <v>535.714285714286</v>
      </c>
      <c r="G227" s="395"/>
    </row>
    <row r="228" customHeight="1" spans="1:7">
      <c r="A228" s="185" t="str">
        <f>'[1]Switch board'!$A230</f>
        <v>SW123.25</v>
      </c>
      <c r="B228" s="364" t="str">
        <f>'[1]Switch board'!$B230</f>
        <v>6mm wire (yellow)</v>
      </c>
      <c r="C228" s="395"/>
      <c r="D228" s="395"/>
      <c r="E228" s="395"/>
      <c r="F228" s="699">
        <f>'[1]Switch board'!K230</f>
        <v>535.714285714286</v>
      </c>
      <c r="G228" s="395"/>
    </row>
    <row r="229" customHeight="1" spans="1:7">
      <c r="A229" s="185" t="str">
        <f>'[1]Switch board'!$A231</f>
        <v>SW123.26</v>
      </c>
      <c r="B229" s="364" t="str">
        <f>'[1]Switch board'!$B231</f>
        <v>6mm wire (red)</v>
      </c>
      <c r="C229" s="395"/>
      <c r="D229" s="395"/>
      <c r="E229" s="395"/>
      <c r="F229" s="699">
        <f>'[1]Switch board'!K231</f>
        <v>535.714285714286</v>
      </c>
      <c r="G229" s="395"/>
    </row>
    <row r="230" customHeight="1" spans="1:7">
      <c r="A230" s="185" t="str">
        <f>'[1]Switch board'!$A232</f>
        <v>SW123.27</v>
      </c>
      <c r="B230" s="364" t="str">
        <f>'[1]Switch board'!$B232</f>
        <v>10mm wire (black)</v>
      </c>
      <c r="C230" s="395"/>
      <c r="D230" s="395"/>
      <c r="E230" s="395"/>
      <c r="F230" s="699">
        <f>'[1]Switch board'!K232</f>
        <v>892.857142857143</v>
      </c>
      <c r="G230" s="395"/>
    </row>
    <row r="231" customHeight="1" spans="1:7">
      <c r="A231" s="185" t="str">
        <f>'[1]Switch board'!$A233</f>
        <v>SW123.28</v>
      </c>
      <c r="B231" s="364" t="str">
        <f>'[1]Switch board'!$B233</f>
        <v>16mm wire (black)</v>
      </c>
      <c r="C231" s="395"/>
      <c r="D231" s="395"/>
      <c r="E231" s="395"/>
      <c r="F231" s="699">
        <f>'[1]Switch board'!K233</f>
        <v>1425.71428571429</v>
      </c>
      <c r="G231" s="395"/>
    </row>
    <row r="232" customHeight="1" spans="1:7">
      <c r="A232" s="185" t="str">
        <f>'[1]Switch board'!$A234</f>
        <v>SW123.29</v>
      </c>
      <c r="B232" s="364" t="str">
        <f>'[1]Switch board'!$B234</f>
        <v>25mm wire (black)</v>
      </c>
      <c r="C232" s="395"/>
      <c r="D232" s="395"/>
      <c r="E232" s="713"/>
      <c r="F232" s="699">
        <f>'[1]Switch board'!K234</f>
        <v>2228.57142857143</v>
      </c>
      <c r="G232" s="395"/>
    </row>
    <row r="233" customHeight="1" spans="1:7">
      <c r="A233" s="185" t="str">
        <f>'[1]Switch board'!$A235</f>
        <v>SW123.30</v>
      </c>
      <c r="B233" s="364" t="str">
        <f>'[1]Switch board'!$B235</f>
        <v>3core wire 1mm (black)</v>
      </c>
      <c r="C233" s="395"/>
      <c r="D233" s="396"/>
      <c r="E233" s="713"/>
      <c r="F233" s="699">
        <f>'[1]Switch board'!K235</f>
        <v>378.571428571429</v>
      </c>
      <c r="G233" s="395"/>
    </row>
    <row r="234" customHeight="1" spans="1:7">
      <c r="A234" s="185" t="str">
        <f>'[1]Switch board'!$A236</f>
        <v>SW123.31</v>
      </c>
      <c r="B234" s="364" t="str">
        <f>'[1]Switch board'!$B236</f>
        <v>4core wire 1mm (black)</v>
      </c>
      <c r="C234" s="395"/>
      <c r="D234" s="396"/>
      <c r="E234" s="713"/>
      <c r="F234" s="699">
        <f>'[1]Switch board'!K236</f>
        <v>514.285714285714</v>
      </c>
      <c r="G234" s="395"/>
    </row>
    <row r="235" customHeight="1" spans="1:7">
      <c r="A235" s="185" t="str">
        <f>'[1]Switch board'!$A237</f>
        <v>SW123.32</v>
      </c>
      <c r="B235" s="364" t="str">
        <f>'[1]Switch board'!$B237</f>
        <v>5core wire 1mm (black)</v>
      </c>
      <c r="C235" s="395"/>
      <c r="D235" s="396"/>
      <c r="E235" s="713"/>
      <c r="F235" s="699">
        <f>'[1]Switch board'!K237</f>
        <v>350</v>
      </c>
      <c r="G235" s="395"/>
    </row>
    <row r="236" customHeight="1" spans="1:7">
      <c r="A236" s="185" t="str">
        <f>'[1]Switch board'!$A238</f>
        <v>SW123.33</v>
      </c>
      <c r="B236" s="364" t="str">
        <f>'[1]Switch board'!$B238</f>
        <v>3core wire 1.5mm(grey)</v>
      </c>
      <c r="C236" s="395"/>
      <c r="D236" s="396"/>
      <c r="E236" s="713"/>
      <c r="F236" s="699">
        <f>'[1]Switch board'!K238</f>
        <v>0</v>
      </c>
      <c r="G236" s="395"/>
    </row>
    <row r="237" ht="18.75" customHeight="1" spans="1:7">
      <c r="A237" s="185" t="str">
        <f>'[1]Switch board'!$A239</f>
        <v>SW123.34</v>
      </c>
      <c r="B237" s="364" t="str">
        <f>'[1]Switch board'!$B239</f>
        <v>3core wire 2.5mm(grey)</v>
      </c>
      <c r="C237" s="395"/>
      <c r="D237" s="396"/>
      <c r="E237" s="713"/>
      <c r="F237" s="699">
        <f>'[1]Switch board'!K239</f>
        <v>0</v>
      </c>
      <c r="G237" s="714"/>
    </row>
    <row r="238" ht="15" customHeight="1" spans="1:7">
      <c r="A238" s="185" t="str">
        <f>'[1]Switch board'!$A240</f>
        <v>SW123.35</v>
      </c>
      <c r="B238" s="364" t="str">
        <f>'[1]Switch board'!$B240</f>
        <v>3core 1.5mm wire black heavy</v>
      </c>
      <c r="C238" s="495"/>
      <c r="D238" s="395"/>
      <c r="E238" s="713"/>
      <c r="F238" s="699">
        <f>'[1]Switch board'!K240</f>
        <v>474.285714285714</v>
      </c>
      <c r="G238" s="714"/>
    </row>
    <row r="239" ht="15" customHeight="1" spans="1:7">
      <c r="A239" s="185" t="str">
        <f>'[1]Switch board'!$A241</f>
        <v>SW123.36</v>
      </c>
      <c r="B239" s="364" t="str">
        <f>'[1]Switch board'!$B241</f>
        <v>3core 2.5mm wire black heavy</v>
      </c>
      <c r="C239" s="495"/>
      <c r="D239" s="395"/>
      <c r="E239" s="713"/>
      <c r="F239" s="699">
        <f>'[1]Switch board'!K241</f>
        <v>590.714285714286</v>
      </c>
      <c r="G239" s="714"/>
    </row>
    <row r="240" ht="15" customHeight="1" spans="1:7">
      <c r="A240" s="185" t="str">
        <f>'[1]Switch board'!$A242</f>
        <v>SW123.37</v>
      </c>
      <c r="B240" s="364" t="str">
        <f>'[1]Switch board'!$B242</f>
        <v>3core 4mm wire black heavy</v>
      </c>
      <c r="C240" s="495"/>
      <c r="D240" s="395"/>
      <c r="E240" s="713"/>
      <c r="F240" s="699">
        <f>'[1]Switch board'!K242</f>
        <v>0</v>
      </c>
      <c r="G240" s="714"/>
    </row>
    <row r="241" ht="15" customHeight="1" spans="1:7">
      <c r="A241" s="185" t="str">
        <f>'[1]Switch board'!$A243</f>
        <v>SW123.38</v>
      </c>
      <c r="B241" s="364" t="str">
        <f>'[1]Switch board'!$B243</f>
        <v>40/076 3core wire 1hp-1.5hp</v>
      </c>
      <c r="C241" s="495"/>
      <c r="D241" s="395"/>
      <c r="E241" s="713"/>
      <c r="F241" s="699">
        <f>'[1]Switch board'!K243</f>
        <v>245.714285714286</v>
      </c>
      <c r="G241" s="714"/>
    </row>
    <row r="242" ht="15" customHeight="1" spans="1:7">
      <c r="A242" s="185" t="str">
        <f>'[1]Switch board'!$A244</f>
        <v>SW123.39</v>
      </c>
      <c r="B242" s="364" t="str">
        <f>'[1]Switch board'!$B244</f>
        <v>70/076 3core wire 2hp-2.5hp</v>
      </c>
      <c r="C242" s="495"/>
      <c r="D242" s="395"/>
      <c r="E242" s="713"/>
      <c r="F242" s="699">
        <f>'[1]Switch board'!K244</f>
        <v>400</v>
      </c>
      <c r="G242" s="714"/>
    </row>
    <row r="243" customHeight="1" spans="1:7">
      <c r="A243" s="185" t="str">
        <f>'[1]Switch board'!$A257</f>
        <v>ELI021.1</v>
      </c>
      <c r="B243" s="364" t="str">
        <f>'[1]Switch board'!$B257</f>
        <v>ECB-1000P</v>
      </c>
      <c r="C243" s="138"/>
      <c r="D243" s="70" t="s">
        <v>167</v>
      </c>
      <c r="E243" s="395"/>
      <c r="F243" s="699">
        <f>'[1]Switch board'!K257</f>
        <v>365.700757575758</v>
      </c>
      <c r="G243" s="714"/>
    </row>
    <row r="244" customHeight="1" spans="1:7">
      <c r="A244" s="185" t="str">
        <f>'[1]Switch board'!$A258</f>
        <v>ELI021.2</v>
      </c>
      <c r="B244" s="364" t="str">
        <f>'[1]Switch board'!$B258</f>
        <v>ECB-1000PLUS</v>
      </c>
      <c r="C244" s="136" t="s">
        <v>168</v>
      </c>
      <c r="D244" s="70"/>
      <c r="E244" s="395"/>
      <c r="F244" s="699">
        <f>'[1]Switch board'!K258</f>
        <v>465.909090909091</v>
      </c>
      <c r="G244" s="714"/>
    </row>
    <row r="245" customHeight="1" spans="1:7">
      <c r="A245" s="185" t="str">
        <f>'[1]Switch board'!$A259</f>
        <v>ELI021.3</v>
      </c>
      <c r="B245" s="364" t="str">
        <f>'[1]Switch board'!$B259</f>
        <v>ECB-1000PLUS wifi</v>
      </c>
      <c r="C245" s="138"/>
      <c r="D245" s="70"/>
      <c r="E245" s="395"/>
      <c r="F245" s="699">
        <f>'[1]Switch board'!K259</f>
        <v>543.560606060606</v>
      </c>
      <c r="G245" s="714"/>
    </row>
    <row r="246" customHeight="1" spans="1:7">
      <c r="A246" s="185" t="str">
        <f>'[1]Switch board'!$A260</f>
        <v>SB001.1</v>
      </c>
      <c r="B246" s="364" t="str">
        <f>'[1]Switch board'!$B260</f>
        <v>Chiller Scneider (1-3.5) 1PH</v>
      </c>
      <c r="C246" s="45" t="s">
        <v>169</v>
      </c>
      <c r="D246" s="701" t="s">
        <v>170</v>
      </c>
      <c r="E246" s="395" t="s">
        <v>171</v>
      </c>
      <c r="F246" s="699">
        <f>'[1]Switch board'!K260</f>
        <v>1043.91951961264</v>
      </c>
      <c r="G246" s="580"/>
    </row>
    <row r="247" customHeight="1" spans="1:7">
      <c r="A247" s="185" t="str">
        <f>'[1]Switch board'!$A261</f>
        <v>SB001.2</v>
      </c>
      <c r="B247" s="364" t="str">
        <f>'[1]Switch board'!$B261</f>
        <v>Freezer Scneider (1-3.5) 1PH</v>
      </c>
      <c r="C247" s="45"/>
      <c r="D247" s="701" t="s">
        <v>170</v>
      </c>
      <c r="E247" s="395" t="s">
        <v>171</v>
      </c>
      <c r="F247" s="699">
        <f>'[1]Switch board'!K261</f>
        <v>1186.60210222423</v>
      </c>
      <c r="G247" s="581"/>
    </row>
    <row r="248" customHeight="1" spans="1:7">
      <c r="A248" s="185" t="str">
        <f>'[1]Switch board'!$A262</f>
        <v>SB001</v>
      </c>
      <c r="B248" s="364" t="str">
        <f>'[1]Switch board'!$B262</f>
        <v>Chiller ALL Scneider(2-3.5) </v>
      </c>
      <c r="C248" s="313" t="s">
        <v>172</v>
      </c>
      <c r="D248" s="715" t="s">
        <v>170</v>
      </c>
      <c r="E248" s="395" t="s">
        <v>171</v>
      </c>
      <c r="F248" s="699">
        <f>'[1]Switch board'!K262</f>
        <v>1325.1031486198</v>
      </c>
      <c r="G248" s="581"/>
    </row>
    <row r="249" customHeight="1" spans="1:7">
      <c r="A249" s="185" t="str">
        <f>'[1]Switch board'!$A263</f>
        <v>SB002</v>
      </c>
      <c r="B249" s="364" t="str">
        <f>'[1]Switch board'!$B263</f>
        <v>Chiller ALL Scneider (4-6.5) </v>
      </c>
      <c r="C249" s="315"/>
      <c r="D249" s="715" t="s">
        <v>173</v>
      </c>
      <c r="E249" s="395" t="s">
        <v>171</v>
      </c>
      <c r="F249" s="699">
        <f>'[1]Switch board'!K263</f>
        <v>1365.49723728975</v>
      </c>
      <c r="G249" s="581"/>
    </row>
    <row r="250" customHeight="1" spans="1:7">
      <c r="A250" s="185" t="str">
        <f>'[1]Switch board'!$A264</f>
        <v>SB002.1</v>
      </c>
      <c r="B250" s="364" t="str">
        <f>'[1]Switch board'!$B264</f>
        <v>Chiller ALL Scneider (7.5-12) </v>
      </c>
      <c r="C250" s="315"/>
      <c r="D250" s="396" t="s">
        <v>174</v>
      </c>
      <c r="E250" s="716" t="s">
        <v>171</v>
      </c>
      <c r="F250" s="699">
        <f>'[1]Switch board'!K264</f>
        <v>1650.80422546111</v>
      </c>
      <c r="G250" s="581"/>
    </row>
    <row r="251" customHeight="1" spans="1:7">
      <c r="A251" s="185" t="str">
        <f>'[1]Switch board'!$A265</f>
        <v>SB003</v>
      </c>
      <c r="B251" s="364" t="str">
        <f>'[1]Switch board'!$B265</f>
        <v>Freezer ALL Scneider (2-3.5) </v>
      </c>
      <c r="C251" s="315"/>
      <c r="D251" s="715" t="s">
        <v>170</v>
      </c>
      <c r="E251" s="70" t="s">
        <v>171</v>
      </c>
      <c r="F251" s="699">
        <f>'[1]Switch board'!K265</f>
        <v>1545.11906456472</v>
      </c>
      <c r="G251" s="581"/>
    </row>
    <row r="252" ht="14.25" customHeight="1" spans="1:7">
      <c r="A252" s="185" t="str">
        <f>'[1]Switch board'!$A266</f>
        <v>SB004</v>
      </c>
      <c r="B252" s="364" t="str">
        <f>'[1]Switch board'!$B266</f>
        <v>Freezer ALL Scneider (4-6.5)</v>
      </c>
      <c r="C252" s="315"/>
      <c r="D252" s="715" t="s">
        <v>173</v>
      </c>
      <c r="E252" s="395" t="s">
        <v>171</v>
      </c>
      <c r="F252" s="699">
        <f>'[1]Switch board'!K266</f>
        <v>1596.97787346437</v>
      </c>
      <c r="G252" s="581"/>
    </row>
    <row r="253" ht="14.25" customHeight="1" spans="1:7">
      <c r="A253" s="185" t="str">
        <f>'[1]Switch board'!$A267</f>
        <v>SB004.1</v>
      </c>
      <c r="B253" s="364" t="str">
        <f>'[1]Switch board'!$B267</f>
        <v>Freezer ALL Scneider (7.5-12)</v>
      </c>
      <c r="C253" s="317"/>
      <c r="D253" s="396" t="s">
        <v>174</v>
      </c>
      <c r="E253" s="716" t="s">
        <v>175</v>
      </c>
      <c r="F253" s="699">
        <f>'[1]Switch board'!K267</f>
        <v>1907.39068993195</v>
      </c>
      <c r="G253" s="581"/>
    </row>
    <row r="254" ht="14.25" customHeight="1" spans="1:7">
      <c r="A254" s="185" t="str">
        <f>'[1]Switch board'!$A268</f>
        <v>SB004.2</v>
      </c>
      <c r="B254" s="364" t="str">
        <f>'[1]Switch board'!$B268</f>
        <v>Chiller/freezer ALL Scneider(2-3.5) </v>
      </c>
      <c r="C254" s="717" t="s">
        <v>176</v>
      </c>
      <c r="D254" s="715" t="s">
        <v>170</v>
      </c>
      <c r="E254" s="395" t="s">
        <v>177</v>
      </c>
      <c r="F254" s="699">
        <f>'[1]Switch board'!K268</f>
        <v>976.098522167488</v>
      </c>
      <c r="G254" s="581"/>
    </row>
    <row r="255" ht="14.25" customHeight="1" spans="1:7">
      <c r="A255" s="185" t="str">
        <f>'[1]Switch board'!$A269</f>
        <v>SB004.3</v>
      </c>
      <c r="B255" s="364" t="str">
        <f>'[1]Switch board'!$B269</f>
        <v>Chiller/freezer ALL Scneider (4-6.5) </v>
      </c>
      <c r="C255" s="718"/>
      <c r="D255" s="715" t="s">
        <v>173</v>
      </c>
      <c r="E255" s="395" t="s">
        <v>177</v>
      </c>
      <c r="F255" s="699">
        <f>'[1]Switch board'!K269</f>
        <v>996.978138381789</v>
      </c>
      <c r="G255" s="581"/>
    </row>
    <row r="256" ht="14.25" customHeight="1" spans="1:7">
      <c r="A256" s="185" t="str">
        <f>'[1]Switch board'!$A270</f>
        <v>SB004.4</v>
      </c>
      <c r="B256" s="364" t="str">
        <f>'[1]Switch board'!$B270</f>
        <v>Chiller/freezer ALL Scneider (7.5-12) </v>
      </c>
      <c r="C256" s="718"/>
      <c r="D256" s="396" t="s">
        <v>174</v>
      </c>
      <c r="E256" s="716" t="s">
        <v>171</v>
      </c>
      <c r="F256" s="699">
        <f>'[1]Switch board'!K270</f>
        <v>1095.02570461538</v>
      </c>
      <c r="G256" s="581"/>
    </row>
    <row r="257" customHeight="1" spans="1:7">
      <c r="A257" s="185" t="str">
        <f>'[1]Switch board'!$A271</f>
        <v>SB004.5</v>
      </c>
      <c r="B257" s="364" t="str">
        <f>'[1]Switch board'!$B271</f>
        <v>Chiller/freezer ALL Scneider (7.5-12) part winding</v>
      </c>
      <c r="C257" s="718"/>
      <c r="D257" s="715" t="s">
        <v>170</v>
      </c>
      <c r="E257" s="70" t="s">
        <v>171</v>
      </c>
      <c r="F257" s="699">
        <f>'[1]Switch board'!K271</f>
        <v>1396.20705838294</v>
      </c>
      <c r="G257" s="581"/>
    </row>
    <row r="258" customHeight="1" spans="1:7">
      <c r="A258" s="185" t="str">
        <f>'[1]Switch board'!$A272</f>
        <v>SB004.6</v>
      </c>
      <c r="B258" s="364" t="str">
        <f>'[1]Switch board'!$B272</f>
        <v>Chiller ALL Scneider(2-3.5) for bcu indoor </v>
      </c>
      <c r="C258" s="208" t="s">
        <v>178</v>
      </c>
      <c r="D258" s="715" t="s">
        <v>170</v>
      </c>
      <c r="E258" s="70"/>
      <c r="F258" s="699">
        <f>'[1]Switch board'!K272</f>
        <v>1175.31876965346</v>
      </c>
      <c r="G258" s="581"/>
    </row>
    <row r="259" customHeight="1" spans="1:7">
      <c r="A259" s="185" t="str">
        <f>'[1]Switch board'!$A273</f>
        <v>SB004.7</v>
      </c>
      <c r="B259" s="364" t="str">
        <f>'[1]Switch board'!$B273</f>
        <v>Chiller ALL Scneider (4-6.5) for bcu indoor</v>
      </c>
      <c r="C259" s="323"/>
      <c r="D259" s="715" t="s">
        <v>173</v>
      </c>
      <c r="E259" s="70"/>
      <c r="F259" s="699">
        <f>'[1]Switch board'!K273</f>
        <v>1225.31876965346</v>
      </c>
      <c r="G259" s="581"/>
    </row>
    <row r="260" customHeight="1" spans="1:7">
      <c r="A260" s="185" t="str">
        <f>'[1]Switch board'!$A274</f>
        <v>SB004.8</v>
      </c>
      <c r="B260" s="364" t="str">
        <f>'[1]Switch board'!$B274</f>
        <v>Chiller ALL Scneider (7.5-15) for bcu indoor</v>
      </c>
      <c r="C260" s="323"/>
      <c r="D260" s="396" t="s">
        <v>174</v>
      </c>
      <c r="E260" s="70"/>
      <c r="F260" s="699">
        <f>'[1]Switch board'!K274</f>
        <v>1308.65210298679</v>
      </c>
      <c r="G260" s="581"/>
    </row>
    <row r="261" customHeight="1" spans="1:7">
      <c r="A261" s="185" t="str">
        <f>'[1]Switch board'!$A275</f>
        <v>SB004.9</v>
      </c>
      <c r="B261" s="364" t="str">
        <f>'[1]Switch board'!$B275</f>
        <v>Freezer ALL Scneider (2-3.5) for bcu indoor</v>
      </c>
      <c r="C261" s="323"/>
      <c r="D261" s="715" t="s">
        <v>170</v>
      </c>
      <c r="E261" s="70"/>
      <c r="F261" s="699">
        <f>'[1]Switch board'!K275</f>
        <v>1218.65027850221</v>
      </c>
      <c r="G261" s="581"/>
    </row>
    <row r="262" customHeight="1" spans="1:7">
      <c r="A262" s="185" t="str">
        <f>'[1]Switch board'!$A276</f>
        <v>SB004.10</v>
      </c>
      <c r="B262" s="364" t="str">
        <f>'[1]Switch board'!$B276</f>
        <v>Freezer ALL Scneider (4-6.5) for bcu indoor</v>
      </c>
      <c r="C262" s="323"/>
      <c r="D262" s="715" t="s">
        <v>173</v>
      </c>
      <c r="E262" s="70"/>
      <c r="F262" s="699">
        <f>'[1]Switch board'!K276</f>
        <v>1301.98361183554</v>
      </c>
      <c r="G262" s="581"/>
    </row>
    <row r="263" spans="1:7">
      <c r="A263" s="185" t="str">
        <f>'[1]Switch board'!$A277</f>
        <v>SB004.11</v>
      </c>
      <c r="B263" s="364" t="str">
        <f>'[1]Switch board'!$B277</f>
        <v>Freezer ALL Scneider (7.5-15) for bcu indoor</v>
      </c>
      <c r="C263" s="210"/>
      <c r="D263" s="396" t="s">
        <v>174</v>
      </c>
      <c r="E263" s="70"/>
      <c r="F263" s="699">
        <f>'[1]Switch board'!K277</f>
        <v>1468.65027850221</v>
      </c>
      <c r="G263" s="581"/>
    </row>
    <row r="264" ht="11.25" customHeight="1" spans="1:7">
      <c r="A264" s="185" t="str">
        <f>'[1]Switch board'!$A278</f>
        <v>SB005</v>
      </c>
      <c r="B264" s="364" t="str">
        <f>'[1]Switch board'!$B278</f>
        <v>Chiller ALL Scneider (7.5-14) </v>
      </c>
      <c r="C264" s="313" t="s">
        <v>179</v>
      </c>
      <c r="D264" s="396" t="s">
        <v>180</v>
      </c>
      <c r="E264" s="395" t="s">
        <v>181</v>
      </c>
      <c r="F264" s="699">
        <f>'[1]Switch board'!K278</f>
        <v>2222.42116080149</v>
      </c>
      <c r="G264" s="581"/>
    </row>
    <row r="265" spans="1:7">
      <c r="A265" s="185" t="str">
        <f>'[1]Switch board'!$A279</f>
        <v>SB006</v>
      </c>
      <c r="B265" s="364" t="str">
        <f>'[1]Switch board'!$B279</f>
        <v>Chiller ALL Scneider (15-23)</v>
      </c>
      <c r="C265" s="315"/>
      <c r="D265" s="396" t="s">
        <v>182</v>
      </c>
      <c r="E265" s="395" t="s">
        <v>181</v>
      </c>
      <c r="F265" s="699">
        <f>'[1]Switch board'!K279</f>
        <v>2402.91997488651</v>
      </c>
      <c r="G265" s="581"/>
    </row>
    <row r="266" spans="1:7">
      <c r="A266" s="185" t="str">
        <f>'[1]Switch board'!$A280</f>
        <v>SB007</v>
      </c>
      <c r="B266" s="364" t="str">
        <f>'[1]Switch board'!$B280</f>
        <v>Chiller ALL Scneider (25-34 )</v>
      </c>
      <c r="C266" s="315"/>
      <c r="D266" s="396" t="s">
        <v>183</v>
      </c>
      <c r="E266" s="395" t="s">
        <v>184</v>
      </c>
      <c r="F266" s="699">
        <f>'[1]Switch board'!K280</f>
        <v>2705.72603217532</v>
      </c>
      <c r="G266" s="581"/>
    </row>
    <row r="267" customHeight="1" spans="1:7">
      <c r="A267" s="185" t="str">
        <f>'[1]Switch board'!$A281</f>
        <v>SB008</v>
      </c>
      <c r="B267" s="364" t="str">
        <f>'[1]Switch board'!$B281</f>
        <v>Chiller ALL Scneider (35-50)</v>
      </c>
      <c r="C267" s="315"/>
      <c r="D267" s="396" t="s">
        <v>185</v>
      </c>
      <c r="E267" s="395" t="s">
        <v>184</v>
      </c>
      <c r="F267" s="699">
        <f>'[1]Switch board'!K281</f>
        <v>2885.5454082016</v>
      </c>
      <c r="G267" s="581"/>
    </row>
    <row r="268" spans="1:7">
      <c r="A268" s="185" t="str">
        <f>'[1]Switch board'!$A282</f>
        <v>SB009</v>
      </c>
      <c r="B268" s="364" t="str">
        <f>'[1]Switch board'!$B282</f>
        <v>Freezer ALL Scneider (8-14) </v>
      </c>
      <c r="C268" s="315"/>
      <c r="D268" s="396" t="s">
        <v>180</v>
      </c>
      <c r="E268" s="395" t="s">
        <v>181</v>
      </c>
      <c r="F268" s="699">
        <f>'[1]Switch board'!K282</f>
        <v>2428.85014005602</v>
      </c>
      <c r="G268" s="581"/>
    </row>
    <row r="269" spans="1:7">
      <c r="A269" s="185" t="str">
        <f>'[1]Switch board'!$A283</f>
        <v>SB010</v>
      </c>
      <c r="B269" s="364" t="str">
        <f>'[1]Switch board'!$B283</f>
        <v>Freezer ALL Scneider (15-23) </v>
      </c>
      <c r="C269" s="315"/>
      <c r="D269" s="396" t="s">
        <v>182</v>
      </c>
      <c r="E269" s="395" t="s">
        <v>181</v>
      </c>
      <c r="F269" s="699">
        <f>'[1]Switch board'!K283</f>
        <v>2643.27725189693</v>
      </c>
      <c r="G269" s="581"/>
    </row>
    <row r="270" ht="11.25" customHeight="1" spans="1:7">
      <c r="A270" s="185" t="str">
        <f>'[1]Switch board'!$A284</f>
        <v>SB011</v>
      </c>
      <c r="B270" s="364" t="str">
        <f>'[1]Switch board'!$B284</f>
        <v>Freezer ALL Scneider (25-34) </v>
      </c>
      <c r="C270" s="315"/>
      <c r="D270" s="396" t="s">
        <v>183</v>
      </c>
      <c r="E270" s="395" t="s">
        <v>184</v>
      </c>
      <c r="F270" s="699">
        <f>'[1]Switch board'!K284</f>
        <v>3001.38799811112</v>
      </c>
      <c r="G270" s="581"/>
    </row>
    <row r="271" spans="1:7">
      <c r="A271" s="185" t="str">
        <f>'[1]Switch board'!$A285</f>
        <v>SB012</v>
      </c>
      <c r="B271" s="364" t="str">
        <f>'[1]Switch board'!$B285</f>
        <v>Freezer ALL Scneider (35-50) </v>
      </c>
      <c r="C271" s="317"/>
      <c r="D271" s="396" t="s">
        <v>185</v>
      </c>
      <c r="E271" s="395" t="s">
        <v>184</v>
      </c>
      <c r="F271" s="699">
        <f>'[1]Switch board'!K285</f>
        <v>3207.87404080406</v>
      </c>
      <c r="G271" s="581"/>
    </row>
    <row r="272" spans="1:7">
      <c r="A272" s="185" t="str">
        <f>'[1]Switch board'!$A286</f>
        <v>SB013</v>
      </c>
      <c r="B272" s="364" t="str">
        <f>'[1]Switch board'!$B286</f>
        <v>Chiller ALL Scneider (7.5-12) </v>
      </c>
      <c r="C272" s="66" t="s">
        <v>186</v>
      </c>
      <c r="D272" s="396" t="s">
        <v>174</v>
      </c>
      <c r="E272" s="395" t="s">
        <v>184</v>
      </c>
      <c r="F272" s="699">
        <f>'[1]Switch board'!K286</f>
        <v>2581.23661955204</v>
      </c>
      <c r="G272" s="581"/>
    </row>
    <row r="273" customHeight="1" spans="1:7">
      <c r="A273" s="185" t="str">
        <f>'[1]Switch board'!$A287</f>
        <v>SB014</v>
      </c>
      <c r="B273" s="364" t="str">
        <f>'[1]Switch board'!$B287</f>
        <v>Chiller ALL Scneider (15-20)</v>
      </c>
      <c r="C273" s="66"/>
      <c r="D273" s="396" t="s">
        <v>187</v>
      </c>
      <c r="E273" s="395" t="s">
        <v>184</v>
      </c>
      <c r="F273" s="699">
        <f>'[1]Switch board'!K287</f>
        <v>2861.82008972171</v>
      </c>
      <c r="G273" s="581"/>
    </row>
    <row r="274" customHeight="1" spans="1:7">
      <c r="A274" s="185" t="str">
        <f>'[1]Switch board'!$A288</f>
        <v>SB015</v>
      </c>
      <c r="B274" s="364" t="str">
        <f>'[1]Switch board'!$B288</f>
        <v>Chiller ALL Scneider (25-30 )</v>
      </c>
      <c r="C274" s="66"/>
      <c r="D274" s="396" t="s">
        <v>188</v>
      </c>
      <c r="E274" s="395" t="s">
        <v>184</v>
      </c>
      <c r="F274" s="699">
        <f>'[1]Switch board'!K288</f>
        <v>3769.36816489048</v>
      </c>
      <c r="G274" s="581"/>
    </row>
    <row r="275" spans="1:7">
      <c r="A275" s="185" t="str">
        <f>'[1]Switch board'!$A289</f>
        <v>SB016</v>
      </c>
      <c r="B275" s="364" t="str">
        <f>'[1]Switch board'!$B289</f>
        <v>Freezer ALLScneider (7.5-12) </v>
      </c>
      <c r="C275" s="66"/>
      <c r="D275" s="396" t="s">
        <v>174</v>
      </c>
      <c r="E275" s="395" t="s">
        <v>184</v>
      </c>
      <c r="F275" s="699">
        <f>'[1]Switch board'!K289</f>
        <v>2798.79600652522</v>
      </c>
      <c r="G275" s="581"/>
    </row>
    <row r="276" spans="1:7">
      <c r="A276" s="185" t="str">
        <f>'[1]Switch board'!$A290</f>
        <v>SB017</v>
      </c>
      <c r="B276" s="364" t="str">
        <f>'[1]Switch board'!$B290</f>
        <v>Freezer ALLScneider (15-20) </v>
      </c>
      <c r="C276" s="66"/>
      <c r="D276" s="396" t="s">
        <v>187</v>
      </c>
      <c r="E276" s="395" t="s">
        <v>184</v>
      </c>
      <c r="F276" s="699">
        <f>'[1]Switch board'!K290</f>
        <v>3022.8262929693</v>
      </c>
      <c r="G276" s="581"/>
    </row>
    <row r="277" spans="1:7">
      <c r="A277" s="185" t="str">
        <f>'[1]Switch board'!$A291</f>
        <v>SB018</v>
      </c>
      <c r="B277" s="364" t="str">
        <f>'[1]Switch board'!$B291</f>
        <v>Freezer ALL Scneider (25-30) </v>
      </c>
      <c r="C277" s="66"/>
      <c r="D277" s="396" t="s">
        <v>188</v>
      </c>
      <c r="E277" s="395" t="s">
        <v>189</v>
      </c>
      <c r="F277" s="699">
        <f>'[1]Switch board'!K291</f>
        <v>4014.18662867446</v>
      </c>
      <c r="G277" s="581"/>
    </row>
    <row r="278" spans="1:7">
      <c r="A278" s="185" t="str">
        <f>'[1]Switch board'!$A292</f>
        <v>SB019</v>
      </c>
      <c r="B278" s="364" t="str">
        <f>'[1]Switch board'!$B292</f>
        <v>2in1 ALL Chiller ALL Scneider (2-3.5)</v>
      </c>
      <c r="C278" s="66" t="s">
        <v>172</v>
      </c>
      <c r="D278" s="715" t="s">
        <v>170</v>
      </c>
      <c r="E278" s="395"/>
      <c r="F278" s="699">
        <f>'[1]Switch board'!K292</f>
        <v>2400.20629723961</v>
      </c>
      <c r="G278" s="581"/>
    </row>
    <row r="279" spans="1:7">
      <c r="A279" s="185" t="str">
        <f>'[1]Switch board'!$A293</f>
        <v>SB020</v>
      </c>
      <c r="B279" s="364" t="str">
        <f>'[1]Switch board'!$B293</f>
        <v>2in1 ALL Chiller ALL Scneider (4-6.5)</v>
      </c>
      <c r="C279" s="66"/>
      <c r="D279" s="715" t="s">
        <v>173</v>
      </c>
      <c r="E279" s="395"/>
      <c r="F279" s="699">
        <f>'[1]Switch board'!K293</f>
        <v>2480.99447457951</v>
      </c>
      <c r="G279" s="581"/>
    </row>
    <row r="280" spans="1:7">
      <c r="A280" s="185" t="str">
        <f>'[1]Switch board'!$A294</f>
        <v>SB021</v>
      </c>
      <c r="B280" s="364" t="str">
        <f>'[1]Switch board'!$B294</f>
        <v>2in1 ALL Freezer ALL Scneider (2-3.5)</v>
      </c>
      <c r="C280" s="66"/>
      <c r="D280" s="715" t="s">
        <v>170</v>
      </c>
      <c r="E280" s="395"/>
      <c r="F280" s="699">
        <f>'[1]Switch board'!K294</f>
        <v>2840.23812912945</v>
      </c>
      <c r="G280" s="581"/>
    </row>
    <row r="281" spans="1:7">
      <c r="A281" s="185" t="str">
        <f>'[1]Switch board'!$A295</f>
        <v>SB022</v>
      </c>
      <c r="B281" s="364" t="str">
        <f>'[1]Switch board'!$B295</f>
        <v>2in1 ALL Freezer ALL Scneider (4-6.5)</v>
      </c>
      <c r="C281" s="66"/>
      <c r="D281" s="715" t="s">
        <v>173</v>
      </c>
      <c r="E281" s="395"/>
      <c r="F281" s="699">
        <f>'[1]Switch board'!K295</f>
        <v>2943.95574692874</v>
      </c>
      <c r="G281" s="581"/>
    </row>
    <row r="282" ht="11.25" hidden="1" customHeight="1" spans="1:7">
      <c r="A282" s="185" t="str">
        <f>'[1]Switch board'!$A296</f>
        <v>SB023</v>
      </c>
      <c r="B282" s="364" t="str">
        <f>'[1]Switch board'!$B296</f>
        <v>2in1 Chiller/Freezer ALL Scneider (2-3.5)</v>
      </c>
      <c r="C282" s="66"/>
      <c r="D282" s="715" t="s">
        <v>170</v>
      </c>
      <c r="E282" s="395"/>
      <c r="F282" s="699">
        <f>'[1]Switch board'!K296</f>
        <v>2620.22221318453</v>
      </c>
      <c r="G282" s="581"/>
    </row>
    <row r="283" ht="11.25" hidden="1" customHeight="1" spans="1:7">
      <c r="A283" s="185" t="str">
        <f>'[1]Switch board'!$A297</f>
        <v>SB024</v>
      </c>
      <c r="B283" s="364" t="str">
        <f>'[1]Switch board'!$B297</f>
        <v>2in1 Chiller/Freezer ALL Scneider (4-6.5)</v>
      </c>
      <c r="C283" s="66"/>
      <c r="D283" s="715" t="s">
        <v>173</v>
      </c>
      <c r="E283" s="395"/>
      <c r="F283" s="699">
        <f>'[1]Switch board'!K297</f>
        <v>2712.47511075412</v>
      </c>
      <c r="G283" s="581"/>
    </row>
    <row r="284" ht="11.25" hidden="1" customHeight="1" spans="1:7">
      <c r="A284" s="185" t="str">
        <f>'[1]Switch board'!$A298</f>
        <v>SB025</v>
      </c>
      <c r="B284" s="364" t="str">
        <f>'[1]Switch board'!$B298</f>
        <v>2in1 Chiller/Freezer ALL Scneider (2-3.5) 2elcb</v>
      </c>
      <c r="C284" s="66"/>
      <c r="D284" s="715" t="s">
        <v>170</v>
      </c>
      <c r="E284" s="395"/>
      <c r="F284" s="699">
        <f>'[1]Switch board'!K298</f>
        <v>2778.55554651786</v>
      </c>
      <c r="G284" s="581"/>
    </row>
    <row r="285" ht="11.25" hidden="1" customHeight="1" spans="1:7">
      <c r="A285" s="185" t="str">
        <f>'[1]Switch board'!$A299</f>
        <v>SB026</v>
      </c>
      <c r="B285" s="364" t="str">
        <f>'[1]Switch board'!$B299</f>
        <v>2in1 Chiller/Freezer ALL Scneider (4-6.5) 2elcb</v>
      </c>
      <c r="C285" s="66"/>
      <c r="D285" s="715" t="s">
        <v>173</v>
      </c>
      <c r="E285" s="395"/>
      <c r="F285" s="699">
        <f>'[1]Switch board'!K299</f>
        <v>2870.80844408745</v>
      </c>
      <c r="G285" s="581"/>
    </row>
    <row r="286" ht="11.25" hidden="1" customHeight="1" spans="1:7">
      <c r="A286" s="185" t="str">
        <f>'[1]Switch board'!$A300</f>
        <v>SB027</v>
      </c>
      <c r="B286" s="364" t="str">
        <f>'[1]Switch board'!$B300</f>
        <v>2in1 ALL Freezer ALL Scneider (2-3.5) 2elcb</v>
      </c>
      <c r="C286" s="66"/>
      <c r="D286" s="715" t="s">
        <v>170</v>
      </c>
      <c r="E286" s="395"/>
      <c r="F286" s="699">
        <f>'[1]Switch board'!K300</f>
        <v>2998.57146246278</v>
      </c>
      <c r="G286" s="581"/>
    </row>
    <row r="287" ht="11.25" hidden="1" customHeight="1" spans="1:7">
      <c r="A287" s="185" t="str">
        <f>'[1]Switch board'!$A301</f>
        <v>SB028</v>
      </c>
      <c r="B287" s="364" t="str">
        <f>'[1]Switch board'!$B301</f>
        <v>2in1 ALL Freezer ALL Scneider (4-6.5) 2elcb</v>
      </c>
      <c r="C287" s="66"/>
      <c r="D287" s="715" t="s">
        <v>173</v>
      </c>
      <c r="E287" s="395"/>
      <c r="F287" s="699">
        <f>'[1]Switch board'!K301</f>
        <v>3102.28908026207</v>
      </c>
      <c r="G287" s="581"/>
    </row>
    <row r="288" ht="11.25" hidden="1" customHeight="1" spans="1:7">
      <c r="A288" s="185" t="str">
        <f>'[1]Switch board'!$A302</f>
        <v>SB030</v>
      </c>
      <c r="B288" s="364" t="str">
        <f>'[1]Switch board'!$B302</f>
        <v>Customize control panel</v>
      </c>
      <c r="C288" s="66"/>
      <c r="D288" s="395"/>
      <c r="E288" s="395"/>
      <c r="F288" s="699">
        <f>'[1]Switch board'!K302</f>
        <v>0</v>
      </c>
      <c r="G288" s="581"/>
    </row>
    <row r="289" ht="11.25" hidden="1" customHeight="1" spans="1:7">
      <c r="A289" s="185" t="str">
        <f>'[1]Switch board'!$A303</f>
        <v>SB031</v>
      </c>
      <c r="B289" s="364" t="str">
        <f>'[1]Switch board'!$B303</f>
        <v>0.3T~1T Flake ice control panel (DOL) cw plc</v>
      </c>
      <c r="C289" s="66" t="s">
        <v>190</v>
      </c>
      <c r="D289" s="395"/>
      <c r="E289" s="395"/>
      <c r="F289" s="699">
        <f>'[1]Switch board'!K303</f>
        <v>1073.04262854567</v>
      </c>
      <c r="G289" s="581"/>
    </row>
    <row r="290" customHeight="1" spans="1:7">
      <c r="A290" s="185" t="str">
        <f>'[1]Switch board'!$A304</f>
        <v>SB032</v>
      </c>
      <c r="B290" s="364" t="str">
        <f>'[1]Switch board'!$B304</f>
        <v>1.5T~3T Flake ice control panel (DOL) cw plc</v>
      </c>
      <c r="C290" s="66"/>
      <c r="D290" s="395"/>
      <c r="E290" s="395"/>
      <c r="F290" s="699">
        <f>'[1]Switch board'!K304</f>
        <v>1262.09457354226</v>
      </c>
      <c r="G290" s="581"/>
    </row>
    <row r="291" spans="1:7">
      <c r="A291" s="185" t="str">
        <f>'[1]Switch board'!$A305</f>
        <v>SB032.1</v>
      </c>
      <c r="B291" s="364" t="str">
        <f>'[1]Switch board'!$B305</f>
        <v>4T~6T Flake ice control panel (p.winding) cw plc</v>
      </c>
      <c r="C291" s="66"/>
      <c r="D291" s="395"/>
      <c r="E291" s="395"/>
      <c r="F291" s="699">
        <f>'[1]Switch board'!K305</f>
        <v>2181.13242623123</v>
      </c>
      <c r="G291" s="581"/>
    </row>
    <row r="292" customHeight="1" spans="1:7">
      <c r="A292" s="185" t="str">
        <f>'[1]Switch board'!$A306</f>
        <v>SB033</v>
      </c>
      <c r="B292" s="364" t="str">
        <f>'[1]Switch board'!$B306</f>
        <v>0.5T-1T Flake ice control panel (DOL)</v>
      </c>
      <c r="C292" s="66"/>
      <c r="D292" s="395"/>
      <c r="E292" s="395"/>
      <c r="F292" s="699">
        <f>'[1]Switch board'!K306</f>
        <v>1596.97787346437</v>
      </c>
      <c r="G292" s="581"/>
    </row>
    <row r="293" spans="1:7">
      <c r="A293" s="185" t="str">
        <f>'[1]Switch board'!$A307</f>
        <v>SB034</v>
      </c>
      <c r="B293" s="364" t="str">
        <f>'[1]Switch board'!$B307</f>
        <v>1.5T-3T Flake ice control panel (DOL)</v>
      </c>
      <c r="C293" s="66"/>
      <c r="D293" s="395"/>
      <c r="E293" s="395"/>
      <c r="F293" s="699">
        <f>'[1]Switch board'!K307</f>
        <v>1907.39068993195</v>
      </c>
      <c r="G293" s="581"/>
    </row>
    <row r="294" spans="1:7">
      <c r="A294" s="185" t="str">
        <f>'[1]Switch board'!$A308</f>
        <v>SB035</v>
      </c>
      <c r="B294" s="364" t="str">
        <f>'[1]Switch board'!$B308</f>
        <v>2T~4T Flake ice control panel (PART WINDING)</v>
      </c>
      <c r="C294" s="66"/>
      <c r="D294" s="395"/>
      <c r="E294" s="395"/>
      <c r="F294" s="699">
        <f>'[1]Switch board'!K308</f>
        <v>2643.27725189693</v>
      </c>
      <c r="G294" s="581"/>
    </row>
    <row r="295" spans="1:7">
      <c r="A295" s="185" t="str">
        <f>'[1]Switch board'!$A309</f>
        <v>SB036</v>
      </c>
      <c r="B295" s="364" t="str">
        <f>'[1]Switch board'!$B309</f>
        <v>5T~6T Flake ice control panel (PART WINDING)</v>
      </c>
      <c r="C295" s="66"/>
      <c r="D295" s="395"/>
      <c r="E295" s="395"/>
      <c r="F295" s="699">
        <f>'[1]Switch board'!K309</f>
        <v>3001.38799811112</v>
      </c>
      <c r="G295" s="581"/>
    </row>
    <row r="296" ht="11.25" customHeight="1" spans="1:7">
      <c r="A296" s="185" t="str">
        <f>'[1]Switch board'!$A310</f>
        <v>SB037</v>
      </c>
      <c r="B296" s="364" t="str">
        <f>'[1]Switch board'!$B310</f>
        <v>10T Flake ice control panel (PART WINDING)</v>
      </c>
      <c r="C296" s="66"/>
      <c r="D296" s="395"/>
      <c r="E296" s="395"/>
      <c r="F296" s="699">
        <f>'[1]Switch board'!K310</f>
        <v>3668.05466477779</v>
      </c>
      <c r="G296" s="495"/>
    </row>
    <row r="297" spans="1:7">
      <c r="A297" s="185" t="str">
        <f>'[1]Switch board'!$A311</f>
        <v>SB038</v>
      </c>
      <c r="B297" s="364" t="str">
        <f>'[1]Switch board'!$B311</f>
        <v>PLC CONTROL</v>
      </c>
      <c r="C297" s="66"/>
      <c r="D297" s="395"/>
      <c r="E297" s="395"/>
      <c r="F297" s="699">
        <f>'[1]Switch board'!K311</f>
        <v>965.608465608466</v>
      </c>
      <c r="G297" s="714"/>
    </row>
    <row r="298" spans="1:7">
      <c r="A298" s="185" t="str">
        <f>'[1]Switch board'!$A312</f>
        <v>SB039</v>
      </c>
      <c r="B298" s="364" t="str">
        <f>'[1]Switch board'!$B312</f>
        <v>FZ05 PLC CONTROL FULL SET</v>
      </c>
      <c r="C298" s="66"/>
      <c r="D298" s="701"/>
      <c r="E298" s="395"/>
      <c r="F298" s="699">
        <f>'[1]Switch board'!K312</f>
        <v>2596.63865546219</v>
      </c>
      <c r="G298" s="714"/>
    </row>
    <row r="299" spans="1:7">
      <c r="A299" s="185" t="str">
        <f>'[1]Switch board'!$A313</f>
        <v>SB040</v>
      </c>
      <c r="B299" s="364" t="str">
        <f>'[1]Switch board'!$B313</f>
        <v>SK043 SCREEN DISPLAY</v>
      </c>
      <c r="C299" s="66"/>
      <c r="D299" s="701"/>
      <c r="E299" s="395"/>
      <c r="F299" s="699">
        <f>'[1]Switch board'!K313</f>
        <v>873.015873015873</v>
      </c>
      <c r="G299" s="714"/>
    </row>
    <row r="300" spans="1:7">
      <c r="A300" s="185" t="str">
        <f>'[1]Switch board'!$A314</f>
        <v>SB041</v>
      </c>
      <c r="B300" s="364" t="str">
        <f>'[1]Switch board'!$B314</f>
        <v>ZY108 CONTROLLER</v>
      </c>
      <c r="C300" s="66"/>
      <c r="D300" s="701"/>
      <c r="E300" s="395"/>
      <c r="F300" s="699">
        <f>'[1]Switch board'!K314</f>
        <v>767.195767195767</v>
      </c>
      <c r="G300" s="714"/>
    </row>
    <row r="301" spans="1:7">
      <c r="A301" s="185" t="str">
        <f>'[1]Switch board'!$A315</f>
        <v>SB042</v>
      </c>
      <c r="B301" s="364" t="str">
        <f>'[1]Switch board'!$B315</f>
        <v>220-11V TRANFORMER</v>
      </c>
      <c r="C301" s="66"/>
      <c r="D301" s="701"/>
      <c r="E301" s="395"/>
      <c r="F301" s="699">
        <f>'[1]Switch board'!K315</f>
        <v>39.6825396825397</v>
      </c>
      <c r="G301" s="714"/>
    </row>
    <row r="302" spans="1:7">
      <c r="A302" s="185" t="str">
        <f>'[1]Switch board'!$A316</f>
        <v>SB043</v>
      </c>
      <c r="B302" s="364" t="str">
        <f>'[1]Switch board'!$B316</f>
        <v>NTC-10K SENSOR</v>
      </c>
      <c r="C302" s="66"/>
      <c r="D302" s="701"/>
      <c r="E302" s="395"/>
      <c r="F302" s="699">
        <f>'[1]Switch board'!K316</f>
        <v>39.6825396825397</v>
      </c>
      <c r="G302" s="714"/>
    </row>
    <row r="303" spans="1:7">
      <c r="A303" s="185" t="str">
        <f>'[1]Switch board'!$A317</f>
        <v>SB044</v>
      </c>
      <c r="B303" s="364" t="str">
        <f>'[1]Switch board'!$B317</f>
        <v>MOD-CC WIRE CONNECTOR</v>
      </c>
      <c r="C303" s="66"/>
      <c r="D303" s="701"/>
      <c r="E303" s="395"/>
      <c r="F303" s="699">
        <f>'[1]Switch board'!K317</f>
        <v>5.29100529100529</v>
      </c>
      <c r="G303" s="714"/>
    </row>
    <row r="304" spans="1:7">
      <c r="A304" s="185" t="str">
        <f>'[1]Switch board'!$A318</f>
        <v>SB045</v>
      </c>
      <c r="B304" s="364" t="str">
        <f>'[1]Switch board'!$B318</f>
        <v>TZTZ</v>
      </c>
      <c r="C304" s="66"/>
      <c r="D304" s="701"/>
      <c r="E304" s="395"/>
      <c r="F304" s="699">
        <f>'[1]Switch board'!K318</f>
        <v>0</v>
      </c>
      <c r="G304" s="714"/>
    </row>
    <row r="305" spans="1:7">
      <c r="A305" s="185" t="str">
        <f>'[1]Switch board'!$A319</f>
        <v>SB046</v>
      </c>
      <c r="B305" s="364" t="str">
        <f>'[1]Switch board'!$B319</f>
        <v>0-30Bar PRESSURE TRANDUCER</v>
      </c>
      <c r="C305" s="66"/>
      <c r="D305" s="701"/>
      <c r="E305" s="395"/>
      <c r="F305" s="699">
        <f>'[1]Switch board'!K319</f>
        <v>330.687830687831</v>
      </c>
      <c r="G305" s="714"/>
    </row>
    <row r="306" spans="1:7">
      <c r="A306" s="185" t="str">
        <f>'[1]Switch board'!$A320</f>
        <v>SB047</v>
      </c>
      <c r="B306" s="364" t="str">
        <f>'[1]Switch board'!$B320</f>
        <v>~1-12Bar LOW PRESSURE TRANDUCER</v>
      </c>
      <c r="C306" s="66"/>
      <c r="D306" s="701"/>
      <c r="E306" s="395"/>
      <c r="F306" s="699">
        <f>'[1]Switch board'!K320</f>
        <v>330.687830687831</v>
      </c>
      <c r="G306" s="714"/>
    </row>
    <row r="307" ht="11.25" customHeight="1" spans="1:7">
      <c r="A307" s="185" t="str">
        <f>'[1]Switch board'!$A321</f>
        <v>SB048</v>
      </c>
      <c r="B307" s="364" t="str">
        <f>'[1]Switch board'!$B321</f>
        <v>SC13-700 SCREW COND PLC CONTROL FULL SET</v>
      </c>
      <c r="C307" s="66"/>
      <c r="D307" s="701"/>
      <c r="E307" s="395"/>
      <c r="F307" s="699">
        <f>'[1]Switch board'!K321</f>
        <v>3306.87830687831</v>
      </c>
      <c r="G307" s="714"/>
    </row>
    <row r="308" spans="1:7">
      <c r="A308" s="185">
        <f>'[1]Switch board'!$A322</f>
        <v>0</v>
      </c>
      <c r="B308" s="364" t="str">
        <f>'[1]Switch board'!$B322</f>
        <v>Chiller Chnt  (2-3.5) </v>
      </c>
      <c r="C308" s="45" t="s">
        <v>191</v>
      </c>
      <c r="D308" s="701" t="s">
        <v>170</v>
      </c>
      <c r="E308" s="395" t="s">
        <v>177</v>
      </c>
      <c r="F308" s="699">
        <f>'[1]Switch board'!K322</f>
        <v>1312.65286582469</v>
      </c>
      <c r="G308" s="714"/>
    </row>
    <row r="309" spans="1:7">
      <c r="A309" s="185">
        <f>'[1]Switch board'!$A323</f>
        <v>0</v>
      </c>
      <c r="B309" s="364" t="str">
        <f>'[1]Switch board'!$B323</f>
        <v>Chiller Chnt  (4-7.5) </v>
      </c>
      <c r="C309" s="45"/>
      <c r="D309" s="701" t="s">
        <v>192</v>
      </c>
      <c r="E309" s="395" t="s">
        <v>177</v>
      </c>
      <c r="F309" s="699">
        <f>'[1]Switch board'!K323</f>
        <v>1274.32664798123</v>
      </c>
      <c r="G309" s="714"/>
    </row>
    <row r="310" spans="1:7">
      <c r="A310" s="185">
        <f>'[1]Switch board'!$A324</f>
        <v>0</v>
      </c>
      <c r="B310" s="364" t="str">
        <f>'[1]Switch board'!$B324</f>
        <v>Frezzer Chnt (2-3.5)</v>
      </c>
      <c r="C310" s="45"/>
      <c r="D310" s="701" t="s">
        <v>170</v>
      </c>
      <c r="E310" s="395" t="s">
        <v>193</v>
      </c>
      <c r="F310" s="699">
        <f>'[1]Switch board'!K324</f>
        <v>1480.1706062542</v>
      </c>
      <c r="G310" s="714"/>
    </row>
    <row r="311" spans="1:7">
      <c r="A311" s="185">
        <f>'[1]Switch board'!$A325</f>
        <v>0</v>
      </c>
      <c r="B311" s="364" t="str">
        <f>'[1]Switch board'!$B325</f>
        <v>Frezzer Chnt (4-7.5) </v>
      </c>
      <c r="C311" s="45"/>
      <c r="D311" s="701" t="s">
        <v>192</v>
      </c>
      <c r="E311" s="395" t="s">
        <v>193</v>
      </c>
      <c r="F311" s="699">
        <f>'[1]Switch board'!K325</f>
        <v>1532.07411502613</v>
      </c>
      <c r="G311" s="714"/>
    </row>
    <row r="312" spans="1:7">
      <c r="A312" s="185">
        <f>'[1]Switch board'!$A326</f>
        <v>0</v>
      </c>
      <c r="B312" s="364" t="str">
        <f>'[1]Switch board'!$B326</f>
        <v>JXF2520/14</v>
      </c>
      <c r="C312" s="395">
        <v>25</v>
      </c>
      <c r="D312" s="395">
        <v>20</v>
      </c>
      <c r="E312" s="395">
        <v>15</v>
      </c>
      <c r="F312" s="699" t="str">
        <f>'[1]Switch board'!K326</f>
        <v>~</v>
      </c>
      <c r="G312" s="580"/>
    </row>
    <row r="313" spans="1:7">
      <c r="A313" s="185">
        <f>'[1]Switch board'!$A327</f>
        <v>0</v>
      </c>
      <c r="B313" s="364" t="str">
        <f>'[1]Switch board'!$B327</f>
        <v>JXF3025/15</v>
      </c>
      <c r="C313" s="719">
        <v>30</v>
      </c>
      <c r="D313" s="719">
        <v>25</v>
      </c>
      <c r="E313" s="719">
        <v>15</v>
      </c>
      <c r="F313" s="699" t="str">
        <f>'[1]Switch board'!K327</f>
        <v>~</v>
      </c>
      <c r="G313" s="581"/>
    </row>
    <row r="314" spans="1:7">
      <c r="A314" s="185">
        <f>'[1]Switch board'!$A328</f>
        <v>0</v>
      </c>
      <c r="B314" s="364" t="str">
        <f>'[1]Switch board'!$B328</f>
        <v>JXF3030/18</v>
      </c>
      <c r="C314" s="395">
        <v>30</v>
      </c>
      <c r="D314" s="395">
        <v>30</v>
      </c>
      <c r="E314" s="395">
        <v>15</v>
      </c>
      <c r="F314" s="699" t="str">
        <f>'[1]Switch board'!K328</f>
        <v>~</v>
      </c>
      <c r="G314" s="581"/>
    </row>
    <row r="315" customHeight="1" spans="1:7">
      <c r="A315" s="185" t="str">
        <f>'[1]Switch board'!$A329</f>
        <v>SW124</v>
      </c>
      <c r="B315" s="364" t="str">
        <f>'[1]Switch board'!$B329</f>
        <v>JXF4030/15* switch board</v>
      </c>
      <c r="C315" s="719">
        <v>40</v>
      </c>
      <c r="D315" s="719">
        <v>30</v>
      </c>
      <c r="E315" s="719">
        <v>15</v>
      </c>
      <c r="F315" s="699">
        <f>'[1]Switch board'!K329</f>
        <v>119.925925925926</v>
      </c>
      <c r="G315" s="581"/>
    </row>
    <row r="316" spans="1:7">
      <c r="A316" s="185">
        <f>'[1]Switch board'!$A330</f>
        <v>0</v>
      </c>
      <c r="B316" s="364" t="str">
        <f>'[1]Switch board'!$B330</f>
        <v>JXF4030/20  </v>
      </c>
      <c r="C316" s="395">
        <v>40</v>
      </c>
      <c r="D316" s="395">
        <v>30</v>
      </c>
      <c r="E316" s="395">
        <v>20</v>
      </c>
      <c r="F316" s="699" t="str">
        <f>'[1]Switch board'!K330</f>
        <v>~</v>
      </c>
      <c r="G316" s="581"/>
    </row>
    <row r="317" spans="1:7">
      <c r="A317" s="185">
        <f>'[1]Switch board'!$A331</f>
        <v>0</v>
      </c>
      <c r="B317" s="364" t="str">
        <f>'[1]Switch board'!$B331</f>
        <v>JXF4030/25</v>
      </c>
      <c r="C317" s="719">
        <v>40</v>
      </c>
      <c r="D317" s="719">
        <v>30</v>
      </c>
      <c r="E317" s="719">
        <v>25</v>
      </c>
      <c r="F317" s="699" t="str">
        <f>'[1]Switch board'!K331</f>
        <v>~</v>
      </c>
      <c r="G317" s="581"/>
    </row>
    <row r="318" spans="1:7">
      <c r="A318" s="185" t="str">
        <f>'[1]Switch board'!$A332</f>
        <v>SW125</v>
      </c>
      <c r="B318" s="364" t="str">
        <f>'[1]Switch board'!$B332</f>
        <v>JXF4540/18*</v>
      </c>
      <c r="C318" s="719">
        <v>45</v>
      </c>
      <c r="D318" s="719">
        <v>40</v>
      </c>
      <c r="E318" s="719">
        <v>18</v>
      </c>
      <c r="F318" s="699">
        <f>'[1]Switch board'!K332</f>
        <v>146.745614035088</v>
      </c>
      <c r="G318" s="581"/>
    </row>
    <row r="319" spans="1:7">
      <c r="A319" s="185" t="str">
        <f>'[1]Switch board'!$A333</f>
        <v>SW126</v>
      </c>
      <c r="B319" s="364" t="str">
        <f>'[1]Switch board'!$B333</f>
        <v>JXF5040/18*</v>
      </c>
      <c r="C319" s="395">
        <v>50</v>
      </c>
      <c r="D319" s="395">
        <v>40</v>
      </c>
      <c r="E319" s="395">
        <v>18</v>
      </c>
      <c r="F319" s="699" t="str">
        <f>'[1]Switch board'!K333</f>
        <v>~</v>
      </c>
      <c r="G319" s="581"/>
    </row>
    <row r="320" spans="1:7">
      <c r="A320" s="185" t="str">
        <f>'[1]Switch board'!$A334</f>
        <v>SW127</v>
      </c>
      <c r="B320" s="364" t="str">
        <f>'[1]Switch board'!$B334</f>
        <v>JXF5045/18*</v>
      </c>
      <c r="C320" s="395">
        <v>50</v>
      </c>
      <c r="D320" s="395">
        <v>45</v>
      </c>
      <c r="E320" s="395">
        <v>18</v>
      </c>
      <c r="F320" s="699">
        <f>'[1]Switch board'!K334</f>
        <v>182.982456140351</v>
      </c>
      <c r="G320" s="581"/>
    </row>
    <row r="321" spans="1:7">
      <c r="A321" s="185">
        <f>'[1]Switch board'!$A335</f>
        <v>0</v>
      </c>
      <c r="B321" s="364" t="str">
        <f>'[1]Switch board'!$B335</f>
        <v>JXF5040/20 </v>
      </c>
      <c r="C321" s="719">
        <v>50</v>
      </c>
      <c r="D321" s="719">
        <v>40</v>
      </c>
      <c r="E321" s="719">
        <v>20</v>
      </c>
      <c r="F321" s="699" t="str">
        <f>'[1]Switch board'!K335</f>
        <v>~</v>
      </c>
      <c r="G321" s="581"/>
    </row>
    <row r="322" spans="1:7">
      <c r="A322" s="185">
        <f>'[1]Switch board'!$A336</f>
        <v>0</v>
      </c>
      <c r="B322" s="364" t="str">
        <f>'[1]Switch board'!$B336</f>
        <v>JXF5040/25</v>
      </c>
      <c r="C322" s="395">
        <v>50</v>
      </c>
      <c r="D322" s="395">
        <v>40</v>
      </c>
      <c r="E322" s="395">
        <v>25</v>
      </c>
      <c r="F322" s="699" t="str">
        <f>'[1]Switch board'!K336</f>
        <v>~</v>
      </c>
      <c r="G322" s="581"/>
    </row>
    <row r="323" spans="1:7">
      <c r="A323" s="185">
        <f>'[1]Switch board'!$A337</f>
        <v>0</v>
      </c>
      <c r="B323" s="364" t="str">
        <f>'[1]Switch board'!$B337</f>
        <v>JXF6040/20</v>
      </c>
      <c r="C323" s="719">
        <v>60</v>
      </c>
      <c r="D323" s="719">
        <v>40</v>
      </c>
      <c r="E323" s="719">
        <v>20</v>
      </c>
      <c r="F323" s="699" t="str">
        <f>'[1]Switch board'!K337</f>
        <v>~</v>
      </c>
      <c r="G323" s="581"/>
    </row>
    <row r="324" spans="1:7">
      <c r="A324" s="185">
        <f>'[1]Switch board'!$A338</f>
        <v>0</v>
      </c>
      <c r="B324" s="364" t="str">
        <f>'[1]Switch board'!$B338</f>
        <v>JXF6050/15</v>
      </c>
      <c r="C324" s="395">
        <v>60</v>
      </c>
      <c r="D324" s="395">
        <v>50</v>
      </c>
      <c r="E324" s="395">
        <v>15</v>
      </c>
      <c r="F324" s="699" t="str">
        <f>'[1]Switch board'!K338</f>
        <v>~</v>
      </c>
      <c r="G324" s="581"/>
    </row>
    <row r="325" spans="1:7">
      <c r="A325" s="185" t="str">
        <f>'[1]Switch board'!$A339</f>
        <v>SW128</v>
      </c>
      <c r="B325" s="364" t="str">
        <f>'[1]Switch board'!$B339</f>
        <v>JXF6050/20 *</v>
      </c>
      <c r="C325" s="719">
        <v>60</v>
      </c>
      <c r="D325" s="719">
        <v>50</v>
      </c>
      <c r="E325" s="719">
        <v>20</v>
      </c>
      <c r="F325" s="699">
        <f>'[1]Switch board'!K339</f>
        <v>259.037037037037</v>
      </c>
      <c r="G325" s="581"/>
    </row>
    <row r="326" spans="1:7">
      <c r="A326" s="185">
        <f>'[1]Switch board'!$A340</f>
        <v>0</v>
      </c>
      <c r="B326" s="364" t="str">
        <f>'[1]Switch board'!$B340</f>
        <v>JXF6050/25</v>
      </c>
      <c r="C326" s="395">
        <v>60</v>
      </c>
      <c r="D326" s="395">
        <v>50</v>
      </c>
      <c r="E326" s="395">
        <v>25</v>
      </c>
      <c r="F326" s="699" t="str">
        <f>'[1]Switch board'!K340</f>
        <v>~</v>
      </c>
      <c r="G326" s="581"/>
    </row>
    <row r="327" spans="1:7">
      <c r="A327" s="185" t="str">
        <f>'[1]Switch board'!$A341</f>
        <v>SW129</v>
      </c>
      <c r="B327" s="364" t="str">
        <f>'[1]Switch board'!$B341</f>
        <v>JXF6060/20 *</v>
      </c>
      <c r="C327" s="719">
        <v>60</v>
      </c>
      <c r="D327" s="719">
        <v>60</v>
      </c>
      <c r="E327" s="719">
        <v>20</v>
      </c>
      <c r="F327" s="699">
        <f>'[1]Switch board'!K341</f>
        <v>289.888888888889</v>
      </c>
      <c r="G327" s="581"/>
    </row>
    <row r="328" spans="1:7">
      <c r="A328" s="185">
        <f>'[1]Switch board'!$A342</f>
        <v>0</v>
      </c>
      <c r="B328" s="364" t="str">
        <f>'[1]Switch board'!$B342</f>
        <v>JXF7050/20</v>
      </c>
      <c r="C328" s="719">
        <v>70</v>
      </c>
      <c r="D328" s="719">
        <v>50</v>
      </c>
      <c r="E328" s="719">
        <v>20</v>
      </c>
      <c r="F328" s="699" t="str">
        <f>'[1]Switch board'!K342</f>
        <v>~</v>
      </c>
      <c r="G328" s="581"/>
    </row>
    <row r="329" spans="1:7">
      <c r="A329" s="185">
        <f>'[1]Switch board'!$A343</f>
        <v>0</v>
      </c>
      <c r="B329" s="364" t="str">
        <f>'[1]Switch board'!$B343</f>
        <v>JXF7050/25</v>
      </c>
      <c r="C329" s="395">
        <v>70</v>
      </c>
      <c r="D329" s="395">
        <v>50</v>
      </c>
      <c r="E329" s="395">
        <v>25</v>
      </c>
      <c r="F329" s="699" t="str">
        <f>'[1]Switch board'!K343</f>
        <v>~</v>
      </c>
      <c r="G329" s="581"/>
    </row>
    <row r="330" spans="1:7">
      <c r="A330" s="185" t="str">
        <f>'[1]Switch board'!$A344</f>
        <v>SW130</v>
      </c>
      <c r="B330" s="364" t="str">
        <f>'[1]Switch board'!$B344</f>
        <v>JXF7060/20 * (1.2MM)</v>
      </c>
      <c r="C330" s="719">
        <v>70</v>
      </c>
      <c r="D330" s="719">
        <v>60</v>
      </c>
      <c r="E330" s="719">
        <v>20</v>
      </c>
      <c r="F330" s="699">
        <f>'[1]Switch board'!K344</f>
        <v>364.777777777778</v>
      </c>
      <c r="G330" s="581"/>
    </row>
    <row r="331" spans="1:7">
      <c r="A331" s="185" t="str">
        <f>'[1]Switch board'!$A345</f>
        <v>SW131</v>
      </c>
      <c r="B331" s="364" t="str">
        <f>'[1]Switch board'!$B345</f>
        <v>JXF7060/25 </v>
      </c>
      <c r="C331" s="395">
        <v>70</v>
      </c>
      <c r="D331" s="395">
        <v>60</v>
      </c>
      <c r="E331" s="395">
        <v>25</v>
      </c>
      <c r="F331" s="699" t="str">
        <f>'[1]Switch board'!K345</f>
        <v>~</v>
      </c>
      <c r="G331" s="581"/>
    </row>
    <row r="332" spans="1:7">
      <c r="A332" s="185" t="str">
        <f>'[1]Switch board'!$A346</f>
        <v>SW132</v>
      </c>
      <c r="B332" s="364" t="str">
        <f>'[1]Switch board'!$B346</f>
        <v>JXF8060/20</v>
      </c>
      <c r="C332" s="719">
        <v>80</v>
      </c>
      <c r="D332" s="719">
        <v>60</v>
      </c>
      <c r="E332" s="719">
        <v>20</v>
      </c>
      <c r="F332" s="699" t="str">
        <f>'[1]Switch board'!K346</f>
        <v>~</v>
      </c>
      <c r="G332" s="581"/>
    </row>
    <row r="333" spans="1:7">
      <c r="A333" s="185" t="str">
        <f>'[1]Switch board'!$A347</f>
        <v>SW133</v>
      </c>
      <c r="B333" s="364" t="str">
        <f>'[1]Switch board'!$B347</f>
        <v>JXF8060/25</v>
      </c>
      <c r="C333" s="395">
        <v>80</v>
      </c>
      <c r="D333" s="395">
        <v>60</v>
      </c>
      <c r="E333" s="395">
        <v>25</v>
      </c>
      <c r="F333" s="699" t="str">
        <f>'[1]Switch board'!K347</f>
        <v>~</v>
      </c>
      <c r="G333" s="581"/>
    </row>
    <row r="334" customHeight="1" spans="1:7">
      <c r="A334" s="185" t="str">
        <f>'[1]Switch board'!$A348</f>
        <v>SW134</v>
      </c>
      <c r="B334" s="364" t="str">
        <f>'[1]Switch board'!$B348</f>
        <v>JXF8070/20 * (1.2MM)</v>
      </c>
      <c r="C334" s="719">
        <v>80</v>
      </c>
      <c r="D334" s="719">
        <v>70</v>
      </c>
      <c r="E334" s="719">
        <v>20</v>
      </c>
      <c r="F334" s="699">
        <f>'[1]Switch board'!K348</f>
        <v>432.462962962963</v>
      </c>
      <c r="G334" s="581"/>
    </row>
    <row r="335" spans="1:7">
      <c r="A335" s="185">
        <f>'[1]Switch board'!$A349</f>
        <v>0</v>
      </c>
      <c r="B335" s="364" t="str">
        <f>'[1]Switch board'!$B349</f>
        <v>JXF9070/22</v>
      </c>
      <c r="C335" s="395">
        <v>90</v>
      </c>
      <c r="D335" s="395">
        <v>70</v>
      </c>
      <c r="E335" s="395">
        <v>22</v>
      </c>
      <c r="F335" s="699" t="str">
        <f>'[1]Switch board'!K349</f>
        <v>~</v>
      </c>
      <c r="G335" s="581"/>
    </row>
    <row r="336" spans="1:7">
      <c r="A336" s="185" t="str">
        <f>'[1]Switch board'!$A350</f>
        <v>SW135</v>
      </c>
      <c r="B336" s="364" t="str">
        <f>'[1]Switch board'!$B350</f>
        <v>JXF10080/20 (1.2mm*1.5mm)</v>
      </c>
      <c r="C336" s="720">
        <v>100</v>
      </c>
      <c r="D336" s="720">
        <v>80</v>
      </c>
      <c r="E336" s="720">
        <v>20</v>
      </c>
      <c r="F336" s="699">
        <f>'[1]Switch board'!K350</f>
        <v>607.5</v>
      </c>
      <c r="G336" s="581"/>
    </row>
    <row r="337" spans="1:7">
      <c r="A337" s="185" t="str">
        <f>'[1]Switch board'!$A351</f>
        <v>SW136</v>
      </c>
      <c r="B337" s="364" t="str">
        <f>'[1]Switch board'!$B351</f>
        <v>JXF10080/25 (1.2mm*1.5mm)</v>
      </c>
      <c r="C337" s="395">
        <v>100</v>
      </c>
      <c r="D337" s="395">
        <v>80</v>
      </c>
      <c r="E337" s="395">
        <v>25</v>
      </c>
      <c r="F337" s="699" t="str">
        <f>'[1]Switch board'!K351</f>
        <v>~</v>
      </c>
      <c r="G337" s="581"/>
    </row>
    <row r="338" customHeight="1" spans="1:7">
      <c r="A338" s="185" t="str">
        <f>'[1]Switch board'!$A352</f>
        <v>SW136.1</v>
      </c>
      <c r="B338" s="364" t="str">
        <f>'[1]Switch board'!$B352</f>
        <v>JXF 120100/25 (1.2mm*1.5mm)</v>
      </c>
      <c r="C338" s="395">
        <v>120</v>
      </c>
      <c r="D338" s="395">
        <v>100</v>
      </c>
      <c r="E338" s="395">
        <v>25</v>
      </c>
      <c r="F338" s="699">
        <f>'[1]Switch board'!K352</f>
        <v>1011.63333333333</v>
      </c>
      <c r="G338" s="581"/>
    </row>
    <row r="339" customHeight="1" spans="1:7">
      <c r="A339" s="185" t="str">
        <f>'[1]Switch board'!$A354</f>
        <v>SW137</v>
      </c>
      <c r="B339" s="364" t="str">
        <f>'[1]Switch board'!$B354</f>
        <v>STX4 4518 (1.2mm*1.5mm)</v>
      </c>
      <c r="C339" s="719">
        <v>45</v>
      </c>
      <c r="D339" s="719">
        <v>40</v>
      </c>
      <c r="E339" s="719">
        <v>18</v>
      </c>
      <c r="F339" s="699">
        <f>'[1]Switch board'!K354</f>
        <v>597.446666666667</v>
      </c>
      <c r="G339" s="581"/>
    </row>
    <row r="340" customHeight="1" spans="1:7">
      <c r="A340" s="185" t="str">
        <f>'[1]Switch board'!$A355</f>
        <v>SW138</v>
      </c>
      <c r="B340" s="364" t="str">
        <f>'[1]Switch board'!$B355</f>
        <v>STX5 620 (1.2mm*1.5mm)</v>
      </c>
      <c r="C340" s="719">
        <v>60</v>
      </c>
      <c r="D340" s="719">
        <v>50</v>
      </c>
      <c r="E340" s="719">
        <v>20</v>
      </c>
      <c r="F340" s="699">
        <f>'[1]Switch board'!K355</f>
        <v>923.368333333333</v>
      </c>
      <c r="G340" s="581"/>
    </row>
    <row r="341" ht="24" customHeight="1" spans="1:7">
      <c r="A341" s="185" t="str">
        <f>'[1]Switch board'!$A356</f>
        <v>SW139</v>
      </c>
      <c r="B341" s="364" t="str">
        <f>'[1]Switch board'!$B356</f>
        <v>STX6 620 (1.2mm*1.5mm)</v>
      </c>
      <c r="C341" s="719">
        <v>60</v>
      </c>
      <c r="D341" s="719">
        <v>60</v>
      </c>
      <c r="E341" s="719">
        <v>20</v>
      </c>
      <c r="F341" s="699">
        <f>'[1]Switch board'!K356</f>
        <v>1035.8</v>
      </c>
      <c r="G341" s="581"/>
    </row>
    <row r="342" ht="30" customHeight="1" spans="1:7">
      <c r="A342" s="185" t="str">
        <f>'[1]Switch board'!$A357</f>
        <v>SW140</v>
      </c>
      <c r="B342" s="364" t="str">
        <f>'[1]Switch board'!$B357</f>
        <v>STX6 720 (1.2mm*1.5mm)</v>
      </c>
      <c r="C342" s="719">
        <v>70</v>
      </c>
      <c r="D342" s="719">
        <v>60</v>
      </c>
      <c r="E342" s="719">
        <v>20</v>
      </c>
      <c r="F342" s="699">
        <f>'[1]Switch board'!K357</f>
        <v>1162.24</v>
      </c>
      <c r="G342" s="581"/>
    </row>
    <row r="343" spans="1:7">
      <c r="A343" s="185" t="str">
        <f>'[1]Switch board'!$A358</f>
        <v>SW141</v>
      </c>
      <c r="B343" s="364" t="str">
        <f>'[1]Switch board'!$B358</f>
        <v>STX7 820 (1.5mm*2mm)</v>
      </c>
      <c r="C343" s="719">
        <v>80</v>
      </c>
      <c r="D343" s="719">
        <v>70</v>
      </c>
      <c r="E343" s="719">
        <v>20</v>
      </c>
      <c r="F343" s="699">
        <f>'[1]Switch board'!K358</f>
        <v>1690.01</v>
      </c>
      <c r="G343" s="581"/>
    </row>
    <row r="344" spans="1:7">
      <c r="A344" s="185" t="str">
        <f>'[1]Switch board'!$A359</f>
        <v>SW142</v>
      </c>
      <c r="B344" s="364" t="str">
        <f>'[1]Switch board'!$B359</f>
        <v>STX8 1020 (1.5mm*2mm)</v>
      </c>
      <c r="C344" s="720">
        <v>100</v>
      </c>
      <c r="D344" s="720">
        <v>80</v>
      </c>
      <c r="E344" s="720">
        <v>20</v>
      </c>
      <c r="F344" s="699">
        <f>'[1]Switch board'!K359</f>
        <v>2244.15</v>
      </c>
      <c r="G344" s="581"/>
    </row>
    <row r="345" spans="1:7">
      <c r="A345" s="185" t="str">
        <f>'[1]Switch board'!$A360</f>
        <v>SW143</v>
      </c>
      <c r="B345" s="364" t="str">
        <f>'[1]Switch board'!$B360</f>
        <v>STX8 1025 (1.5mm*2mm)</v>
      </c>
      <c r="C345" s="395">
        <v>100</v>
      </c>
      <c r="D345" s="395">
        <v>80</v>
      </c>
      <c r="E345" s="395">
        <v>25</v>
      </c>
      <c r="F345" s="699">
        <f>'[1]Switch board'!K360</f>
        <v>2412.23666666667</v>
      </c>
      <c r="G345" s="495"/>
    </row>
    <row r="346" spans="1:7">
      <c r="A346" s="185" t="str">
        <f>'[1]Switch board'!$A361</f>
        <v>SW144</v>
      </c>
      <c r="B346" s="364" t="str">
        <f>'[1]Switch board'!$B361</f>
        <v>TT1 04</v>
      </c>
      <c r="C346" s="82" t="s">
        <v>194</v>
      </c>
      <c r="D346" s="70" t="s">
        <v>195</v>
      </c>
      <c r="E346" s="395"/>
      <c r="F346" s="699">
        <f>'[1]Switch board'!K361</f>
        <v>40.5176470588235</v>
      </c>
      <c r="G346" s="395"/>
    </row>
    <row r="347" spans="1:7">
      <c r="A347" s="185" t="str">
        <f>'[1]Switch board'!$A362</f>
        <v>SW145</v>
      </c>
      <c r="B347" s="364" t="str">
        <f>'[1]Switch board'!$B362</f>
        <v>TT2 04</v>
      </c>
      <c r="C347" s="82" t="s">
        <v>196</v>
      </c>
      <c r="D347" s="70"/>
      <c r="E347" s="395"/>
      <c r="F347" s="699">
        <f>'[1]Switch board'!K362</f>
        <v>45.9039215686275</v>
      </c>
      <c r="G347" s="395"/>
    </row>
    <row r="348" spans="1:7">
      <c r="A348" s="185" t="str">
        <f>'[1]Switch board'!$A363</f>
        <v>SW146</v>
      </c>
      <c r="B348" s="364" t="str">
        <f>'[1]Switch board'!$B363</f>
        <v>TT2 05</v>
      </c>
      <c r="C348" s="82" t="s">
        <v>197</v>
      </c>
      <c r="D348" s="70"/>
      <c r="E348" s="395"/>
      <c r="F348" s="699">
        <f>'[1]Switch board'!K363</f>
        <v>53.3803921568627</v>
      </c>
      <c r="G348" s="395"/>
    </row>
    <row r="349" spans="1:7">
      <c r="A349" s="185" t="str">
        <f>'[1]Switch board'!$A364</f>
        <v>SW147</v>
      </c>
      <c r="B349" s="364" t="str">
        <f>'[1]Switch board'!$B364</f>
        <v>TT1 06</v>
      </c>
      <c r="C349" s="82" t="s">
        <v>198</v>
      </c>
      <c r="D349" s="70"/>
      <c r="E349" s="395"/>
      <c r="F349" s="699">
        <f>'[1]Switch board'!K364</f>
        <v>60.856862745098</v>
      </c>
      <c r="G349" s="395"/>
    </row>
    <row r="350" spans="1:7">
      <c r="A350" s="185" t="str">
        <f>'[1]Switch board'!$A365</f>
        <v>SW148</v>
      </c>
      <c r="B350" s="364" t="str">
        <f>'[1]Switch board'!$B365</f>
        <v>TB-AG-1115</v>
      </c>
      <c r="C350" s="238" t="s">
        <v>199</v>
      </c>
      <c r="D350" s="45" t="s">
        <v>200</v>
      </c>
      <c r="E350" s="395"/>
      <c r="F350" s="699">
        <f>'[1]Switch board'!K365</f>
        <v>10.0490196078431</v>
      </c>
      <c r="G350" s="395"/>
    </row>
    <row r="351" spans="1:7">
      <c r="A351" s="185" t="str">
        <f>'[1]Switch board'!$A366</f>
        <v>SW149</v>
      </c>
      <c r="B351" s="364" t="str">
        <f>'[1]Switch board'!$B366</f>
        <v>TB-AG-1419</v>
      </c>
      <c r="C351" s="238" t="s">
        <v>201</v>
      </c>
      <c r="D351" s="45"/>
      <c r="E351" s="395"/>
      <c r="F351" s="699">
        <f>'[1]Switch board'!K366</f>
        <v>16.721568627451</v>
      </c>
      <c r="G351" s="395"/>
    </row>
    <row r="352" spans="1:7">
      <c r="A352" s="185" t="str">
        <f>'[1]Switch board'!$A367</f>
        <v>SW150</v>
      </c>
      <c r="B352" s="364" t="str">
        <f>'[1]Switch board'!$B367</f>
        <v>TB-AG-1924</v>
      </c>
      <c r="C352" s="238" t="s">
        <v>202</v>
      </c>
      <c r="D352" s="45"/>
      <c r="E352" s="395"/>
      <c r="F352" s="699">
        <f>'[1]Switch board'!K367</f>
        <v>24.921568627451</v>
      </c>
      <c r="G352" s="395"/>
    </row>
    <row r="353" spans="1:7">
      <c r="A353" s="185" t="str">
        <f>'[1]Switch board'!$A368</f>
        <v>SW151</v>
      </c>
      <c r="B353" s="364" t="str">
        <f>'[1]Switch board'!$B368</f>
        <v>TB-AG-1924-1</v>
      </c>
      <c r="C353" s="238" t="s">
        <v>203</v>
      </c>
      <c r="D353" s="45"/>
      <c r="E353" s="395"/>
      <c r="F353" s="699">
        <f>'[1]Switch board'!K368</f>
        <v>35.5333333333333</v>
      </c>
      <c r="G353" s="395"/>
    </row>
    <row r="354" spans="1:7">
      <c r="A354" s="185" t="str">
        <f>'[1]Switch board'!$A369</f>
        <v>SW152</v>
      </c>
      <c r="B354" s="364" t="str">
        <f>'[1]Switch board'!$B369</f>
        <v>TB-AG-2230</v>
      </c>
      <c r="C354" s="238" t="s">
        <v>204</v>
      </c>
      <c r="D354" s="45"/>
      <c r="E354" s="395"/>
      <c r="F354" s="699">
        <f>'[1]Switch board'!K369</f>
        <v>48.235294117647</v>
      </c>
      <c r="G354" s="395"/>
    </row>
    <row r="355" spans="1:7">
      <c r="A355" s="185" t="str">
        <f>'[1]Switch board'!$A370</f>
        <v>SW153</v>
      </c>
      <c r="B355" s="364" t="str">
        <f>'[1]Switch board'!$B370</f>
        <v>TB-AG-3038</v>
      </c>
      <c r="C355" s="238" t="s">
        <v>205</v>
      </c>
      <c r="D355" s="45"/>
      <c r="E355" s="395"/>
      <c r="F355" s="699">
        <f>'[1]Switch board'!K370</f>
        <v>69.7</v>
      </c>
      <c r="G355" s="395"/>
    </row>
    <row r="356" spans="1:7">
      <c r="A356" s="185" t="str">
        <f>'[1]Switch board'!$A371</f>
        <v>SW154</v>
      </c>
      <c r="B356" s="364" t="str">
        <f>'[1]Switch board'!$B371</f>
        <v>TB-AG-3038-1</v>
      </c>
      <c r="C356" s="238" t="s">
        <v>206</v>
      </c>
      <c r="D356" s="45"/>
      <c r="E356" s="395"/>
      <c r="F356" s="699">
        <f>'[1]Switch board'!K371</f>
        <v>89.7980392156863</v>
      </c>
      <c r="G356" s="395"/>
    </row>
    <row r="357" spans="1:7">
      <c r="A357" s="185" t="str">
        <f>'[1]Switch board'!$A372</f>
        <v>SW155</v>
      </c>
      <c r="B357" s="364" t="str">
        <f>'[1]Switch board'!$B372</f>
        <v>MEP4540/18 plexiglass door</v>
      </c>
      <c r="C357" s="238" t="s">
        <v>207</v>
      </c>
      <c r="D357" s="136" t="s">
        <v>208</v>
      </c>
      <c r="E357" s="395"/>
      <c r="F357" s="699">
        <f>'[1]Switch board'!K372</f>
        <v>205</v>
      </c>
      <c r="G357" s="395"/>
    </row>
    <row r="358" spans="1:7">
      <c r="A358" s="185" t="str">
        <f>'[1]Switch board'!$A373</f>
        <v>SW156</v>
      </c>
      <c r="B358" s="364" t="str">
        <f>'[1]Switch board'!$B373</f>
        <v>MEP6060/20 plexiglass door</v>
      </c>
      <c r="C358" s="238" t="s">
        <v>209</v>
      </c>
      <c r="D358" s="138"/>
      <c r="E358" s="395"/>
      <c r="F358" s="699">
        <f>'[1]Switch board'!K373</f>
        <v>324.355555555555</v>
      </c>
      <c r="G358" s="395"/>
    </row>
  </sheetData>
  <mergeCells count="54">
    <mergeCell ref="C9:C21"/>
    <mergeCell ref="C22:C36"/>
    <mergeCell ref="C37:C45"/>
    <mergeCell ref="C46:C60"/>
    <mergeCell ref="C74:C79"/>
    <mergeCell ref="C80:C97"/>
    <mergeCell ref="C98:C99"/>
    <mergeCell ref="C108:C111"/>
    <mergeCell ref="C113:C116"/>
    <mergeCell ref="C136:C144"/>
    <mergeCell ref="C147:C156"/>
    <mergeCell ref="C157:C162"/>
    <mergeCell ref="C163:C173"/>
    <mergeCell ref="C244:C245"/>
    <mergeCell ref="C246:C247"/>
    <mergeCell ref="C248:C253"/>
    <mergeCell ref="C254:C257"/>
    <mergeCell ref="C258:C263"/>
    <mergeCell ref="C264:C271"/>
    <mergeCell ref="C272:C277"/>
    <mergeCell ref="C278:C287"/>
    <mergeCell ref="C289:C297"/>
    <mergeCell ref="C308:C311"/>
    <mergeCell ref="D243:D245"/>
    <mergeCell ref="D346:D349"/>
    <mergeCell ref="D350:D356"/>
    <mergeCell ref="D357:D358"/>
    <mergeCell ref="G9:G21"/>
    <mergeCell ref="G22:G36"/>
    <mergeCell ref="G37:G45"/>
    <mergeCell ref="G46:G60"/>
    <mergeCell ref="G80:G97"/>
    <mergeCell ref="G98:G99"/>
    <mergeCell ref="G100:G102"/>
    <mergeCell ref="G103:G104"/>
    <mergeCell ref="G105:G107"/>
    <mergeCell ref="G110:G111"/>
    <mergeCell ref="G113:G116"/>
    <mergeCell ref="G118:G122"/>
    <mergeCell ref="G123:G127"/>
    <mergeCell ref="G128:G131"/>
    <mergeCell ref="G133:G134"/>
    <mergeCell ref="G137:G139"/>
    <mergeCell ref="G142:G146"/>
    <mergeCell ref="G147:G156"/>
    <mergeCell ref="G157:G162"/>
    <mergeCell ref="G163:G173"/>
    <mergeCell ref="G176:G178"/>
    <mergeCell ref="G181:G183"/>
    <mergeCell ref="G189:G190"/>
    <mergeCell ref="G191:G192"/>
    <mergeCell ref="G193:G194"/>
    <mergeCell ref="G246:G296"/>
    <mergeCell ref="G312:G345"/>
  </mergeCells>
  <pageMargins left="0.7" right="0.7" top="0.75" bottom="0.75" header="0.3" footer="0.3"/>
  <pageSetup paperSize="9" orientation="portrait" horizontalDpi="180" verticalDpi="180"/>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workbookViewId="0">
      <pane xSplit="2" ySplit="8" topLeftCell="C18" activePane="bottomRight" state="frozen"/>
      <selection/>
      <selection pane="topRight"/>
      <selection pane="bottomLeft"/>
      <selection pane="bottomRight" activeCell="J26" sqref="J26"/>
    </sheetView>
  </sheetViews>
  <sheetFormatPr defaultColWidth="9" defaultRowHeight="12" outlineLevelCol="7"/>
  <cols>
    <col min="1" max="1" width="15.8571428571429" style="37" customWidth="1"/>
    <col min="2" max="2" width="33.2857142857143" style="37" customWidth="1"/>
    <col min="3" max="3" width="36.8571428571429" style="37" customWidth="1"/>
    <col min="4" max="4" width="16.4285714285714" style="37" customWidth="1"/>
    <col min="5" max="5" width="15.5714285714286" style="37" customWidth="1"/>
    <col min="6" max="7" width="9.14285714285714" style="37"/>
    <col min="8" max="8" width="11.1428571428571" style="37" customWidth="1"/>
    <col min="9" max="16384" width="9.14285714285714" style="37"/>
  </cols>
  <sheetData>
    <row r="1" ht="14.25" customHeight="1" spans="1:8">
      <c r="A1" s="7" t="s">
        <v>0</v>
      </c>
    </row>
    <row r="2" hidden="1"/>
    <row r="3" spans="1:8">
      <c r="A3" s="9" t="str">
        <f>'FLAKE ICE'!A3</f>
        <v>DATE :5.5.26</v>
      </c>
    </row>
    <row r="4" hidden="1" spans="1:8">
      <c r="A4" s="39"/>
    </row>
    <row r="5" hidden="1" spans="1:8">
      <c r="A5" s="39"/>
    </row>
    <row r="6" hidden="1" spans="1:8">
      <c r="A6" s="39"/>
    </row>
    <row r="7" spans="1:8">
      <c r="A7" s="39"/>
    </row>
    <row r="8" ht="30" customHeight="1" spans="1:8">
      <c r="A8" s="425" t="str">
        <f>'[1]aluminium plate'!$A8</f>
        <v>ITEM</v>
      </c>
      <c r="B8" s="685" t="str">
        <f>'[1]aluminium plate'!$B8</f>
        <v>SIZE</v>
      </c>
      <c r="C8" s="128" t="str">
        <f>'[1]aluminium plate'!C8</f>
        <v>DESCRIPTION</v>
      </c>
      <c r="D8" s="686" t="str">
        <f>'[1]aluminium plate'!J8</f>
        <v>(RM) </v>
      </c>
      <c r="E8" s="687" t="s">
        <v>210</v>
      </c>
    </row>
    <row r="9" spans="1:8">
      <c r="A9" s="425" t="str">
        <f>'[1]aluminium plate'!$A11</f>
        <v>AL001</v>
      </c>
      <c r="B9" s="685" t="str">
        <f>'[1]aluminium plate'!$B11</f>
        <v>96" (l) X 40" (w) ALUMINIUM  PLATE </v>
      </c>
      <c r="C9" s="688" t="str">
        <f>'[1]aluminium plate'!C11</f>
        <v>40" X 96" ALUMINIUM  PLATE </v>
      </c>
      <c r="D9" s="689">
        <f>'[1]aluminium plate'!J11</f>
        <v>2177.96923076923</v>
      </c>
      <c r="E9" s="98"/>
      <c r="H9" s="690"/>
    </row>
    <row r="10" spans="1:8">
      <c r="A10" s="425" t="str">
        <f>'[1]aluminium plate'!$A12</f>
        <v>AL002</v>
      </c>
      <c r="B10" s="685" t="str">
        <f>'[1]aluminium plate'!$B12</f>
        <v>96" (l) X 20" (w) ALUMINIUM  PLATE </v>
      </c>
      <c r="C10" s="688" t="str">
        <f>'[1]aluminium plate'!C12</f>
        <v>20" X 96" ALUMINIUM  PLATE </v>
      </c>
      <c r="D10" s="689">
        <f>'[1]aluminium plate'!J12</f>
        <v>1242.83076923077</v>
      </c>
      <c r="E10" s="98"/>
      <c r="H10" s="690"/>
    </row>
    <row r="11" spans="1:8">
      <c r="A11" s="425" t="str">
        <f>'[1]aluminium plate'!$A13</f>
        <v>AL003</v>
      </c>
      <c r="B11" s="685" t="str">
        <f>'[1]aluminium plate'!$B13</f>
        <v>43" (l) X 30" (w) ALUMINIUM PLATE</v>
      </c>
      <c r="C11" s="688" t="str">
        <f>'[1]aluminium plate'!C13</f>
        <v>30" X 43" ALUMINIUM  PLATE </v>
      </c>
      <c r="D11" s="689">
        <f>'[1]aluminium plate'!J13</f>
        <v>1015.40676923077</v>
      </c>
      <c r="E11" s="98"/>
      <c r="H11" s="690"/>
    </row>
    <row r="12" spans="1:8">
      <c r="A12" s="425" t="str">
        <f>'[1]aluminium plate'!$A14</f>
        <v>AL004</v>
      </c>
      <c r="B12" s="685" t="str">
        <f>'[1]aluminium plate'!$B14</f>
        <v>67" (l)X 30" (w) ALUMINIUM PLATE</v>
      </c>
      <c r="C12" s="688" t="str">
        <f>'[1]aluminium plate'!C14</f>
        <v>30" X 67" ALUMINIUM  PLATE </v>
      </c>
      <c r="D12" s="689">
        <f>'[1]aluminium plate'!J14</f>
        <v>1362.272</v>
      </c>
      <c r="E12" s="98"/>
      <c r="H12" s="690"/>
    </row>
    <row r="13" spans="1:8">
      <c r="A13" s="425">
        <f>'[1]aluminium plate'!$A15</f>
        <v>0</v>
      </c>
      <c r="B13" s="685" t="str">
        <f>'[1]aluminium plate'!$B15</f>
        <v>SEMI CONTACT FREZZER 300KGS</v>
      </c>
      <c r="C13" s="688" t="str">
        <f>'[1]aluminium plate'!C15</f>
        <v>7TRAY,8PCS PLATE (30" x 43")</v>
      </c>
      <c r="D13" s="689">
        <f>'[1]aluminium plate'!J15</f>
        <v>21951.2517343427</v>
      </c>
      <c r="E13" s="98"/>
      <c r="H13" s="690"/>
    </row>
    <row r="14" spans="1:8">
      <c r="A14" s="425">
        <f>'[1]aluminium plate'!$A16</f>
        <v>0</v>
      </c>
      <c r="B14" s="685" t="str">
        <f>'[1]aluminium plate'!$B16</f>
        <v>SEMI CONTACT FREZZER 400KGS</v>
      </c>
      <c r="C14" s="688" t="str">
        <f>'[1]aluminium plate'!C16</f>
        <v>9TRAY,10PCS PLATE (30" x 43")</v>
      </c>
      <c r="D14" s="689">
        <f>'[1]aluminium plate'!J16</f>
        <v>24977.2447599837</v>
      </c>
      <c r="E14" s="98"/>
      <c r="H14" s="690"/>
    </row>
    <row r="15" spans="1:8">
      <c r="A15" s="425">
        <f>'[1]aluminium plate'!$A17</f>
        <v>0</v>
      </c>
      <c r="B15" s="685" t="str">
        <f>'[1]aluminium plate'!$B17</f>
        <v>SEMI CONTACT FREZZER 500KGS</v>
      </c>
      <c r="C15" s="688" t="str">
        <f>'[1]aluminium plate'!C17</f>
        <v>11TRAY,12PCS PLATE (30" x 43")</v>
      </c>
      <c r="D15" s="689">
        <f>'[1]aluminium plate'!J17</f>
        <v>29080.1608625478</v>
      </c>
      <c r="E15" s="98"/>
      <c r="H15" s="690"/>
    </row>
    <row r="16" spans="1:8">
      <c r="A16" s="425">
        <f>'[1]aluminium plate'!$A18</f>
        <v>0</v>
      </c>
      <c r="B16" s="685" t="str">
        <f>'[1]aluminium plate'!$B18</f>
        <v>SEMI CONTACT FREZZER 800KGS</v>
      </c>
      <c r="C16" s="688" t="str">
        <f>'[1]aluminium plate'!C18</f>
        <v>11TRAY,12PCS PLATE (30" x 67")</v>
      </c>
      <c r="D16" s="689">
        <f>'[1]aluminium plate'!J18</f>
        <v>35706.1325134851</v>
      </c>
      <c r="E16" s="98"/>
      <c r="H16" s="690"/>
    </row>
    <row r="17" ht="20.25" customHeight="1" spans="1:8">
      <c r="A17" s="425">
        <f>'[1]aluminium plate'!$A19</f>
        <v>0</v>
      </c>
      <c r="B17" s="685" t="str">
        <f>'[1]aluminium plate'!$B19</f>
        <v>SEMI CONTACT FREZZER 1500KGS</v>
      </c>
      <c r="C17" s="688" t="str">
        <f>'[1]aluminium plate'!C19</f>
        <v>12TRAY ,13PCS PLATE (40" x 96") 144pcs ice tray 14"*17"</v>
      </c>
      <c r="D17" s="689">
        <f>'[1]aluminium plate'!J19</f>
        <v>50991.5474451653</v>
      </c>
      <c r="E17" s="98"/>
      <c r="G17" s="153"/>
      <c r="H17" s="690"/>
    </row>
    <row r="18" ht="24" spans="1:8">
      <c r="A18" s="425" t="str">
        <f>'[1]aluminium plate'!$A20</f>
        <v>AL005.3</v>
      </c>
      <c r="B18" s="691" t="str">
        <f>'[1]aluminium plate'!$B20</f>
        <v>SEMI CONTACT FREZZER 300KGS COMPLETE SET (7racks)</v>
      </c>
      <c r="C18" s="688" t="str">
        <f>'[1]aluminium plate'!C20</f>
        <v>1SET ZFI36 Copeland C/W CU125QC (8hp)</v>
      </c>
      <c r="D18" s="692">
        <f>'[1]aluminium plate'!J20</f>
        <v>42201.9342438981</v>
      </c>
      <c r="E18" s="98"/>
      <c r="G18" s="153"/>
      <c r="H18" s="690"/>
    </row>
    <row r="19" ht="24" spans="1:8">
      <c r="A19" s="425" t="str">
        <f>'[1]aluminium plate'!$A21</f>
        <v>AL005.4</v>
      </c>
      <c r="B19" s="691" t="str">
        <f>'[1]aluminium plate'!$B21</f>
        <v>SEMI CONTACT FREZZER 400KGS COMPLETE SET (9racks)</v>
      </c>
      <c r="C19" s="688" t="str">
        <f>'[1]aluminium plate'!C21</f>
        <v>1SET ZFI39 Copeland C/W CU144QC (10hp)</v>
      </c>
      <c r="D19" s="692">
        <f>'[1]aluminium plate'!J21</f>
        <v>47312.4848885571</v>
      </c>
      <c r="E19" s="98"/>
      <c r="G19" s="153"/>
      <c r="H19" s="690"/>
    </row>
    <row r="20" ht="24" spans="1:8">
      <c r="A20" s="425" t="str">
        <f>'[1]aluminium plate'!$A22</f>
        <v>AL006</v>
      </c>
      <c r="B20" s="691" t="str">
        <f>'[1]aluminium plate'!$B22</f>
        <v>SEMI CONTACT FREZZER 500KGS COMPLETE SET (11racks)</v>
      </c>
      <c r="C20" s="688" t="str">
        <f>'[1]aluminium plate'!C22</f>
        <v>ZFI50 COPELAND (12hp) C/W CU160QC</v>
      </c>
      <c r="D20" s="692">
        <f>'[1]aluminium plate'!J22</f>
        <v>53368.4380908919</v>
      </c>
      <c r="E20" s="98"/>
      <c r="G20" s="153"/>
      <c r="H20" s="690"/>
    </row>
    <row r="21" ht="24" spans="1:8">
      <c r="A21" s="425" t="str">
        <f>'[1]aluminium plate'!$A23</f>
        <v>AL007</v>
      </c>
      <c r="B21" s="691" t="str">
        <f>'[1]aluminium plate'!$B23</f>
        <v>SEMI CONTACT FREZZER 800KGS COMPLETE SET (11racks)</v>
      </c>
      <c r="C21" s="688" t="str">
        <f>'[1]aluminium plate'!C23</f>
        <v>1SET ZFI68 COPELAND (18HP) CW CU200QC (20AMP)</v>
      </c>
      <c r="D21" s="692">
        <f>'[1]aluminium plate'!J23</f>
        <v>65517.4105177548</v>
      </c>
      <c r="E21" s="98"/>
      <c r="G21" s="153"/>
      <c r="H21" s="690"/>
    </row>
    <row r="22" ht="24" spans="1:8">
      <c r="A22" s="425" t="str">
        <f>'[1]aluminium plate'!$A24</f>
        <v>AL008</v>
      </c>
      <c r="B22" s="691" t="str">
        <f>'[1]aluminium plate'!$B24</f>
        <v>SEMI CONTACT FREZZER 1500KGS COMPLETE SET (12racks)</v>
      </c>
      <c r="C22" s="688" t="str">
        <f>'[1]aluminium plate'!C24</f>
        <v>C/W ZFI140 C/W CU400QC (40hp)</v>
      </c>
      <c r="D22" s="692">
        <f>'[1]aluminium plate'!K24</f>
        <v>130621.735257579</v>
      </c>
      <c r="E22" s="98"/>
      <c r="G22" s="153"/>
      <c r="H22" s="690"/>
    </row>
    <row r="23" ht="34.5" customHeight="1" spans="1:8">
      <c r="A23" s="425" t="str">
        <f>'[1]aluminium plate'!$A25</f>
        <v>AL008.1</v>
      </c>
      <c r="B23" s="691" t="str">
        <f>'[1]aluminium plate'!$B25</f>
        <v>SEMI BLAST FREZZER 350KGS C/W 2pcs s/s trolley 32rack</v>
      </c>
      <c r="C23" s="688" t="str">
        <f>'[1]aluminium plate'!C25</f>
        <v>SSC-500 cabinet cw ZFI50 (12HP)</v>
      </c>
      <c r="D23" s="692">
        <f>'[1]aluminium plate'!J25</f>
        <v>46183.2658722851</v>
      </c>
      <c r="E23" s="171"/>
      <c r="G23" s="153"/>
      <c r="H23" s="690"/>
    </row>
    <row r="24" ht="42.75" customHeight="1" spans="1:8">
      <c r="A24" s="425" t="str">
        <f>'[1]aluminium plate'!$A26</f>
        <v>AL008.2</v>
      </c>
      <c r="B24" s="691" t="str">
        <f>'[1]aluminium plate'!$B26</f>
        <v>SEMI BLAST FREZZER 500KGS C/W 3pcs s/s trolley 48rack</v>
      </c>
      <c r="C24" s="688" t="str">
        <f>'[1]aluminium plate'!C26</f>
        <v>SSC-800 cabinet cw zfi68 (18hp)</v>
      </c>
      <c r="D24" s="692">
        <f>'[1]aluminium plate'!J26</f>
        <v>54855.2044859166</v>
      </c>
      <c r="E24" s="173"/>
      <c r="G24" s="153"/>
      <c r="H24" s="690"/>
    </row>
    <row r="25" ht="40.5" customHeight="1" spans="1:8">
      <c r="A25" s="425" t="str">
        <f>'[1]aluminium plate'!$A27</f>
        <v>AL009</v>
      </c>
      <c r="B25" s="691" t="str">
        <f>'[1]aluminium plate'!$B27</f>
        <v>110102 S/STEEL RACK 15TIER (150kgs)(466L*620W*1710H)80mm </v>
      </c>
      <c r="C25" s="688">
        <f>'[1]aluminium plate'!C27</f>
        <v>0</v>
      </c>
      <c r="D25" s="692">
        <f>'[1]aluminium plate'!J27</f>
        <v>549.9592999593</v>
      </c>
      <c r="E25" s="171"/>
      <c r="G25" s="153"/>
      <c r="H25" s="690"/>
    </row>
    <row r="26" ht="34.5" customHeight="1" spans="1:8">
      <c r="A26" s="425" t="str">
        <f>'[1]aluminium plate'!$A28</f>
        <v>AL010</v>
      </c>
      <c r="B26" s="691" t="str">
        <f>'[1]aluminium plate'!$B28</f>
        <v>110202 S/STEEL RACK 16TIER(160kgs) (466L*620W*1710H)80mm</v>
      </c>
      <c r="C26" s="688"/>
      <c r="D26" s="692">
        <f>'[1]aluminium plate'!J28</f>
        <v>561.660561660562</v>
      </c>
      <c r="E26" s="173"/>
      <c r="G26" s="153"/>
      <c r="H26" s="690"/>
    </row>
    <row r="27" ht="34.5" customHeight="1" spans="1:8">
      <c r="A27" s="425" t="str">
        <f>'[1]aluminium plate'!$A29</f>
        <v>AL011</v>
      </c>
      <c r="B27" s="691" t="str">
        <f>'[1]aluminium plate'!$B29</f>
        <v>HLB1035 ALUMINIUM PAN WITH HOLE 60*40*2.8cm*1mm</v>
      </c>
      <c r="C27" s="688"/>
      <c r="D27" s="692">
        <f>'[1]aluminium plate'!J29</f>
        <v>32.5600325600326</v>
      </c>
      <c r="E27" s="171"/>
      <c r="G27" s="153"/>
      <c r="H27" s="690"/>
    </row>
    <row r="28" ht="34.5" customHeight="1" spans="1:8">
      <c r="A28" s="425" t="str">
        <f>'[1]aluminium plate'!$A30</f>
        <v>AL011.1</v>
      </c>
      <c r="B28" s="691" t="str">
        <f>'[1]aluminium plate'!$B30</f>
        <v>HLB3041 S/STELL 304 PAN WITH HOLE 60*40*2.5cm*1mm</v>
      </c>
      <c r="C28" s="688">
        <f>'[1]aluminium plate'!C30</f>
        <v>0</v>
      </c>
      <c r="D28" s="692">
        <f>'[1]aluminium plate'!J30</f>
        <v>48.8400488400488</v>
      </c>
      <c r="E28" s="172"/>
      <c r="G28" s="153"/>
      <c r="H28" s="690"/>
    </row>
    <row r="29" ht="24" spans="1:8">
      <c r="A29" s="425" t="str">
        <f>'[1]aluminium plate'!$A31</f>
        <v>AL011.2</v>
      </c>
      <c r="B29" s="691" t="str">
        <f>'[1]aluminium plate'!$B31</f>
        <v>HLB1031 ALUMINIUM PAN  60*40*2.8cm*1mm</v>
      </c>
      <c r="C29" s="688"/>
      <c r="D29" s="692">
        <f>'[1]aluminium plate'!J31</f>
        <v>32.5600325600326</v>
      </c>
      <c r="E29" s="172"/>
      <c r="G29" s="153"/>
      <c r="H29" s="690"/>
    </row>
    <row r="30" ht="12.75" spans="1:8">
      <c r="A30" s="425" t="str">
        <f>'[1]aluminium plate'!$A32</f>
        <v>AL012</v>
      </c>
      <c r="B30" s="691" t="str">
        <f>'[1]aluminium plate'!$B32</f>
        <v>HLB1040 ALUMINIUM PAN 46*33*2.7CM</v>
      </c>
      <c r="C30" s="395"/>
      <c r="D30" s="692">
        <f>'[1]aluminium plate'!J32</f>
        <v>22.3850223850224</v>
      </c>
      <c r="E30" s="172"/>
      <c r="G30" s="153"/>
      <c r="H30" s="690"/>
    </row>
    <row r="31" ht="24" spans="1:8">
      <c r="A31" s="425" t="str">
        <f>'[1]aluminium plate'!$A33</f>
        <v>AL012.1</v>
      </c>
      <c r="B31" s="691" t="str">
        <f>'[1]aluminium plate'!$B33</f>
        <v>HLB3040 S/STELL 304 PAN 60*40*2.5cm*1mm</v>
      </c>
      <c r="C31" s="395"/>
      <c r="D31" s="692">
        <f>'[1]aluminium plate'!J33</f>
        <v>48.3312983312983</v>
      </c>
      <c r="E31" s="173"/>
      <c r="H31" s="690"/>
    </row>
    <row r="32" spans="1:8">
      <c r="A32" s="35" t="s">
        <v>211</v>
      </c>
      <c r="H32" s="693"/>
    </row>
    <row r="33" spans="1:1">
      <c r="A33" s="102" t="s">
        <v>212</v>
      </c>
    </row>
    <row r="34" spans="1:1">
      <c r="A34" s="35" t="s">
        <v>40</v>
      </c>
    </row>
    <row r="35" spans="1:1">
      <c r="A35" s="35" t="s">
        <v>41</v>
      </c>
    </row>
    <row r="36" spans="1:1">
      <c r="A36" s="35" t="s">
        <v>42</v>
      </c>
    </row>
    <row r="37" spans="1:1">
      <c r="A37" s="36" t="s">
        <v>43</v>
      </c>
    </row>
    <row r="38" spans="1:1">
      <c r="A38" s="35" t="s">
        <v>52</v>
      </c>
    </row>
  </sheetData>
  <mergeCells count="3">
    <mergeCell ref="E23:E24"/>
    <mergeCell ref="E25:E26"/>
    <mergeCell ref="E27:E31"/>
  </mergeCells>
  <pageMargins left="0.7" right="0.7" top="0.75" bottom="0.75" header="0.3" footer="0.3"/>
  <pageSetup paperSize="9"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zoomScale="130" zoomScaleNormal="130" topLeftCell="A13" workbookViewId="0">
      <selection activeCell="G7" sqref="G7"/>
    </sheetView>
  </sheetViews>
  <sheetFormatPr defaultColWidth="9" defaultRowHeight="11.25"/>
  <cols>
    <col min="1" max="1" width="9" style="658"/>
    <col min="2" max="2" width="17.0285714285714" style="658" customWidth="1"/>
    <col min="3" max="3" width="18.2857142857143" style="658" customWidth="1"/>
    <col min="4" max="4" width="11.7333333333333" style="658" customWidth="1"/>
    <col min="5" max="7" width="12.5714285714286" style="658" customWidth="1"/>
    <col min="8" max="9" width="9" style="659"/>
    <col min="10" max="10" width="29.1142857142857" style="658" customWidth="1"/>
    <col min="11" max="11" width="12" style="658" customWidth="1"/>
    <col min="12" max="12" width="11.4285714285714" style="658" customWidth="1"/>
    <col min="13" max="13" width="10.5714285714286" style="658" customWidth="1"/>
    <col min="14" max="14" width="10.4285714285714" style="658" customWidth="1"/>
    <col min="15" max="15" width="9.57142857142857" style="658" customWidth="1"/>
    <col min="16" max="16382" width="9" style="658"/>
    <col min="16383" max="16384" width="9" style="187"/>
  </cols>
  <sheetData>
    <row r="1" s="658" customFormat="1" spans="1:15">
      <c r="A1" s="660" t="s">
        <v>0</v>
      </c>
      <c r="H1" s="659"/>
      <c r="I1" s="659"/>
    </row>
    <row r="2" s="658" customFormat="1" spans="1:15">
      <c r="A2" s="658" t="str">
        <f>'[1]CU '!A5</f>
        <v>DATE :5.5.26</v>
      </c>
      <c r="H2" s="659"/>
      <c r="I2" s="659"/>
    </row>
    <row r="3" s="658" customFormat="1" spans="1:15">
      <c r="A3" s="658" t="str">
        <f>'[1]CU '!A6</f>
        <v>USD RATE :</v>
      </c>
      <c r="B3" s="661">
        <f>'[1]CU '!B6</f>
        <v>4.1</v>
      </c>
      <c r="H3" s="659"/>
      <c r="I3" s="659"/>
    </row>
    <row r="5" s="658" customFormat="1" ht="27" customHeight="1" spans="1:15">
      <c r="A5" s="639" t="s">
        <v>213</v>
      </c>
      <c r="B5" s="662" t="s">
        <v>214</v>
      </c>
      <c r="C5" s="662" t="s">
        <v>215</v>
      </c>
      <c r="D5" s="662" t="s">
        <v>216</v>
      </c>
      <c r="E5" s="663" t="s">
        <v>217</v>
      </c>
      <c r="F5" s="663" t="s">
        <v>218</v>
      </c>
      <c r="G5" s="663" t="s">
        <v>219</v>
      </c>
      <c r="H5" s="664" t="s">
        <v>220</v>
      </c>
      <c r="I5" s="664" t="s">
        <v>221</v>
      </c>
      <c r="J5" s="665" t="s">
        <v>26</v>
      </c>
      <c r="K5" s="666" t="s">
        <v>222</v>
      </c>
      <c r="L5" s="666" t="s">
        <v>223</v>
      </c>
      <c r="M5" s="667" t="s">
        <v>224</v>
      </c>
      <c r="N5" s="667" t="s">
        <v>225</v>
      </c>
    </row>
    <row r="6" s="658" customFormat="1" ht="68" customHeight="1" spans="1:15">
      <c r="A6" s="639" t="s">
        <v>226</v>
      </c>
      <c r="B6" s="668" t="s">
        <v>227</v>
      </c>
      <c r="C6" s="662" t="s">
        <v>228</v>
      </c>
      <c r="D6" s="662">
        <v>45.1</v>
      </c>
      <c r="E6" s="663">
        <f>D6/11</f>
        <v>4.1</v>
      </c>
      <c r="F6" s="663"/>
      <c r="G6" s="663"/>
      <c r="H6" s="669">
        <f>[1]Rack!J6</f>
        <v>331.963333333333</v>
      </c>
      <c r="I6" s="669"/>
      <c r="J6" s="665" t="str">
        <f>_xlfn.DISPIMG("ID_4F4D5FD4221844B3BAC4C5FCB86F69E3",1)</f>
        <v>=DISPIMG("ID_4F4D5FD4221844B3BAC4C5FCB86F69E3",1)</v>
      </c>
      <c r="K6" s="662">
        <v>450</v>
      </c>
      <c r="L6" s="662">
        <f>D6*K6</f>
        <v>20295</v>
      </c>
      <c r="M6" s="639"/>
      <c r="N6" s="639"/>
    </row>
    <row r="7" s="658" customFormat="1" ht="68" customHeight="1" spans="1:15">
      <c r="A7" s="639" t="s">
        <v>229</v>
      </c>
      <c r="B7" s="662" t="s">
        <v>230</v>
      </c>
      <c r="C7" s="662" t="s">
        <v>231</v>
      </c>
      <c r="D7" s="662"/>
      <c r="E7" s="663"/>
      <c r="F7" s="663"/>
      <c r="G7" s="663"/>
      <c r="H7" s="669">
        <f>[1]Rack!J7</f>
        <v>7.83777777777778</v>
      </c>
      <c r="I7" s="670"/>
      <c r="J7" s="662"/>
      <c r="K7" s="639"/>
      <c r="L7" s="639"/>
      <c r="M7" s="639"/>
      <c r="N7" s="639"/>
    </row>
    <row r="8" s="658" customFormat="1" ht="31" customHeight="1" spans="1:15">
      <c r="A8" s="639" t="s">
        <v>232</v>
      </c>
      <c r="B8" s="380" t="s">
        <v>233</v>
      </c>
      <c r="C8" s="671" t="s">
        <v>234</v>
      </c>
      <c r="D8" s="662">
        <v>0.9</v>
      </c>
      <c r="E8" s="672">
        <f>ROUNDUP((D8*1000-150)/600,0)</f>
        <v>2</v>
      </c>
      <c r="F8" s="663"/>
      <c r="G8" s="663"/>
      <c r="H8" s="669">
        <f>[1]Rack!J8</f>
        <v>6.625</v>
      </c>
      <c r="I8" s="670"/>
      <c r="J8" s="673" t="str">
        <f>_xlfn.DISPIMG("ID_26C9986488344784A3A12DBC0C0B5F4D",1)</f>
        <v>=DISPIMG("ID_26C9986488344784A3A12DBC0C0B5F4D",1)</v>
      </c>
      <c r="K8" s="662">
        <v>750</v>
      </c>
      <c r="L8" s="662">
        <f>D8*K8</f>
        <v>675</v>
      </c>
      <c r="M8" s="639"/>
      <c r="N8" s="639"/>
    </row>
    <row r="9" s="658" customFormat="1" ht="33" customHeight="1" spans="1:15">
      <c r="A9" s="639" t="s">
        <v>235</v>
      </c>
      <c r="B9" s="380" t="s">
        <v>236</v>
      </c>
      <c r="C9" s="671" t="s">
        <v>237</v>
      </c>
      <c r="D9" s="662">
        <v>1.13</v>
      </c>
      <c r="E9" s="672">
        <f>ROUNDUP((D10*1000-150)/600,0)</f>
        <v>10</v>
      </c>
      <c r="F9" s="674"/>
      <c r="G9" s="674"/>
      <c r="H9" s="669">
        <f>[1]Rack!J9</f>
        <v>8.30666666666667</v>
      </c>
      <c r="I9" s="670"/>
      <c r="J9" s="675"/>
      <c r="K9" s="662">
        <v>5000</v>
      </c>
      <c r="L9" s="662">
        <f>D9*K9</f>
        <v>5650</v>
      </c>
      <c r="M9" s="639"/>
      <c r="N9" s="639"/>
    </row>
    <row r="10" s="658" customFormat="1" ht="33" customHeight="1" spans="1:15">
      <c r="A10" s="639" t="s">
        <v>238</v>
      </c>
      <c r="B10" s="668" t="s">
        <v>239</v>
      </c>
      <c r="C10" s="671" t="s">
        <v>240</v>
      </c>
      <c r="D10" s="676">
        <v>6</v>
      </c>
      <c r="E10" s="677">
        <f>D10*E6*2+(2*D8)+(E9*D9)</f>
        <v>62.3</v>
      </c>
      <c r="F10" s="678">
        <v>10</v>
      </c>
      <c r="G10" s="677">
        <f>F10*E10</f>
        <v>623</v>
      </c>
      <c r="H10" s="679">
        <f>[1]Rack!J10</f>
        <v>302.612282131661</v>
      </c>
      <c r="I10" s="670">
        <f>H10*F10</f>
        <v>3026.12282131661</v>
      </c>
      <c r="J10" s="680"/>
      <c r="K10" s="662"/>
      <c r="L10" s="662"/>
      <c r="M10" s="639"/>
      <c r="N10" s="639"/>
    </row>
    <row r="11" s="658" customFormat="1" ht="34" customHeight="1" spans="1:15">
      <c r="A11" s="639" t="s">
        <v>241</v>
      </c>
      <c r="B11" s="668" t="s">
        <v>242</v>
      </c>
      <c r="C11" s="662" t="s">
        <v>243</v>
      </c>
      <c r="D11" s="662">
        <v>13.7</v>
      </c>
      <c r="E11" s="663">
        <f>ROUNDDOWN(D10/1.5,0)*2</f>
        <v>8</v>
      </c>
      <c r="F11" s="663">
        <v>9</v>
      </c>
      <c r="G11" s="663">
        <f>E11*F11*D11</f>
        <v>986.4</v>
      </c>
      <c r="H11" s="679">
        <f>[1]Rack!J11</f>
        <v>100.87</v>
      </c>
      <c r="I11" s="670">
        <f>H11*F11*E11</f>
        <v>7262.64</v>
      </c>
      <c r="J11" s="665" t="str">
        <f>_xlfn.DISPIMG("ID_5B50BE1DB98C4567993D6A5F26792F33",1)</f>
        <v>=DISPIMG("ID_5B50BE1DB98C4567993D6A5F26792F33",1)</v>
      </c>
      <c r="K11" s="662">
        <v>2000</v>
      </c>
      <c r="L11" s="662">
        <f t="shared" ref="L11:L17" si="0">D11*K11</f>
        <v>27400</v>
      </c>
      <c r="M11" s="639"/>
      <c r="N11" s="639"/>
    </row>
    <row r="12" s="658" customFormat="1" ht="35" customHeight="1" spans="1:15">
      <c r="A12" s="639" t="s">
        <v>244</v>
      </c>
      <c r="B12" s="668" t="s">
        <v>242</v>
      </c>
      <c r="C12" s="662" t="s">
        <v>245</v>
      </c>
      <c r="D12" s="662">
        <v>12.6</v>
      </c>
      <c r="E12" s="663">
        <f>ROUNDDOWN(D10/1.5,0)*2</f>
        <v>8</v>
      </c>
      <c r="F12" s="663"/>
      <c r="G12" s="663">
        <f>E12*F12*D12</f>
        <v>0</v>
      </c>
      <c r="H12" s="679">
        <f>[1]Rack!J12</f>
        <v>92.75</v>
      </c>
      <c r="I12" s="670">
        <f>H12*F12*E12</f>
        <v>0</v>
      </c>
      <c r="J12" s="665"/>
      <c r="K12" s="662">
        <v>2000</v>
      </c>
      <c r="L12" s="662">
        <f t="shared" si="0"/>
        <v>25200</v>
      </c>
      <c r="M12" s="639"/>
      <c r="N12" s="639"/>
    </row>
    <row r="13" s="658" customFormat="1" ht="73" customHeight="1" spans="1:15">
      <c r="A13" s="639" t="s">
        <v>246</v>
      </c>
      <c r="B13" s="668" t="s">
        <v>247</v>
      </c>
      <c r="C13" s="662" t="s">
        <v>248</v>
      </c>
      <c r="D13" s="662">
        <v>1.1</v>
      </c>
      <c r="E13" s="663">
        <f>ROUNDDOWN(D10/2,0)*2</f>
        <v>6</v>
      </c>
      <c r="F13" s="678">
        <f>F10</f>
        <v>10</v>
      </c>
      <c r="G13" s="663">
        <f>F13*D13*E13</f>
        <v>66</v>
      </c>
      <c r="H13" s="679">
        <f>[1]Rack!J13</f>
        <v>9.744</v>
      </c>
      <c r="I13" s="670">
        <f>H13*F13*E13</f>
        <v>584.64</v>
      </c>
      <c r="J13" s="665" t="str">
        <f>_xlfn.DISPIMG("ID_0E87DF8BB7EC46E5880226BA3CE7A3E0",1)</f>
        <v>=DISPIMG("ID_0E87DF8BB7EC46E5880226BA3CE7A3E0",1)</v>
      </c>
      <c r="K13" s="662">
        <v>600</v>
      </c>
      <c r="L13" s="662">
        <f t="shared" si="0"/>
        <v>660</v>
      </c>
      <c r="M13" s="639"/>
      <c r="N13" s="639"/>
      <c r="O13" s="681" t="s">
        <v>249</v>
      </c>
    </row>
    <row r="14" s="658" customFormat="1" ht="83" customHeight="1" spans="1:15">
      <c r="A14" s="639" t="s">
        <v>250</v>
      </c>
      <c r="B14" s="668" t="s">
        <v>251</v>
      </c>
      <c r="C14" s="662" t="s">
        <v>252</v>
      </c>
      <c r="D14" s="662">
        <v>3.5</v>
      </c>
      <c r="E14" s="663"/>
      <c r="F14" s="678">
        <f>F10</f>
        <v>10</v>
      </c>
      <c r="G14" s="663">
        <f>F14*D14</f>
        <v>35</v>
      </c>
      <c r="H14" s="679">
        <f>[1]Rack!J14</f>
        <v>30.698</v>
      </c>
      <c r="I14" s="670">
        <f>H14*F14</f>
        <v>306.98</v>
      </c>
      <c r="J14" s="665"/>
      <c r="K14" s="662">
        <v>125</v>
      </c>
      <c r="L14" s="662">
        <f t="shared" si="0"/>
        <v>437.5</v>
      </c>
      <c r="M14" s="639"/>
      <c r="N14" s="639"/>
    </row>
    <row r="15" s="658" customFormat="1" ht="72" customHeight="1" spans="1:15">
      <c r="A15" s="639" t="s">
        <v>253</v>
      </c>
      <c r="B15" s="668" t="s">
        <v>254</v>
      </c>
      <c r="C15" s="662" t="s">
        <v>255</v>
      </c>
      <c r="D15" s="662">
        <v>2.3</v>
      </c>
      <c r="E15" s="663">
        <v>4</v>
      </c>
      <c r="F15" s="663">
        <v>36</v>
      </c>
      <c r="G15" s="663">
        <f>F15*E15*D15</f>
        <v>331.2</v>
      </c>
      <c r="H15" s="679">
        <f>[1]Rack!J15</f>
        <v>18.4945454545455</v>
      </c>
      <c r="I15" s="670">
        <f>H15*E15*F15</f>
        <v>2663.21454545455</v>
      </c>
      <c r="J15" s="665" t="str">
        <f>_xlfn.DISPIMG("ID_6FC152D1CE6B42CB8D590A2DA910557B",1)</f>
        <v>=DISPIMG("ID_6FC152D1CE6B42CB8D590A2DA910557B",1)</v>
      </c>
      <c r="K15" s="662">
        <v>8000</v>
      </c>
      <c r="L15" s="662">
        <f t="shared" si="0"/>
        <v>18400</v>
      </c>
      <c r="M15" s="639"/>
      <c r="N15" s="639"/>
      <c r="O15" s="658" t="s">
        <v>256</v>
      </c>
    </row>
    <row r="16" s="658" customFormat="1" ht="28" customHeight="1" spans="1:15">
      <c r="A16" s="639" t="s">
        <v>257</v>
      </c>
      <c r="B16" s="668" t="s">
        <v>258</v>
      </c>
      <c r="C16" s="662" t="s">
        <v>259</v>
      </c>
      <c r="D16" s="662">
        <v>18.3</v>
      </c>
      <c r="E16" s="663"/>
      <c r="F16" s="663"/>
      <c r="G16" s="663"/>
      <c r="H16" s="679">
        <f>[1]Rack!J16</f>
        <v>146.88</v>
      </c>
      <c r="I16" s="670">
        <f>H16*E16*F16</f>
        <v>0</v>
      </c>
      <c r="J16" s="665" t="str">
        <f>_xlfn.DISPIMG("ID_65FA1E08635043859F11F6AEACBF64C9",1)</f>
        <v>=DISPIMG("ID_65FA1E08635043859F11F6AEACBF64C9",1)</v>
      </c>
      <c r="K16" s="662">
        <v>50</v>
      </c>
      <c r="L16" s="662">
        <f t="shared" si="0"/>
        <v>915</v>
      </c>
      <c r="M16" s="639"/>
      <c r="N16" s="639"/>
    </row>
    <row r="17" s="658" customFormat="1" ht="28" customHeight="1" spans="1:14">
      <c r="A17" s="639" t="s">
        <v>260</v>
      </c>
      <c r="B17" s="668" t="s">
        <v>258</v>
      </c>
      <c r="C17" s="662" t="s">
        <v>261</v>
      </c>
      <c r="D17" s="662">
        <v>10.8</v>
      </c>
      <c r="E17" s="663"/>
      <c r="F17" s="663"/>
      <c r="G17" s="663"/>
      <c r="H17" s="679">
        <f>[1]Rack!J17</f>
        <v>86.7272727272727</v>
      </c>
      <c r="I17" s="670">
        <f>H17*F17*E17</f>
        <v>0</v>
      </c>
      <c r="J17" s="665"/>
      <c r="K17" s="662">
        <v>10</v>
      </c>
      <c r="L17" s="662">
        <f t="shared" si="0"/>
        <v>108</v>
      </c>
      <c r="M17" s="639"/>
      <c r="N17" s="639"/>
    </row>
    <row r="18" s="658" customFormat="1" spans="1:14">
      <c r="A18" s="639"/>
      <c r="B18" s="639" t="s">
        <v>262</v>
      </c>
      <c r="C18" s="639"/>
      <c r="D18" s="639"/>
      <c r="E18" s="639"/>
      <c r="F18" s="639"/>
      <c r="G18" s="682">
        <f>SUM(G10:G17)</f>
        <v>2041.6</v>
      </c>
      <c r="H18" s="683"/>
      <c r="I18" s="684">
        <f>SUM(I10:I17)</f>
        <v>13843.5973667712</v>
      </c>
      <c r="J18" s="639"/>
      <c r="K18" s="662" t="s">
        <v>263</v>
      </c>
      <c r="L18" s="662">
        <f>SUM(L6:L17)</f>
        <v>99740.5</v>
      </c>
      <c r="M18" s="639"/>
      <c r="N18" s="639"/>
    </row>
    <row r="19" s="658" customFormat="1" spans="1:14">
      <c r="A19" s="639"/>
      <c r="B19" s="639" t="s">
        <v>264</v>
      </c>
      <c r="C19" s="639"/>
      <c r="D19" s="639"/>
      <c r="E19" s="639"/>
      <c r="F19" s="639"/>
      <c r="G19" s="639"/>
      <c r="H19" s="683"/>
      <c r="I19" s="683"/>
      <c r="J19" s="639"/>
      <c r="K19" s="639"/>
      <c r="L19" s="639"/>
      <c r="M19" s="639"/>
      <c r="N19" s="639"/>
    </row>
  </sheetData>
  <mergeCells count="3">
    <mergeCell ref="J8:J10"/>
    <mergeCell ref="J11:J12"/>
    <mergeCell ref="J16:J17"/>
  </mergeCells>
  <pageMargins left="0.75" right="0.75" top="1" bottom="1" header="0.5" footer="0.5"/>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30" sqref="I30"/>
    </sheetView>
  </sheetViews>
  <sheetFormatPr defaultColWidth="9.14285714285714" defaultRowHeight="15"/>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8"/>
  <sheetViews>
    <sheetView zoomScale="130" zoomScaleNormal="130" topLeftCell="A74" workbookViewId="0">
      <selection activeCell="H76" sqref="H76"/>
    </sheetView>
  </sheetViews>
  <sheetFormatPr defaultColWidth="9" defaultRowHeight="11.25"/>
  <cols>
    <col min="1" max="1" width="13.7142857142857" style="615" customWidth="1"/>
    <col min="2" max="2" width="38.3809523809524" style="340" customWidth="1"/>
    <col min="3" max="3" width="22.0857142857143" style="615" customWidth="1"/>
    <col min="4" max="4" width="18.7619047619048" style="340" customWidth="1"/>
    <col min="5" max="5" width="15.647619047619" style="340" customWidth="1"/>
    <col min="6" max="6" width="15.8190476190476" style="340" customWidth="1"/>
    <col min="7" max="7" width="14.2857142857143" style="340" customWidth="1"/>
    <col min="8" max="8" width="13.1809523809524" style="479" customWidth="1"/>
    <col min="9" max="9" width="12.9619047619048" style="340" customWidth="1"/>
    <col min="10" max="10" width="26.0857142857143" style="340" customWidth="1"/>
    <col min="11" max="16376" width="9.14285714285714" style="340"/>
    <col min="16377" max="16384" width="9" style="340"/>
  </cols>
  <sheetData>
    <row r="1" s="340" customFormat="1" spans="1:10">
      <c r="A1" s="507" t="s">
        <v>265</v>
      </c>
      <c r="B1" s="616"/>
      <c r="C1" s="617"/>
      <c r="D1" s="616"/>
      <c r="E1" s="616"/>
      <c r="F1" s="616"/>
      <c r="G1" s="616"/>
      <c r="H1" s="479"/>
    </row>
    <row r="2" s="340" customFormat="1" spans="1:10">
      <c r="A2" s="618" t="s">
        <v>266</v>
      </c>
      <c r="B2" s="619"/>
      <c r="C2" s="618"/>
      <c r="D2" s="619"/>
      <c r="E2" s="619"/>
      <c r="F2" s="619"/>
      <c r="G2" s="619"/>
      <c r="H2" s="479"/>
    </row>
    <row r="3" s="340" customFormat="1" spans="1:10">
      <c r="A3" s="618" t="s">
        <v>267</v>
      </c>
      <c r="B3" s="619"/>
      <c r="C3" s="618"/>
      <c r="D3" s="619"/>
      <c r="E3" s="619"/>
      <c r="F3" s="619"/>
      <c r="G3" s="619"/>
      <c r="H3" s="479"/>
    </row>
    <row r="4" s="340" customFormat="1" spans="1:10">
      <c r="A4" s="507" t="s">
        <v>268</v>
      </c>
      <c r="B4" s="187"/>
      <c r="C4" s="507"/>
      <c r="D4" s="187"/>
      <c r="E4" s="187"/>
      <c r="F4" s="187"/>
      <c r="G4" s="187"/>
      <c r="H4" s="479"/>
    </row>
    <row r="5" s="340" customFormat="1" spans="1:10">
      <c r="A5" s="507" t="s">
        <v>269</v>
      </c>
      <c r="B5" s="187"/>
      <c r="C5" s="507"/>
      <c r="D5" s="187"/>
      <c r="E5" s="187"/>
      <c r="F5" s="187"/>
      <c r="G5" s="187"/>
      <c r="H5" s="479"/>
    </row>
    <row r="6" s="340" customFormat="1" spans="1:10">
      <c r="A6" s="507" t="str">
        <f>'[1]aluminium plate'!A5</f>
        <v>DATE :5.5.26</v>
      </c>
      <c r="B6" s="187"/>
      <c r="C6" s="507"/>
      <c r="D6" s="187"/>
      <c r="E6" s="187"/>
      <c r="F6" s="187"/>
      <c r="G6" s="187"/>
      <c r="H6" s="479"/>
    </row>
    <row r="7" s="340" customFormat="1" spans="1:10">
      <c r="A7" s="507" t="s">
        <v>270</v>
      </c>
      <c r="B7" s="620">
        <f>'[1]Small comp'!B5</f>
        <v>4.1</v>
      </c>
      <c r="C7" s="620"/>
      <c r="D7" s="621"/>
      <c r="E7" s="621"/>
      <c r="F7" s="621"/>
      <c r="G7" s="621"/>
      <c r="H7" s="479"/>
      <c r="I7" s="340">
        <f>[1]Quickool!O7</f>
        <v>0</v>
      </c>
    </row>
    <row r="8" s="340" customFormat="1" ht="12" spans="1:10">
      <c r="A8" s="615"/>
      <c r="C8" s="615"/>
      <c r="H8" s="479"/>
      <c r="I8" s="340" t="str">
        <f>[1]Quickool!P8</f>
        <v>Warrantly 1year on parts only</v>
      </c>
      <c r="J8" s="622"/>
    </row>
    <row r="9" s="340" customFormat="1" ht="12" spans="1:10">
      <c r="A9" s="500" t="str">
        <f>[1]Quickool!A9</f>
        <v>ITEM CODE</v>
      </c>
      <c r="B9" s="574" t="str">
        <f>[1]Quickool!B9</f>
        <v>MODEL</v>
      </c>
      <c r="C9" s="623" t="s">
        <v>215</v>
      </c>
      <c r="D9" s="13" t="s">
        <v>271</v>
      </c>
      <c r="E9" s="574" t="str">
        <f>[1]Quickool!E9</f>
        <v>cond unit model</v>
      </c>
      <c r="F9" s="574" t="str">
        <f>[1]Quickool!G9</f>
        <v>fan sets</v>
      </c>
      <c r="G9" s="624" t="str">
        <f>[1]Quickool!H9</f>
        <v>cappillary tube</v>
      </c>
      <c r="H9" s="625" t="str">
        <f>[1]Quickool!$J9</f>
        <v>blower</v>
      </c>
      <c r="I9" s="70" t="str">
        <f>[1]Quickool!P9</f>
        <v>(RM) </v>
      </c>
      <c r="J9" s="626" t="s">
        <v>1</v>
      </c>
    </row>
    <row r="10" s="340" customFormat="1" ht="20" customHeight="1" spans="1:10">
      <c r="A10" s="500" t="str">
        <f>[1]Quickool!A10</f>
        <v>CAB001</v>
      </c>
      <c r="B10" s="82" t="str">
        <f>[1]Quickool!B10</f>
        <v>Mini 2 Door cabinet c/w 1/3hp cond unit</v>
      </c>
      <c r="C10" s="85" t="str">
        <f>[1]Quickool!C10</f>
        <v>760*585*1830</v>
      </c>
      <c r="D10" s="217" t="s">
        <v>272</v>
      </c>
      <c r="E10" s="574" t="str">
        <f>[1]Quickool!E10</f>
        <v>KK270CZ1 cw cs030</v>
      </c>
      <c r="F10" s="574" t="str">
        <f>[1]Quickool!G10</f>
        <v>10watts</v>
      </c>
      <c r="G10" s="627" t="str">
        <f>[1]Quickool!H10</f>
        <v>0.049*54" (0.4kg)</v>
      </c>
      <c r="H10" s="628" t="str">
        <f>[1]Quickool!$J10</f>
        <v>~</v>
      </c>
      <c r="I10" s="527">
        <f>[1]Quickool!P10</f>
        <v>2857.49783582496</v>
      </c>
      <c r="J10" s="94"/>
    </row>
    <row r="11" s="340" customFormat="1" ht="18" customHeight="1" spans="1:10">
      <c r="A11" s="500" t="str">
        <f>[1]Quickool!A11</f>
        <v>CAB002</v>
      </c>
      <c r="B11" s="82" t="str">
        <f>[1]Quickool!B11</f>
        <v>2 Door cabinet c/w 3/8hp cond unit R134</v>
      </c>
      <c r="C11" s="85" t="str">
        <f>[1]Quickool!C11</f>
        <v>840*685*2080</v>
      </c>
      <c r="D11" s="365"/>
      <c r="E11" s="574" t="str">
        <f>[1]Quickool!E11</f>
        <v>K325CZ1 cs033</v>
      </c>
      <c r="F11" s="574" t="str">
        <f>[1]Quickool!G11</f>
        <v>10watts</v>
      </c>
      <c r="G11" s="627" t="str">
        <f>[1]Quickool!H11</f>
        <v>0.049*54"</v>
      </c>
      <c r="H11" s="628" t="str">
        <f>[1]Quickool!$J11</f>
        <v>~</v>
      </c>
      <c r="I11" s="527">
        <f>[1]Quickool!P11</f>
        <v>3635.03115773834</v>
      </c>
      <c r="J11" s="94"/>
    </row>
    <row r="12" s="340" customFormat="1" ht="20" customHeight="1" spans="1:10">
      <c r="A12" s="500" t="str">
        <f>[1]Quickool!A12</f>
        <v>CAB003</v>
      </c>
      <c r="B12" s="82" t="str">
        <f>[1]Quickool!B12</f>
        <v>4 Door cabinet c/w 1/2hp cond unit R134</v>
      </c>
      <c r="C12" s="85" t="str">
        <f>[1]Quickool!C12</f>
        <v>1300*685*2080</v>
      </c>
      <c r="D12" s="365"/>
      <c r="E12" s="574" t="str">
        <f>[1]Quickool!E12</f>
        <v>K400CZ1 cw cs060</v>
      </c>
      <c r="F12" s="574" t="str">
        <f>[1]Quickool!G12</f>
        <v>16watts</v>
      </c>
      <c r="G12" s="627" t="str">
        <f>[1]Quickool!H12</f>
        <v>0.042*52" (0.8kg)</v>
      </c>
      <c r="H12" s="628" t="str">
        <f>[1]Quickool!$J12</f>
        <v>~</v>
      </c>
      <c r="I12" s="527">
        <f>[1]Quickool!P12</f>
        <v>4566.69037884</v>
      </c>
      <c r="J12" s="94"/>
    </row>
    <row r="13" s="340" customFormat="1" ht="17" customHeight="1" spans="1:10">
      <c r="A13" s="500" t="str">
        <f>[1]Quickool!A13</f>
        <v>CAB004</v>
      </c>
      <c r="B13" s="82" t="str">
        <f>[1]Quickool!B13</f>
        <v>6 Door cabinet c/w 5/8hp cond unit R404</v>
      </c>
      <c r="C13" s="85" t="str">
        <f>[1]Quickool!C13</f>
        <v>1930*685*2080</v>
      </c>
      <c r="D13" s="365"/>
      <c r="E13" s="574" t="str">
        <f>[1]Quickool!E13</f>
        <v>ne2178ck,mpt16la cw cs075</v>
      </c>
      <c r="F13" s="574" t="str">
        <f>[1]Quickool!G13</f>
        <v>18watts cw hi/lo switch</v>
      </c>
      <c r="G13" s="627" t="str">
        <f>[1]Quickool!H13</f>
        <v>0.055*60"</v>
      </c>
      <c r="H13" s="628" t="str">
        <f>[1]Quickool!$J13</f>
        <v>~</v>
      </c>
      <c r="I13" s="527">
        <f>[1]Quickool!P13</f>
        <v>5869.28787305862</v>
      </c>
      <c r="J13" s="94"/>
    </row>
    <row r="14" s="340" customFormat="1" ht="22" customHeight="1" spans="1:10">
      <c r="A14" s="500" t="str">
        <f>[1]Quickool!A14</f>
        <v>CAB005</v>
      </c>
      <c r="B14" s="82" t="str">
        <f>[1]Quickool!B14</f>
        <v>6 Door cabinet c/w 3/4hp cond unit R404</v>
      </c>
      <c r="C14" s="85" t="str">
        <f>[1]Quickool!C14</f>
        <v>1930*685*2080</v>
      </c>
      <c r="D14" s="365"/>
      <c r="E14" s="574" t="str">
        <f>[1]Quickool!E14</f>
        <v>ne2180ck,mpt18la cw cs075</v>
      </c>
      <c r="F14" s="574" t="str">
        <f>[1]Quickool!G14</f>
        <v>25watts cw hi/lo switch</v>
      </c>
      <c r="G14" s="627" t="str">
        <f>[1]Quickool!H14</f>
        <v>0.055*60" (0.9kg)</v>
      </c>
      <c r="H14" s="628" t="str">
        <f>[1]Quickool!$J14</f>
        <v>~</v>
      </c>
      <c r="I14" s="527">
        <f>[1]Quickool!P14</f>
        <v>5945.62153478428</v>
      </c>
      <c r="J14" s="94"/>
    </row>
    <row r="15" s="340" customFormat="1" ht="24" customHeight="1" spans="1:10">
      <c r="A15" s="500" t="str">
        <f>[1]Quickool!A15</f>
        <v>CAB006</v>
      </c>
      <c r="B15" s="193" t="str">
        <f>[1]Quickool!B15</f>
        <v>2 Door cabinet full piping (8rack 32ice)c/w ice tray</v>
      </c>
      <c r="C15" s="85" t="str">
        <f>[1]Quickool!C15</f>
        <v>840*685*2080</v>
      </c>
      <c r="D15" s="365"/>
      <c r="E15" s="574" t="str">
        <f>[1]Quickool!E15</f>
        <v>Nct2195ck cw cs145</v>
      </c>
      <c r="F15" s="94">
        <f>[1]Quickool!G15</f>
        <v>0</v>
      </c>
      <c r="G15" s="627">
        <f>[1]Quickool!H15</f>
        <v>0</v>
      </c>
      <c r="H15" s="628" t="str">
        <f>[1]Quickool!$J15</f>
        <v>~</v>
      </c>
      <c r="I15" s="527">
        <f>[1]Quickool!P15</f>
        <v>6063.64046802135</v>
      </c>
      <c r="J15" s="94"/>
    </row>
    <row r="16" s="340" customFormat="1" ht="21" customHeight="1" spans="1:10">
      <c r="A16" s="500" t="str">
        <f>[1]Quickool!A16</f>
        <v>CAB007</v>
      </c>
      <c r="B16" s="193" t="str">
        <f>[1]Quickool!B16</f>
        <v>2 Door cabinet full piping (10rack 40ice)c/w ice tray</v>
      </c>
      <c r="C16" s="85" t="str">
        <f>[1]Quickool!C16</f>
        <v>840*685*2080</v>
      </c>
      <c r="D16" s="365"/>
      <c r="E16" s="574" t="str">
        <f>[1]Quickool!E16</f>
        <v>Nct2195ck cw cs145</v>
      </c>
      <c r="F16" s="94">
        <f>[1]Quickool!G16</f>
        <v>0</v>
      </c>
      <c r="G16" s="627">
        <f>[1]Quickool!H16</f>
        <v>0</v>
      </c>
      <c r="H16" s="628" t="str">
        <f>[1]Quickool!$J16</f>
        <v>~</v>
      </c>
      <c r="I16" s="527">
        <f>[1]Quickool!P16</f>
        <v>6755.16246613362</v>
      </c>
      <c r="J16" s="94"/>
    </row>
    <row r="17" s="340" customFormat="1" ht="18" customHeight="1" spans="1:10">
      <c r="A17" s="500" t="str">
        <f>[1]Quickool!A17</f>
        <v>CAB008</v>
      </c>
      <c r="B17" s="193" t="str">
        <f>[1]Quickool!B17</f>
        <v>4 Door cabinet full piping (10rack 60ice)c/w ice tray</v>
      </c>
      <c r="C17" s="85" t="str">
        <f>[1]Quickool!C17</f>
        <v>1300*685*2080</v>
      </c>
      <c r="D17" s="365"/>
      <c r="E17" s="574" t="str">
        <f>[1]Quickool!E17</f>
        <v>2 x Nct2195ck cw cs145</v>
      </c>
      <c r="F17" s="94">
        <f>[1]Quickool!G17</f>
        <v>0</v>
      </c>
      <c r="G17" s="627">
        <f>[1]Quickool!H17</f>
        <v>0</v>
      </c>
      <c r="H17" s="628" t="str">
        <f>[1]Quickool!$J17</f>
        <v>~</v>
      </c>
      <c r="I17" s="527">
        <f>[1]Quickool!P17</f>
        <v>10494.0926209385</v>
      </c>
      <c r="J17" s="94"/>
    </row>
    <row r="18" s="340" customFormat="1" ht="25" customHeight="1" spans="1:10">
      <c r="A18" s="500" t="str">
        <f>[1]Quickool!A18</f>
        <v>CAB009</v>
      </c>
      <c r="B18" s="193" t="str">
        <f>[1]Quickool!B18</f>
        <v>6 Door cabinet full piping (10rack 100ice)c/w ice tray</v>
      </c>
      <c r="C18" s="85" t="str">
        <f>[1]Quickool!C18</f>
        <v>1930*685*2080</v>
      </c>
      <c r="D18" s="219"/>
      <c r="E18" s="574" t="str">
        <f>[1]Quickool!E18</f>
        <v>2 x Nct2212ck cw cs170</v>
      </c>
      <c r="F18" s="94">
        <f>[1]Quickool!G18</f>
        <v>0</v>
      </c>
      <c r="G18" s="627">
        <f>[1]Quickool!H18</f>
        <v>0</v>
      </c>
      <c r="H18" s="628" t="str">
        <f>[1]Quickool!$J18</f>
        <v>~</v>
      </c>
      <c r="I18" s="527">
        <f>[1]Quickool!P18</f>
        <v>13029.0958823362</v>
      </c>
      <c r="J18" s="94"/>
    </row>
    <row r="19" s="340" customFormat="1" spans="1:10">
      <c r="A19" s="500" t="str">
        <f>[1]Quickool!A19</f>
        <v>CAB010</v>
      </c>
      <c r="B19" s="82" t="str">
        <f>[1]Quickool!B19</f>
        <v>2 Door chiller c/w 1/3hp cond unit R134</v>
      </c>
      <c r="C19" s="85" t="str">
        <f>[1]Quickool!C19</f>
        <v>710*760*2060</v>
      </c>
      <c r="D19" s="217" t="s">
        <v>273</v>
      </c>
      <c r="E19" s="574" t="str">
        <f>[1]Quickool!E19</f>
        <v>KK270CZ1 cw cs030</v>
      </c>
      <c r="F19" s="94">
        <f>[1]Quickool!G19</f>
        <v>0</v>
      </c>
      <c r="G19" s="627">
        <f>[1]Quickool!H19</f>
        <v>0</v>
      </c>
      <c r="H19" s="625" t="str">
        <f>[1]Quickool!$J19</f>
        <v>5 X 14 X 4R </v>
      </c>
      <c r="I19" s="527">
        <f>[1]Quickool!P19</f>
        <v>3075.43719079243</v>
      </c>
      <c r="J19" s="94"/>
    </row>
    <row r="20" s="340" customFormat="1" spans="1:10">
      <c r="A20" s="500" t="str">
        <f>[1]Quickool!A20</f>
        <v>CAB011</v>
      </c>
      <c r="B20" s="82" t="str">
        <f>[1]Quickool!B20</f>
        <v>4 Door chiller c/w 1/2hp cond unit R134</v>
      </c>
      <c r="C20" s="85" t="str">
        <f>[1]Quickool!C20</f>
        <v>1300*760*2060</v>
      </c>
      <c r="D20" s="365"/>
      <c r="E20" s="574" t="str">
        <f>[1]Quickool!E20</f>
        <v>KK375CZ1 cw cs050</v>
      </c>
      <c r="F20" s="94">
        <f>[1]Quickool!G20</f>
        <v>0</v>
      </c>
      <c r="G20" s="627">
        <f>[1]Quickool!H20</f>
        <v>0</v>
      </c>
      <c r="H20" s="625" t="str">
        <f>[1]Quickool!$J20</f>
        <v>5 X 20 X 4R </v>
      </c>
      <c r="I20" s="527">
        <f>[1]Quickool!P20</f>
        <v>3931.34538916343</v>
      </c>
      <c r="J20" s="94"/>
    </row>
    <row r="21" s="340" customFormat="1" spans="1:10">
      <c r="A21" s="500" t="str">
        <f>[1]Quickool!A21</f>
        <v>CAB012</v>
      </c>
      <c r="B21" s="82" t="str">
        <f>[1]Quickool!B21</f>
        <v>6 Door chiller c/w 1/2hp (B) cond unit R134</v>
      </c>
      <c r="C21" s="85" t="str">
        <f>[1]Quickool!C21</f>
        <v>1930*760*2060</v>
      </c>
      <c r="D21" s="219"/>
      <c r="E21" s="574" t="str">
        <f>[1]Quickool!E21</f>
        <v>K400CZ1 cw cs060</v>
      </c>
      <c r="F21" s="94">
        <f>[1]Quickool!G21</f>
        <v>0</v>
      </c>
      <c r="G21" s="627">
        <f>[1]Quickool!H21</f>
        <v>0</v>
      </c>
      <c r="H21" s="625" t="str">
        <f>[1]Quickool!$J21</f>
        <v>5 X 33 X 4R </v>
      </c>
      <c r="I21" s="527">
        <f>[1]Quickool!P21</f>
        <v>5328.48109152796</v>
      </c>
      <c r="J21" s="94"/>
    </row>
    <row r="22" s="340" customFormat="1" spans="1:10">
      <c r="A22" s="500" t="str">
        <f>[1]Quickool!A22</f>
        <v>CAB013</v>
      </c>
      <c r="B22" s="193" t="str">
        <f>[1]Quickool!B22</f>
        <v>2 Door frezzer c/w 1/3hp cond unit R404</v>
      </c>
      <c r="C22" s="85" t="str">
        <f>[1]Quickool!C22</f>
        <v>710*760*2060</v>
      </c>
      <c r="D22" s="381" t="s">
        <v>274</v>
      </c>
      <c r="E22" s="574" t="str">
        <f>[1]Quickool!E22</f>
        <v>NE2150 cw cs050</v>
      </c>
      <c r="F22" s="94">
        <f>[1]Quickool!G22</f>
        <v>0</v>
      </c>
      <c r="G22" s="627">
        <f>[1]Quickool!H22</f>
        <v>0</v>
      </c>
      <c r="H22" s="625" t="str">
        <f>[1]Quickool!$J22</f>
        <v>UC100</v>
      </c>
      <c r="I22" s="527">
        <f>[1]Quickool!P22</f>
        <v>3650.83997498438</v>
      </c>
      <c r="J22" s="94"/>
    </row>
    <row r="23" s="340" customFormat="1" spans="1:10">
      <c r="A23" s="500" t="str">
        <f>[1]Quickool!A23</f>
        <v>CAB014</v>
      </c>
      <c r="B23" s="193" t="str">
        <f>[1]Quickool!B23</f>
        <v>4 Door frezzer c/w 3/4hp cond unit R404</v>
      </c>
      <c r="C23" s="85" t="str">
        <f>[1]Quickool!C23</f>
        <v>1300*760*2060</v>
      </c>
      <c r="D23" s="382"/>
      <c r="E23" s="574" t="str">
        <f>[1]Quickool!E23</f>
        <v>Mpt18 cw cs075</v>
      </c>
      <c r="F23" s="94">
        <f>[1]Quickool!G23</f>
        <v>0</v>
      </c>
      <c r="G23" s="627">
        <f>[1]Quickool!H23</f>
        <v>0</v>
      </c>
      <c r="H23" s="625" t="str">
        <f>[1]Quickool!$J23</f>
        <v>UC150</v>
      </c>
      <c r="I23" s="527">
        <f>[1]Quickool!P23</f>
        <v>4657.44095329248</v>
      </c>
      <c r="J23" s="94"/>
    </row>
    <row r="24" s="340" customFormat="1" spans="1:10">
      <c r="A24" s="500" t="str">
        <f>[1]Quickool!A24</f>
        <v>CAB015</v>
      </c>
      <c r="B24" s="193" t="str">
        <f>[1]Quickool!B24</f>
        <v>6 Door frezzer c/w 1hp cond unit R404</v>
      </c>
      <c r="C24" s="85" t="str">
        <f>[1]Quickool!C24</f>
        <v>1930*760*2060</v>
      </c>
      <c r="D24" s="383"/>
      <c r="E24" s="574" t="str">
        <f>[1]Quickool!E24</f>
        <v>Nct2195ck cw cs145</v>
      </c>
      <c r="F24" s="94">
        <f>[1]Quickool!G24</f>
        <v>0</v>
      </c>
      <c r="G24" s="627">
        <f>[1]Quickool!H24</f>
        <v>0</v>
      </c>
      <c r="H24" s="625" t="str">
        <f>[1]Quickool!$J24</f>
        <v>UC200</v>
      </c>
      <c r="I24" s="527">
        <f>[1]Quickool!P24</f>
        <v>6551.48130039552</v>
      </c>
      <c r="J24" s="94"/>
    </row>
    <row r="25" s="340" customFormat="1" spans="1:10">
      <c r="A25" s="500" t="str">
        <f>[1]Quickool!A25</f>
        <v>CAB016</v>
      </c>
      <c r="B25" s="193" t="str">
        <f>[1]Quickool!B25</f>
        <v>2 Door frezzer c/w 1/2hp cond unit R404</v>
      </c>
      <c r="C25" s="85" t="str">
        <f>[1]Quickool!C25</f>
        <v>710*760*2060</v>
      </c>
      <c r="D25" s="381" t="s">
        <v>275</v>
      </c>
      <c r="E25" s="574" t="str">
        <f>[1]Quickool!E25</f>
        <v>Mpt18 cw cs075</v>
      </c>
      <c r="F25" s="94">
        <f>[1]Quickool!G25</f>
        <v>0</v>
      </c>
      <c r="G25" s="627">
        <f>[1]Quickool!H25</f>
        <v>0</v>
      </c>
      <c r="H25" s="625" t="str">
        <f>[1]Quickool!$J25</f>
        <v>UC100</v>
      </c>
      <c r="I25" s="527">
        <f>[1]Quickool!P25</f>
        <v>3837.07083760604</v>
      </c>
      <c r="J25" s="94"/>
    </row>
    <row r="26" s="340" customFormat="1" spans="1:10">
      <c r="A26" s="500" t="str">
        <f>[1]Quickool!A26</f>
        <v>CAB017</v>
      </c>
      <c r="B26" s="193" t="str">
        <f>[1]Quickool!B26</f>
        <v>4 Door frezzer c/w 1hp cond unit R404</v>
      </c>
      <c r="C26" s="85" t="str">
        <f>[1]Quickool!C26</f>
        <v>1300*760*2060</v>
      </c>
      <c r="D26" s="382"/>
      <c r="E26" s="574" t="str">
        <f>[1]Quickool!E26</f>
        <v>Nct2195ck cw cs145</v>
      </c>
      <c r="F26" s="94">
        <f>[1]Quickool!G26</f>
        <v>0</v>
      </c>
      <c r="G26" s="627">
        <f>[1]Quickool!H26</f>
        <v>0</v>
      </c>
      <c r="H26" s="625" t="str">
        <f>[1]Quickool!$J26</f>
        <v>UC200</v>
      </c>
      <c r="I26" s="527">
        <f>[1]Quickool!P26</f>
        <v>5330.79127592708</v>
      </c>
      <c r="J26" s="94"/>
    </row>
    <row r="27" s="340" customFormat="1" spans="1:10">
      <c r="A27" s="500" t="str">
        <f>[1]Quickool!A27</f>
        <v>CAB018</v>
      </c>
      <c r="B27" s="193" t="str">
        <f>[1]Quickool!B27</f>
        <v>6 Door frezzer c/w 1.5hp cond unit R404</v>
      </c>
      <c r="C27" s="85" t="str">
        <f>[1]Quickool!C27</f>
        <v>1930*760*2060</v>
      </c>
      <c r="D27" s="383"/>
      <c r="E27" s="574" t="str">
        <f>[1]Quickool!E27</f>
        <v>Nct2212ck cw cs170</v>
      </c>
      <c r="F27" s="94">
        <f>[1]Quickool!G27</f>
        <v>0</v>
      </c>
      <c r="G27" s="627">
        <f>[1]Quickool!H27</f>
        <v>0</v>
      </c>
      <c r="H27" s="625" t="str">
        <f>[1]Quickool!$J27</f>
        <v>UC300 </v>
      </c>
      <c r="I27" s="527">
        <f>[1]Quickool!P27</f>
        <v>7027.15401515699</v>
      </c>
      <c r="J27" s="94"/>
    </row>
    <row r="28" s="340" customFormat="1" spans="1:10">
      <c r="A28" s="500" t="str">
        <f>[1]Quickool!A28</f>
        <v>CAB019</v>
      </c>
      <c r="B28" s="82" t="str">
        <f>[1]Quickool!B28</f>
        <v>1.2m counter chiller (4ft) 1/4hp R134</v>
      </c>
      <c r="C28" s="85" t="str">
        <f>[1]Quickool!C28</f>
        <v>1200*750*840</v>
      </c>
      <c r="D28" s="217" t="s">
        <v>273</v>
      </c>
      <c r="E28" s="574" t="str">
        <f>[1]Quickool!E28</f>
        <v>KK270CZ1 cw cs039</v>
      </c>
      <c r="F28" s="94">
        <f>[1]Quickool!G28</f>
        <v>0</v>
      </c>
      <c r="G28" s="627">
        <f>[1]Quickool!H28</f>
        <v>0</v>
      </c>
      <c r="H28" s="625" t="str">
        <f>[1]Quickool!$J28</f>
        <v>8*11*3R</v>
      </c>
      <c r="I28" s="527">
        <f>[1]Quickool!P28</f>
        <v>2975.91459988493</v>
      </c>
      <c r="J28" s="94"/>
    </row>
    <row r="29" s="340" customFormat="1" spans="1:10">
      <c r="A29" s="500" t="str">
        <f>[1]Quickool!A29</f>
        <v>CAB020</v>
      </c>
      <c r="B29" s="82" t="str">
        <f>[1]Quickool!B29</f>
        <v>1.5m counter chiller (5ft) 1/3hp R134</v>
      </c>
      <c r="C29" s="85" t="str">
        <f>[1]Quickool!C29</f>
        <v>1500*750*840</v>
      </c>
      <c r="D29" s="365"/>
      <c r="E29" s="574" t="str">
        <f>[1]Quickool!E29</f>
        <v>KK270CZ1 cw cs039</v>
      </c>
      <c r="F29" s="94">
        <f>[1]Quickool!G29</f>
        <v>0</v>
      </c>
      <c r="G29" s="627">
        <f>[1]Quickool!H29</f>
        <v>0</v>
      </c>
      <c r="H29" s="625" t="str">
        <f>[1]Quickool!$J29</f>
        <v>8*11*3R</v>
      </c>
      <c r="I29" s="527">
        <f>[1]Quickool!P29</f>
        <v>3196.82345457248</v>
      </c>
      <c r="J29" s="94"/>
    </row>
    <row r="30" s="340" customFormat="1" spans="1:10">
      <c r="A30" s="500" t="str">
        <f>[1]Quickool!A30</f>
        <v>CAB021</v>
      </c>
      <c r="B30" s="82" t="str">
        <f>[1]Quickool!B30</f>
        <v>1.8m counter chiller (6ft) 3/8hp R134</v>
      </c>
      <c r="C30" s="85" t="str">
        <f>[1]Quickool!C30</f>
        <v>1800*750*840</v>
      </c>
      <c r="D30" s="365"/>
      <c r="E30" s="574" t="str">
        <f>[1]Quickool!E30</f>
        <v>K325CZ1 cs054</v>
      </c>
      <c r="F30" s="94">
        <f>[1]Quickool!G30</f>
        <v>0</v>
      </c>
      <c r="G30" s="627">
        <f>[1]Quickool!H30</f>
        <v>0</v>
      </c>
      <c r="H30" s="625" t="str">
        <f>[1]Quickool!$J30</f>
        <v>12*11*3R</v>
      </c>
      <c r="I30" s="527">
        <f>[1]Quickool!P30</f>
        <v>3640.66464878989</v>
      </c>
      <c r="J30" s="94"/>
    </row>
    <row r="31" s="340" customFormat="1" spans="1:10">
      <c r="A31" s="500" t="str">
        <f>[1]Quickool!A31</f>
        <v>CAB022</v>
      </c>
      <c r="B31" s="82" t="str">
        <f>[1]Quickool!B31</f>
        <v>2.1m counter chiller (7ft) 1/2hp R134</v>
      </c>
      <c r="C31" s="85" t="str">
        <f>[1]Quickool!C31</f>
        <v>2100*750*840</v>
      </c>
      <c r="D31" s="365"/>
      <c r="E31" s="574" t="str">
        <f>[1]Quickool!E31</f>
        <v>KK375CZ1 cw cs054</v>
      </c>
      <c r="F31" s="94">
        <f>[1]Quickool!G31</f>
        <v>0</v>
      </c>
      <c r="G31" s="627">
        <f>[1]Quickool!H31</f>
        <v>0</v>
      </c>
      <c r="H31" s="625" t="str">
        <f>[1]Quickool!$J31</f>
        <v>12*11*3R</v>
      </c>
      <c r="I31" s="527">
        <f>[1]Quickool!P31</f>
        <v>4030.36038920775</v>
      </c>
      <c r="J31" s="94"/>
    </row>
    <row r="32" s="340" customFormat="1" spans="1:10">
      <c r="A32" s="500" t="str">
        <f>[1]Quickool!A32</f>
        <v>CAB023</v>
      </c>
      <c r="B32" s="193" t="str">
        <f>[1]Quickool!B32</f>
        <v>1.2m counter frezzer (4ft) 1/2hp R134</v>
      </c>
      <c r="C32" s="85" t="str">
        <f>[1]Quickool!C32</f>
        <v>1200*750*840</v>
      </c>
      <c r="D32" s="381" t="s">
        <v>276</v>
      </c>
      <c r="E32" s="574" t="str">
        <f>[1]Quickool!E32</f>
        <v>KK375CZ1 cw cs054</v>
      </c>
      <c r="F32" s="94">
        <f>[1]Quickool!G32</f>
        <v>0</v>
      </c>
      <c r="G32" s="627">
        <f>[1]Quickool!H32</f>
        <v>0</v>
      </c>
      <c r="H32" s="625" t="str">
        <f>[1]Quickool!$J32</f>
        <v>12*11*3R</v>
      </c>
      <c r="I32" s="527">
        <f>[1]Quickool!P32</f>
        <v>3107.56927591078</v>
      </c>
      <c r="J32" s="94"/>
    </row>
    <row r="33" s="340" customFormat="1" spans="1:10">
      <c r="A33" s="500" t="str">
        <f>[1]Quickool!A33</f>
        <v>CAB024</v>
      </c>
      <c r="B33" s="193" t="str">
        <f>[1]Quickool!B33</f>
        <v>1.5m counter frezzer (5ft) 1/2hp R134</v>
      </c>
      <c r="C33" s="85" t="str">
        <f>[1]Quickool!C33</f>
        <v>1500*750*840</v>
      </c>
      <c r="D33" s="382"/>
      <c r="E33" s="574" t="str">
        <f>[1]Quickool!E33</f>
        <v>K400CZ1 cw cs066 axial</v>
      </c>
      <c r="F33" s="94">
        <f>[1]Quickool!G33</f>
        <v>0</v>
      </c>
      <c r="G33" s="627">
        <f>[1]Quickool!H33</f>
        <v>0</v>
      </c>
      <c r="H33" s="625" t="str">
        <f>[1]Quickool!$J33</f>
        <v>12*11*3R</v>
      </c>
      <c r="I33" s="527">
        <f>[1]Quickool!P33</f>
        <v>3394.56681597039</v>
      </c>
      <c r="J33" s="94"/>
    </row>
    <row r="34" s="340" customFormat="1" spans="1:10">
      <c r="A34" s="500" t="str">
        <f>[1]Quickool!A34</f>
        <v>CAB025</v>
      </c>
      <c r="B34" s="193" t="str">
        <f>[1]Quickool!B34</f>
        <v>1.8m counter frezzer (6ft) 1/2hp R404</v>
      </c>
      <c r="C34" s="85" t="str">
        <f>[1]Quickool!C34</f>
        <v>1800*750*840</v>
      </c>
      <c r="D34" s="382"/>
      <c r="E34" s="574" t="str">
        <f>[1]Quickool!E34</f>
        <v>ne2170ck cw066 axial</v>
      </c>
      <c r="F34" s="94">
        <f>[1]Quickool!G34</f>
        <v>0</v>
      </c>
      <c r="G34" s="627">
        <f>[1]Quickool!H34</f>
        <v>0</v>
      </c>
      <c r="H34" s="625" t="str">
        <f>[1]Quickool!$J34</f>
        <v>12 x 13 x 3R (330) </v>
      </c>
      <c r="I34" s="527">
        <f>[1]Quickool!P34</f>
        <v>3981.53878811034</v>
      </c>
      <c r="J34" s="94"/>
    </row>
    <row r="35" s="340" customFormat="1" spans="1:10">
      <c r="A35" s="500" t="str">
        <f>[1]Quickool!A35</f>
        <v>CAB026</v>
      </c>
      <c r="B35" s="193" t="str">
        <f>[1]Quickool!B35</f>
        <v>2.1m counter frezzer (7ft) 5/8hp R404</v>
      </c>
      <c r="C35" s="85" t="str">
        <f>[1]Quickool!C35</f>
        <v>2100*750*840</v>
      </c>
      <c r="D35" s="383"/>
      <c r="E35" s="574" t="str">
        <f>[1]Quickool!E35</f>
        <v>mpt16la cw cs083 axial</v>
      </c>
      <c r="F35" s="94">
        <f>[1]Quickool!G35</f>
        <v>0</v>
      </c>
      <c r="G35" s="627">
        <f>[1]Quickool!H35</f>
        <v>0</v>
      </c>
      <c r="H35" s="625" t="str">
        <f>[1]Quickool!$J35</f>
        <v>12 x 13 x 3R (330) </v>
      </c>
      <c r="I35" s="527">
        <f>[1]Quickool!P35</f>
        <v>4415.83937813556</v>
      </c>
      <c r="J35" s="94"/>
    </row>
    <row r="36" s="340" customFormat="1" spans="1:10">
      <c r="A36" s="500" t="str">
        <f>[1]Quickool!A36</f>
        <v>CAB027</v>
      </c>
      <c r="B36" s="82" t="str">
        <f>[1]Quickool!B36</f>
        <v>1 Glass Door chiller c/w 1/3hp cond unit R134</v>
      </c>
      <c r="C36" s="85" t="str">
        <f>[1]Quickool!C36</f>
        <v>610*760*2030</v>
      </c>
      <c r="D36" s="381" t="s">
        <v>273</v>
      </c>
      <c r="E36" s="574" t="str">
        <f>[1]Quickool!E36</f>
        <v>KK270CZ1 cw cs030</v>
      </c>
      <c r="F36" s="94">
        <f>[1]Quickool!G36</f>
        <v>0</v>
      </c>
      <c r="G36" s="627">
        <f>[1]Quickool!H36</f>
        <v>422.504029322538</v>
      </c>
      <c r="H36" s="625" t="str">
        <f>[1]Quickool!$J36</f>
        <v>5 X 14 X 4R </v>
      </c>
      <c r="I36" s="527">
        <f>[1]Quickool!P36</f>
        <v>2838.57873622675</v>
      </c>
      <c r="J36" s="629"/>
    </row>
    <row r="37" s="340" customFormat="1" spans="1:10">
      <c r="A37" s="500" t="str">
        <f>[1]Quickool!A37</f>
        <v>CAB028</v>
      </c>
      <c r="B37" s="82" t="str">
        <f>[1]Quickool!B37</f>
        <v>2 Glass Door chiller c/w 1/2hp cond unit R134</v>
      </c>
      <c r="C37" s="85" t="str">
        <f>[1]Quickool!C37</f>
        <v>1215*760*2030</v>
      </c>
      <c r="D37" s="382"/>
      <c r="E37" s="574" t="str">
        <f>[1]Quickool!E37</f>
        <v>KK375CZ1 cw cs050</v>
      </c>
      <c r="F37" s="94">
        <f>[1]Quickool!G37</f>
        <v>0</v>
      </c>
      <c r="G37" s="627">
        <f>[1]Quickool!H37</f>
        <v>0</v>
      </c>
      <c r="H37" s="625" t="str">
        <f>[1]Quickool!$J37</f>
        <v>5 X 20 X 4R </v>
      </c>
      <c r="I37" s="527">
        <f>[1]Quickool!P37</f>
        <v>3858.52413096395</v>
      </c>
      <c r="J37" s="630"/>
    </row>
    <row r="38" s="340" customFormat="1" spans="1:10">
      <c r="A38" s="500" t="str">
        <f>[1]Quickool!A38</f>
        <v>CAB029</v>
      </c>
      <c r="B38" s="82" t="str">
        <f>[1]Quickool!B38</f>
        <v>3 Glass Door chiller c/w 1/2hp B cond unit R134</v>
      </c>
      <c r="C38" s="85" t="str">
        <f>[1]Quickool!C38</f>
        <v>1810*760*2030</v>
      </c>
      <c r="D38" s="383"/>
      <c r="E38" s="574" t="str">
        <f>[1]Quickool!E38</f>
        <v>K400CZ1 cw cs060</v>
      </c>
      <c r="F38" s="94">
        <f>[1]Quickool!G38</f>
        <v>0</v>
      </c>
      <c r="G38" s="627">
        <f>[1]Quickool!H38</f>
        <v>0</v>
      </c>
      <c r="H38" s="625" t="str">
        <f>[1]Quickool!$J38</f>
        <v>5 X 33 X 4R </v>
      </c>
      <c r="I38" s="527">
        <f>[1]Quickool!P38</f>
        <v>4971.71088036727</v>
      </c>
      <c r="J38" s="630"/>
    </row>
    <row r="39" s="340" customFormat="1" spans="1:10">
      <c r="A39" s="500" t="str">
        <f>[1]Quickool!A39</f>
        <v>CAB030</v>
      </c>
      <c r="B39" s="193" t="str">
        <f>[1]Quickool!B39</f>
        <v>1 Glass Door Frezzer c/w 5/8hp cond unit R404</v>
      </c>
      <c r="C39" s="85" t="str">
        <f>[1]Quickool!C39</f>
        <v>610*760*2030</v>
      </c>
      <c r="D39" s="381" t="s">
        <v>275</v>
      </c>
      <c r="E39" s="574" t="str">
        <f>[1]Quickool!E39</f>
        <v>ne2178ck,mpt16la cw cs090</v>
      </c>
      <c r="F39" s="94">
        <f>[1]Quickool!G39</f>
        <v>0</v>
      </c>
      <c r="G39" s="627">
        <f>[1]Quickool!H39</f>
        <v>0</v>
      </c>
      <c r="H39" s="625" t="str">
        <f>[1]Quickool!$J39</f>
        <v>UC100</v>
      </c>
      <c r="I39" s="527">
        <f>[1]Quickool!P39</f>
        <v>3569.26799636233</v>
      </c>
      <c r="J39" s="630"/>
    </row>
    <row r="40" s="340" customFormat="1" spans="1:10">
      <c r="A40" s="500" t="str">
        <f>[1]Quickool!A40</f>
        <v>CAB031</v>
      </c>
      <c r="B40" s="193" t="str">
        <f>[1]Quickool!B40</f>
        <v>2 Glass Door Frezzer c/w 1hp cond unit R404</v>
      </c>
      <c r="C40" s="85" t="str">
        <f>[1]Quickool!C40</f>
        <v>1215*760*2030</v>
      </c>
      <c r="D40" s="382"/>
      <c r="E40" s="574" t="str">
        <f>[1]Quickool!E40</f>
        <v>Nct2195ck cw cs145 axial</v>
      </c>
      <c r="F40" s="94">
        <f>[1]Quickool!G40</f>
        <v>0</v>
      </c>
      <c r="G40" s="627">
        <f>[1]Quickool!H40</f>
        <v>0</v>
      </c>
      <c r="H40" s="625" t="str">
        <f>[1]Quickool!$J40</f>
        <v>UC200</v>
      </c>
      <c r="I40" s="527">
        <f>[1]Quickool!P40</f>
        <v>5338.55514679786</v>
      </c>
      <c r="J40" s="630"/>
    </row>
    <row r="41" s="340" customFormat="1" spans="1:10">
      <c r="A41" s="500" t="str">
        <f>[1]Quickool!A41</f>
        <v>CAB032</v>
      </c>
      <c r="B41" s="193" t="str">
        <f>[1]Quickool!B41</f>
        <v>3 Glass Door Frezzer c/w 1 1/2hp cond unit R404</v>
      </c>
      <c r="C41" s="85" t="str">
        <f>[1]Quickool!C41</f>
        <v>1810*760*2030</v>
      </c>
      <c r="D41" s="383"/>
      <c r="E41" s="574" t="str">
        <f>[1]Quickool!E41</f>
        <v>Nct2212ck cw cs170 axial</v>
      </c>
      <c r="F41" s="94">
        <f>[1]Quickool!G41</f>
        <v>0</v>
      </c>
      <c r="G41" s="627">
        <f>[1]Quickool!H41</f>
        <v>0</v>
      </c>
      <c r="H41" s="625" t="str">
        <f>[1]Quickool!$J41</f>
        <v>UC300 </v>
      </c>
      <c r="I41" s="527">
        <f>[1]Quickool!P41</f>
        <v>6857.6451677072</v>
      </c>
      <c r="J41" s="631"/>
    </row>
    <row r="42" s="340" customFormat="1" spans="1:10">
      <c r="A42" s="500" t="str">
        <f>[1]Quickool!A42</f>
        <v>CAB033</v>
      </c>
      <c r="B42" s="82" t="str">
        <f>[1]Quickool!B42</f>
        <v>398L Chest frezzer (300L) internal s/steel</v>
      </c>
      <c r="C42" s="500"/>
      <c r="D42" s="574"/>
      <c r="E42" s="574"/>
      <c r="F42" s="94">
        <f>[1]Quickool!G42</f>
        <v>46000</v>
      </c>
      <c r="G42" s="94"/>
      <c r="H42" s="574"/>
      <c r="I42" s="527">
        <f>[1]Quickool!P42</f>
        <v>1319.07484701849</v>
      </c>
      <c r="J42" s="574"/>
    </row>
    <row r="43" s="340" customFormat="1" spans="1:10">
      <c r="A43" s="500" t="str">
        <f>[1]Quickool!A43</f>
        <v>CAB034</v>
      </c>
      <c r="B43" s="82" t="str">
        <f>[1]Quickool!B43</f>
        <v>498L Chest frezzer (400L) internal s/steel</v>
      </c>
      <c r="C43" s="500"/>
      <c r="D43" s="574"/>
      <c r="E43" s="574"/>
      <c r="F43" s="574"/>
      <c r="G43" s="574"/>
      <c r="H43" s="574"/>
      <c r="I43" s="527">
        <f>[1]Quickool!P43</f>
        <v>1447.14036614651</v>
      </c>
      <c r="J43" s="574"/>
    </row>
    <row r="44" s="340" customFormat="1" spans="1:10">
      <c r="A44" s="500" t="str">
        <f>[1]Quickool!A44</f>
        <v>CAB035</v>
      </c>
      <c r="B44" s="82" t="str">
        <f>[1]Quickool!B44</f>
        <v>598L Chest frezzer (500L) internal s/steel</v>
      </c>
      <c r="C44" s="500"/>
      <c r="D44" s="574"/>
      <c r="E44" s="574"/>
      <c r="F44" s="574"/>
      <c r="G44" s="574"/>
      <c r="H44" s="574"/>
      <c r="I44" s="527" t="str">
        <f>[1]Quickool!P44</f>
        <v>~</v>
      </c>
      <c r="J44" s="574"/>
    </row>
    <row r="45" s="340" customFormat="1" spans="1:10">
      <c r="A45" s="500" t="str">
        <f>[1]Quickool!A45</f>
        <v>CAB036</v>
      </c>
      <c r="B45" s="82" t="str">
        <f>[1]Quickool!B45</f>
        <v>798L Chest frezzer (700L) internal s/steel</v>
      </c>
      <c r="C45" s="500"/>
      <c r="D45" s="574"/>
      <c r="E45" s="574"/>
      <c r="F45" s="574"/>
      <c r="G45" s="574"/>
      <c r="H45" s="574"/>
      <c r="I45" s="527">
        <f>[1]Quickool!P45</f>
        <v>2023.43520222254</v>
      </c>
      <c r="J45" s="574"/>
    </row>
    <row r="46" s="340" customFormat="1" spans="1:10">
      <c r="A46" s="500" t="str">
        <f>[1]Quickool!A46</f>
        <v>CAB037</v>
      </c>
      <c r="B46" s="82" t="str">
        <f>[1]Quickool!B46</f>
        <v>1088L Chest frezzer (1000L) internal s/steel</v>
      </c>
      <c r="C46" s="500"/>
      <c r="D46" s="574"/>
      <c r="E46" s="574"/>
      <c r="F46" s="574"/>
      <c r="G46" s="574"/>
      <c r="H46" s="574"/>
      <c r="I46" s="527" t="str">
        <f>[1]Quickool!P46</f>
        <v>~</v>
      </c>
      <c r="J46" s="574"/>
    </row>
    <row r="47" s="614" customFormat="1" spans="1:10">
      <c r="A47" s="632"/>
      <c r="B47" s="633"/>
      <c r="C47" s="632"/>
      <c r="I47" s="634"/>
    </row>
    <row r="48" s="614" customFormat="1" spans="1:10">
      <c r="A48" s="632"/>
      <c r="B48" s="633"/>
      <c r="C48" s="632"/>
      <c r="I48" s="634"/>
    </row>
    <row r="49" s="614" customFormat="1" spans="1:10">
      <c r="A49" s="632"/>
      <c r="B49" s="633"/>
      <c r="C49" s="632"/>
      <c r="I49" s="634"/>
    </row>
    <row r="50" s="614" customFormat="1" spans="1:10">
      <c r="A50" s="632"/>
      <c r="B50" s="633"/>
      <c r="C50" s="632"/>
      <c r="I50" s="634"/>
    </row>
    <row r="51" s="614" customFormat="1" spans="1:10">
      <c r="A51" s="632"/>
      <c r="B51" s="633"/>
      <c r="C51" s="632"/>
      <c r="I51" s="634"/>
    </row>
    <row r="52" s="340" customFormat="1" spans="1:10">
      <c r="A52" s="500" t="str">
        <f>[1]Quickool!A53</f>
        <v>CAB043</v>
      </c>
      <c r="B52" s="500" t="str">
        <f>[1]Quickool!B53</f>
        <v>3 Big Glass Door Frezzer c/w 1 1/2hp cond unit R404</v>
      </c>
      <c r="C52" s="500" t="str">
        <f>[1]Quickool!C53</f>
        <v>2067*813*2330</v>
      </c>
      <c r="D52" s="635">
        <f>[1]Quickool!K53</f>
        <v>778.33031946956</v>
      </c>
      <c r="E52" s="94" t="s">
        <v>277</v>
      </c>
      <c r="F52" s="632"/>
      <c r="G52" s="614"/>
      <c r="H52" s="614"/>
      <c r="I52" s="614"/>
      <c r="J52" s="614"/>
    </row>
    <row r="53" s="340" customFormat="1" ht="27" customHeight="1" spans="1:10">
      <c r="A53" s="500">
        <f>[1]Quickool!A58</f>
        <v>0</v>
      </c>
      <c r="B53" s="500">
        <f>[1]Quickool!B58</f>
        <v>0</v>
      </c>
      <c r="C53" s="500"/>
      <c r="D53" s="636">
        <f>[1]Quickool!K58</f>
        <v>0.5</v>
      </c>
      <c r="E53" s="637"/>
      <c r="F53" s="614"/>
      <c r="G53" s="614"/>
      <c r="H53" s="614"/>
      <c r="I53" s="614"/>
      <c r="J53" s="614"/>
    </row>
    <row r="54" s="340" customFormat="1" spans="1:10">
      <c r="A54" s="500" t="str">
        <f>[1]Quickool!A59</f>
        <v>ITEM CODE</v>
      </c>
      <c r="B54" s="500" t="str">
        <f>[1]Quickool!B59</f>
        <v>PRODUCT</v>
      </c>
      <c r="C54" s="500"/>
      <c r="D54" s="636" t="str">
        <f>[1]Quickool!K59</f>
        <v>(RM) </v>
      </c>
      <c r="E54" s="638"/>
      <c r="F54" s="614"/>
      <c r="G54" s="614"/>
      <c r="H54" s="614"/>
      <c r="I54" s="614"/>
      <c r="J54" s="614"/>
    </row>
    <row r="55" s="340" customFormat="1" spans="1:10">
      <c r="A55" s="500" t="str">
        <f>[1]Quickool!A60</f>
        <v>CAB044</v>
      </c>
      <c r="B55" s="500" t="str">
        <f>[1]Quickool!B60</f>
        <v>ICE TRAY (395mm*165mm*105mmH)</v>
      </c>
      <c r="C55" s="500"/>
      <c r="D55" s="636">
        <f>[1]Quickool!K60</f>
        <v>22</v>
      </c>
      <c r="E55" s="638"/>
      <c r="F55" s="614"/>
      <c r="G55" s="614"/>
      <c r="H55" s="614"/>
      <c r="I55" s="614"/>
      <c r="J55" s="614"/>
    </row>
    <row r="56" s="340" customFormat="1" spans="1:10">
      <c r="A56" s="500" t="str">
        <f>[1]Quickool!A61</f>
        <v>CAB045</v>
      </c>
      <c r="B56" s="500" t="str">
        <f>[1]Quickool!B61</f>
        <v>60% tin solder bar </v>
      </c>
      <c r="C56" s="500"/>
      <c r="D56" s="636">
        <f>[1]Quickool!K61</f>
        <v>191.666666666667</v>
      </c>
      <c r="E56" s="638"/>
      <c r="F56" s="614"/>
      <c r="G56" s="614"/>
      <c r="H56" s="614"/>
      <c r="I56" s="614"/>
      <c r="J56" s="614"/>
    </row>
    <row r="57" s="340" customFormat="1" spans="1:10">
      <c r="A57" s="500" t="str">
        <f>[1]Quickool!A62</f>
        <v>CAB046</v>
      </c>
      <c r="B57" s="500" t="str">
        <f>[1]Quickool!B62</f>
        <v>C.F hinge- 6" (1pair)</v>
      </c>
      <c r="C57" s="500"/>
      <c r="D57" s="636">
        <f>[1]Quickool!K62</f>
        <v>53.5087719298246</v>
      </c>
      <c r="E57" s="638"/>
      <c r="F57" s="614"/>
      <c r="G57" s="614"/>
      <c r="H57" s="614"/>
      <c r="I57" s="614"/>
      <c r="J57" s="614"/>
    </row>
    <row r="58" s="340" customFormat="1" spans="1:10">
      <c r="A58" s="500" t="str">
        <f>[1]Quickool!A63</f>
        <v>CAB047</v>
      </c>
      <c r="B58" s="500" t="str">
        <f>[1]Quickool!B63</f>
        <v>3mm clear float glass (457mm x 914mm)</v>
      </c>
      <c r="C58" s="500"/>
      <c r="D58" s="636">
        <f>[1]Quickool!K63</f>
        <v>29.3297101449275</v>
      </c>
      <c r="E58" s="638"/>
      <c r="F58" s="614"/>
      <c r="G58" s="614"/>
      <c r="H58" s="614"/>
      <c r="I58" s="614"/>
      <c r="J58" s="614"/>
    </row>
    <row r="59" s="340" customFormat="1" spans="1:10">
      <c r="A59" s="500" t="str">
        <f>[1]Quickool!A64</f>
        <v>CAB048</v>
      </c>
      <c r="B59" s="500" t="str">
        <f>[1]Quickool!B64</f>
        <v>17mm x 69mm hardwood planed 2' up</v>
      </c>
      <c r="C59" s="500"/>
      <c r="D59" s="636">
        <f>[1]Quickool!K64</f>
        <v>2.8673835125448</v>
      </c>
      <c r="E59" s="638"/>
      <c r="F59" s="614"/>
      <c r="G59" s="614"/>
      <c r="H59" s="614"/>
      <c r="I59" s="614"/>
      <c r="J59" s="614"/>
    </row>
    <row r="60" s="340" customFormat="1" spans="1:10">
      <c r="A60" s="500">
        <f>[1]Quickool!A65</f>
        <v>0</v>
      </c>
      <c r="B60" s="500" t="str">
        <f>[1]Quickool!B65</f>
        <v>Masking tape 35mm x50m more glue</v>
      </c>
      <c r="C60" s="500"/>
      <c r="D60" s="636">
        <f>[1]Quickool!K65</f>
        <v>4.59656084656085</v>
      </c>
      <c r="E60" s="638"/>
      <c r="F60" s="614"/>
      <c r="G60" s="614"/>
      <c r="H60" s="614"/>
      <c r="I60" s="614"/>
      <c r="J60" s="614"/>
    </row>
    <row r="61" s="340" customFormat="1" spans="1:10">
      <c r="A61" s="500">
        <f>[1]Quickool!A66</f>
        <v>0</v>
      </c>
      <c r="B61" s="500" t="str">
        <f>[1]Quickool!B66</f>
        <v>Masking tape 35mmx50m</v>
      </c>
      <c r="C61" s="500"/>
      <c r="D61" s="636">
        <f>[1]Quickool!K66</f>
        <v>4.04541446208113</v>
      </c>
      <c r="E61" s="638"/>
      <c r="F61" s="614"/>
      <c r="G61" s="614"/>
      <c r="H61" s="614"/>
      <c r="I61" s="614"/>
      <c r="J61" s="614"/>
    </row>
    <row r="62" s="340" customFormat="1" spans="1:10">
      <c r="A62" s="500">
        <f>[1]Quickool!A67</f>
        <v>0</v>
      </c>
      <c r="B62" s="500" t="str">
        <f>[1]Quickool!B67</f>
        <v>Aluminium foil tape 48mm x 30m</v>
      </c>
      <c r="C62" s="500"/>
      <c r="D62" s="636">
        <f>[1]Quickool!K67</f>
        <v>10.5925925925926</v>
      </c>
      <c r="E62" s="638"/>
      <c r="F62" s="614"/>
      <c r="G62" s="614"/>
      <c r="H62" s="614"/>
      <c r="I62" s="614"/>
      <c r="J62" s="614"/>
    </row>
    <row r="63" s="340" customFormat="1" spans="1:10">
      <c r="A63" s="500">
        <f>[1]Quickool!A68</f>
        <v>0</v>
      </c>
      <c r="B63" s="500" t="str">
        <f>[1]Quickool!B68</f>
        <v>Aluminium foil tape 60mm x 30m</v>
      </c>
      <c r="C63" s="500"/>
      <c r="D63" s="636">
        <f>[1]Quickool!K68</f>
        <v>12.537037037037</v>
      </c>
      <c r="E63" s="638"/>
      <c r="F63" s="614"/>
      <c r="G63" s="614"/>
      <c r="H63" s="614"/>
      <c r="I63" s="614"/>
      <c r="J63" s="614"/>
    </row>
    <row r="64" s="340" customFormat="1" spans="1:10">
      <c r="A64" s="500">
        <f>[1]Quickool!A69</f>
        <v>0</v>
      </c>
      <c r="B64" s="500" t="str">
        <f>[1]Quickool!B69</f>
        <v>Aluminium foil tape 75mm x 30m</v>
      </c>
      <c r="C64" s="500"/>
      <c r="D64" s="636">
        <f>[1]Quickool!K69</f>
        <v>15.8888888888889</v>
      </c>
      <c r="E64" s="638"/>
      <c r="F64" s="614"/>
      <c r="G64" s="614"/>
      <c r="H64" s="614"/>
      <c r="I64" s="614"/>
      <c r="J64" s="614"/>
    </row>
    <row r="65" s="340" customFormat="1" spans="1:10">
      <c r="A65" s="500">
        <f>[1]Quickool!A70</f>
        <v>0</v>
      </c>
      <c r="B65" s="500" t="str">
        <f>[1]Quickool!B70</f>
        <v>OPP tape 48mm x 80m</v>
      </c>
      <c r="C65" s="500"/>
      <c r="D65" s="636">
        <f>[1]Quickool!K70</f>
        <v>4.27777777777778</v>
      </c>
      <c r="E65" s="638"/>
      <c r="F65" s="614"/>
      <c r="G65" s="614"/>
      <c r="H65" s="614"/>
      <c r="I65" s="614"/>
      <c r="J65" s="614"/>
    </row>
    <row r="66" s="340" customFormat="1" spans="1:10">
      <c r="A66" s="500" t="str">
        <f>[1]Quickool!A71</f>
        <v>CAB049</v>
      </c>
      <c r="B66" s="500" t="str">
        <f>[1]Quickool!B71</f>
        <v>13amp plug top UMS</v>
      </c>
      <c r="C66" s="500"/>
      <c r="D66" s="636">
        <f>[1]Quickool!K71</f>
        <v>4.44444444444445</v>
      </c>
      <c r="E66" s="638"/>
      <c r="F66" s="614"/>
      <c r="G66" s="614"/>
      <c r="H66" s="614"/>
      <c r="I66" s="614"/>
      <c r="J66" s="614"/>
    </row>
    <row r="67" s="340" customFormat="1" spans="1:10">
      <c r="A67" s="500" t="str">
        <f>[1]Quickool!A72</f>
        <v>CAB050</v>
      </c>
      <c r="B67" s="500" t="str">
        <f>[1]Quickool!B72</f>
        <v>40/076 3core wire 1mm</v>
      </c>
      <c r="C67" s="500"/>
      <c r="D67" s="636">
        <f>[1]Quickool!K72</f>
        <v>3.53703703703703</v>
      </c>
      <c r="E67" s="638"/>
      <c r="F67" s="614"/>
      <c r="G67" s="614"/>
      <c r="H67" s="614"/>
      <c r="I67" s="614"/>
      <c r="J67" s="614"/>
    </row>
    <row r="68" s="340" customFormat="1" spans="1:10">
      <c r="A68" s="500" t="str">
        <f>[1]Quickool!A73</f>
        <v>CAB051</v>
      </c>
      <c r="B68" s="500" t="str">
        <f>[1]Quickool!B73</f>
        <v>70/076 3core wire 1.5mm</v>
      </c>
      <c r="C68" s="500"/>
      <c r="D68" s="636">
        <f>[1]Quickool!K73</f>
        <v>0</v>
      </c>
      <c r="E68" s="638"/>
      <c r="F68" s="614"/>
      <c r="G68" s="614"/>
      <c r="H68" s="614"/>
      <c r="I68" s="614"/>
      <c r="J68" s="614"/>
    </row>
    <row r="69" s="340" customFormat="1" spans="1:10">
      <c r="A69" s="500" t="str">
        <f>[1]Quickool!A74</f>
        <v>CAB052</v>
      </c>
      <c r="B69" s="500" t="str">
        <f>[1]Quickool!B74</f>
        <v>2ft led 10watts advertise</v>
      </c>
      <c r="C69" s="500"/>
      <c r="D69" s="636">
        <f>[1]Quickool!K74</f>
        <v>8</v>
      </c>
      <c r="E69" s="638"/>
      <c r="F69" s="614"/>
      <c r="G69" s="614"/>
      <c r="H69" s="614"/>
      <c r="I69" s="614"/>
      <c r="J69" s="614"/>
    </row>
    <row r="70" s="340" customFormat="1" spans="1:10">
      <c r="A70" s="500" t="str">
        <f>[1]Quickool!A75</f>
        <v>CAB053</v>
      </c>
      <c r="B70" s="500" t="str">
        <f>[1]Quickool!B75</f>
        <v>4ft led 18watts advertise</v>
      </c>
      <c r="C70" s="500"/>
      <c r="D70" s="636">
        <f>[1]Quickool!K75</f>
        <v>8</v>
      </c>
      <c r="E70" s="638"/>
      <c r="F70" s="614"/>
      <c r="G70" s="614"/>
      <c r="H70" s="614"/>
      <c r="I70" s="614"/>
      <c r="J70" s="614"/>
    </row>
    <row r="71" s="340" customFormat="1" spans="1:10">
      <c r="A71" s="500" t="str">
        <f>[1]Quickool!A76</f>
        <v>CAB054</v>
      </c>
      <c r="B71" s="500" t="str">
        <f>[1]Quickool!B76</f>
        <v>led clip</v>
      </c>
      <c r="C71" s="500"/>
      <c r="D71" s="636">
        <f>[1]Quickool!K76</f>
        <v>0.625</v>
      </c>
      <c r="E71" s="638"/>
      <c r="F71" s="614"/>
      <c r="G71" s="614"/>
      <c r="H71" s="614"/>
      <c r="I71" s="614"/>
      <c r="J71" s="614"/>
    </row>
    <row r="72" s="340" customFormat="1" spans="1:10">
      <c r="A72" s="500" t="str">
        <f>[1]Quickool!A77</f>
        <v>CAB055</v>
      </c>
      <c r="B72" s="500" t="str">
        <f>[1]Quickool!B77</f>
        <v>led connector 15amp 12way </v>
      </c>
      <c r="C72" s="500"/>
      <c r="D72" s="636">
        <f>[1]Quickool!K77</f>
        <v>70.3703703703703</v>
      </c>
      <c r="E72" s="638"/>
      <c r="F72" s="614"/>
      <c r="G72" s="614"/>
      <c r="H72" s="614"/>
      <c r="I72" s="614"/>
      <c r="J72" s="614"/>
    </row>
    <row r="73" s="340" customFormat="1" spans="1:10">
      <c r="A73" s="500" t="str">
        <f>[1]Quickool!A78</f>
        <v>CAB056</v>
      </c>
      <c r="B73" s="500" t="str">
        <f>[1]Quickool!B78</f>
        <v>PVC wire cable 2core 70m</v>
      </c>
      <c r="C73" s="500"/>
      <c r="D73" s="636">
        <f>[1]Quickool!K78</f>
        <v>0</v>
      </c>
      <c r="E73" s="639"/>
      <c r="F73" s="614"/>
      <c r="G73" s="614"/>
      <c r="H73" s="614"/>
      <c r="I73" s="614"/>
      <c r="J73" s="614"/>
    </row>
    <row r="74" s="340" customFormat="1" ht="27" customHeight="1" spans="1:10">
      <c r="A74" s="500" t="str">
        <f>[1]Quickool!A80</f>
        <v>CAB058</v>
      </c>
      <c r="B74" s="500" t="str">
        <f>[1]Quickool!B80</f>
        <v>3" pp castor wheel adjustable c/w stopper white</v>
      </c>
      <c r="C74" s="500"/>
      <c r="D74" s="636">
        <f>[1]Quickool!K80</f>
        <v>7.58301404853129</v>
      </c>
      <c r="E74" s="638"/>
      <c r="F74" s="614"/>
      <c r="G74" s="614"/>
      <c r="H74" s="614"/>
      <c r="I74" s="614"/>
      <c r="J74" s="614"/>
    </row>
    <row r="75" s="340" customFormat="1" ht="27" customHeight="1" spans="1:10">
      <c r="A75" s="500" t="str">
        <f>[1]Quickool!A83</f>
        <v>CAB059</v>
      </c>
      <c r="B75" s="500" t="str">
        <f>[1]Quickool!B83</f>
        <v>Pilaster s/steel 400mm (HG-600)</v>
      </c>
      <c r="C75" s="500"/>
      <c r="D75" s="636">
        <f>[1]Quickool!K83</f>
        <v>1.32275132275132</v>
      </c>
      <c r="E75" s="638"/>
      <c r="F75" s="640"/>
      <c r="G75" s="614"/>
      <c r="H75" s="640"/>
      <c r="I75" s="614"/>
      <c r="J75" s="614"/>
    </row>
    <row r="76" s="340" customFormat="1" ht="27" customHeight="1" spans="1:10">
      <c r="A76" s="500" t="str">
        <f>[1]Quickool!A84</f>
        <v>CAB060</v>
      </c>
      <c r="B76" s="500" t="str">
        <f>[1]Quickool!B84</f>
        <v>Pilaster s/steel 600mm (HG-600)</v>
      </c>
      <c r="C76" s="500"/>
      <c r="D76" s="636">
        <f>[1]Quickool!K84</f>
        <v>1.58730158730159</v>
      </c>
      <c r="E76" s="639"/>
      <c r="F76" s="640"/>
      <c r="G76" s="614"/>
      <c r="H76" s="640"/>
      <c r="I76" s="614"/>
      <c r="J76" s="614"/>
    </row>
    <row r="77" s="340" customFormat="1" ht="27" customHeight="1" spans="1:10">
      <c r="A77" s="500" t="str">
        <f>[1]Quickool!A85</f>
        <v>CAB061</v>
      </c>
      <c r="B77" s="500" t="str">
        <f>[1]Quickool!B85</f>
        <v>Pilaster s/steel 1200mm (HG-1200)</v>
      </c>
      <c r="C77" s="500"/>
      <c r="D77" s="636">
        <f>[1]Quickool!K85</f>
        <v>3.17460317460317</v>
      </c>
      <c r="E77" s="641"/>
      <c r="F77" s="640"/>
      <c r="G77" s="614"/>
      <c r="H77" s="640"/>
      <c r="I77" s="614"/>
      <c r="J77" s="614"/>
    </row>
    <row r="78" s="340" customFormat="1" ht="27" customHeight="1" spans="1:10">
      <c r="A78" s="500" t="str">
        <f>[1]Quickool!A86</f>
        <v>CAB062</v>
      </c>
      <c r="B78" s="500" t="str">
        <f>[1]Quickool!B86</f>
        <v>Pilaster clip aluminium (HG-1201) </v>
      </c>
      <c r="C78" s="500"/>
      <c r="D78" s="636">
        <f>[1]Quickool!K86</f>
        <v>0.485008818342152</v>
      </c>
      <c r="E78" s="641"/>
      <c r="F78" s="640"/>
      <c r="G78" s="614"/>
      <c r="H78" s="640"/>
      <c r="I78" s="614"/>
      <c r="J78" s="614"/>
    </row>
    <row r="79" s="340" customFormat="1" spans="1:10">
      <c r="A79" s="500" t="str">
        <f>[1]Quickool!A87</f>
        <v>CAB063</v>
      </c>
      <c r="B79" s="500" t="str">
        <f>[1]Quickool!B87</f>
        <v>PVC SheIving 23"x21"</v>
      </c>
      <c r="C79" s="500" t="str">
        <f>[1]Quickool!$C87</f>
        <v>4Door &amp; 6Door (4pcs/Fridge)</v>
      </c>
      <c r="D79" s="636">
        <f>[1]Quickool!K87</f>
        <v>27.5435073627845</v>
      </c>
      <c r="E79" s="642"/>
      <c r="F79" s="640"/>
      <c r="G79" s="614"/>
      <c r="H79" s="640"/>
      <c r="I79" s="614"/>
      <c r="J79" s="614"/>
    </row>
    <row r="80" s="340" customFormat="1" spans="1:10">
      <c r="A80" s="500" t="str">
        <f>[1]Quickool!A88</f>
        <v>CAB064</v>
      </c>
      <c r="B80" s="500" t="str">
        <f>[1]Quickool!B88</f>
        <v>PVC SheIving 25"x21"</v>
      </c>
      <c r="C80" s="500" t="str">
        <f>[1]Quickool!$C88</f>
        <v>6Door (2pcs/Middle of Fridge)</v>
      </c>
      <c r="D80" s="636">
        <f>[1]Quickool!K88</f>
        <v>29.8081213743865</v>
      </c>
      <c r="E80" s="643"/>
      <c r="F80" s="640"/>
      <c r="G80" s="614"/>
      <c r="H80" s="640"/>
      <c r="I80" s="614"/>
      <c r="J80" s="614"/>
    </row>
    <row r="81" s="340" customFormat="1" spans="1:10">
      <c r="A81" s="500" t="str">
        <f>[1]Quickool!A89</f>
        <v>CAB065</v>
      </c>
      <c r="B81" s="500" t="str">
        <f>[1]Quickool!B89</f>
        <v>PVC SheIving 24-6/8"x18"</v>
      </c>
      <c r="C81" s="500" t="str">
        <f>[1]Quickool!$C89</f>
        <v>Mini 2Door (2pcs/Fridge)</v>
      </c>
      <c r="D81" s="636">
        <f>[1]Quickool!K89</f>
        <v>26.4056224899598</v>
      </c>
      <c r="E81" s="643"/>
      <c r="F81" s="632"/>
      <c r="G81" s="614"/>
      <c r="H81" s="632"/>
      <c r="I81" s="614"/>
      <c r="J81" s="614"/>
    </row>
    <row r="82" s="340" customFormat="1" spans="1:10">
      <c r="A82" s="500" t="str">
        <f>[1]Quickool!A90</f>
        <v>CAB066</v>
      </c>
      <c r="B82" s="500" t="str">
        <f>[1]Quickool!B90</f>
        <v>PVC SheIving 28"x21"</v>
      </c>
      <c r="C82" s="500" t="str">
        <f>[1]Quickool!$C90</f>
        <v>2Door Big (2pcs/Fridge)</v>
      </c>
      <c r="D82" s="636">
        <f>[1]Quickool!K90</f>
        <v>32.0727353859883</v>
      </c>
      <c r="E82" s="643"/>
      <c r="F82" s="632"/>
      <c r="G82" s="614"/>
      <c r="H82" s="632"/>
      <c r="I82" s="614"/>
      <c r="J82" s="614"/>
    </row>
    <row r="83" s="340" customFormat="1" spans="1:10">
      <c r="A83" s="500" t="str">
        <f>[1]Quickool!A91</f>
        <v>CAB067</v>
      </c>
      <c r="B83" s="500" t="str">
        <f>[1]Quickool!B91</f>
        <v>PVC Shelving 13 3/4" x 22" 1/4"</v>
      </c>
      <c r="C83" s="500" t="str">
        <f>[1]Quickool!$C91</f>
        <v>1.2m counter-4pcs</v>
      </c>
      <c r="D83" s="636">
        <f>[1]Quickool!K91</f>
        <v>14.1052631578947</v>
      </c>
      <c r="E83" s="643"/>
      <c r="F83" s="632"/>
      <c r="G83" s="614"/>
      <c r="H83" s="632"/>
      <c r="I83" s="614"/>
      <c r="J83" s="614"/>
    </row>
    <row r="84" s="340" customFormat="1" spans="1:10">
      <c r="A84" s="500" t="str">
        <f>[1]Quickool!A92</f>
        <v>CAB068</v>
      </c>
      <c r="B84" s="500" t="str">
        <f>[1]Quickool!B92</f>
        <v>PVC Shelving 19 3/4" x 22" 1/4"</v>
      </c>
      <c r="C84" s="500" t="str">
        <f>[1]Quickool!$C92</f>
        <v>1.5m 2door counter-4pcs</v>
      </c>
      <c r="D84" s="636">
        <f>[1]Quickool!K92</f>
        <v>20.2105263157894</v>
      </c>
      <c r="E84" s="643"/>
      <c r="F84" s="632"/>
      <c r="G84" s="614"/>
      <c r="H84" s="632"/>
      <c r="I84" s="614"/>
      <c r="J84" s="614"/>
    </row>
    <row r="85" s="340" customFormat="1" spans="1:10">
      <c r="A85" s="500" t="str">
        <f>[1]Quickool!A93</f>
        <v>CAB069</v>
      </c>
      <c r="B85" s="500" t="str">
        <f>[1]Quickool!B93</f>
        <v>PVC SheIving 17" x 22 1/4"</v>
      </c>
      <c r="C85" s="500" t="str">
        <f>[1]Quickool!$C93</f>
        <v>1.8m 3door counter-6pcs</v>
      </c>
      <c r="D85" s="636">
        <f>[1]Quickool!K93</f>
        <v>17.4736842105263</v>
      </c>
      <c r="E85" s="643"/>
      <c r="F85" s="632"/>
      <c r="G85" s="614"/>
      <c r="H85" s="632"/>
      <c r="I85" s="614"/>
      <c r="J85" s="614"/>
    </row>
    <row r="86" s="340" customFormat="1" spans="1:10">
      <c r="A86" s="500" t="str">
        <f>[1]Quickool!A94</f>
        <v>CAB070</v>
      </c>
      <c r="B86" s="500" t="str">
        <f>[1]Quickool!B94</f>
        <v>PVC SheIving 21" x 22 1/4"</v>
      </c>
      <c r="C86" s="500" t="str">
        <f>[1]Quickool!$C94</f>
        <v>2.1m 3door counter-6pcs</v>
      </c>
      <c r="D86" s="636">
        <f>[1]Quickool!K94</f>
        <v>22.9052631578947</v>
      </c>
      <c r="E86" s="643"/>
      <c r="F86" s="632"/>
      <c r="G86" s="614"/>
      <c r="H86" s="632"/>
      <c r="I86" s="614"/>
      <c r="J86" s="614"/>
    </row>
    <row r="87" s="340" customFormat="1" spans="1:10">
      <c r="A87" s="500" t="str">
        <f>[1]Quickool!A95</f>
        <v>CAB071</v>
      </c>
      <c r="B87" s="500" t="str">
        <f>[1]Quickool!B95</f>
        <v>PVC SheIving 23"x23" 1 stopper</v>
      </c>
      <c r="C87" s="500" t="str">
        <f>[1]Quickool!$C95</f>
        <v>2,4&amp;6 door upright chiller 4,8,8pcs</v>
      </c>
      <c r="D87" s="636">
        <f>[1]Quickool!K95</f>
        <v>26.1052631578948</v>
      </c>
      <c r="E87" s="643"/>
      <c r="F87" s="632"/>
      <c r="G87" s="614"/>
      <c r="H87" s="632"/>
      <c r="I87" s="614"/>
      <c r="J87" s="614"/>
    </row>
    <row r="88" s="340" customFormat="1" spans="1:10">
      <c r="A88" s="500" t="str">
        <f>[1]Quickool!A98</f>
        <v>CAB072</v>
      </c>
      <c r="B88" s="500" t="str">
        <f>[1]Quickool!B98</f>
        <v>PVC SheIving 25"x23" 1 stopper</v>
      </c>
      <c r="C88" s="500" t="str">
        <f>[1]Quickool!$C98</f>
        <v>6 door upright chiller centre 4pcs</v>
      </c>
      <c r="D88" s="636">
        <f>[1]Quickool!K98</f>
        <v>28.6315789473684</v>
      </c>
      <c r="E88" s="643"/>
      <c r="F88" s="632"/>
      <c r="G88" s="614"/>
      <c r="H88" s="632"/>
      <c r="I88" s="614"/>
      <c r="J88" s="614"/>
    </row>
    <row r="89" s="340" customFormat="1" spans="1:10">
      <c r="A89" s="500" t="str">
        <f>[1]Quickool!A99</f>
        <v>CAB072.01</v>
      </c>
      <c r="B89" s="500" t="str">
        <f>[1]Quickool!B99</f>
        <v>PVC SheIving 19 3/4"x221/4" 1stopper</v>
      </c>
      <c r="C89" s="500" t="str">
        <f>[1]Quickool!$C99</f>
        <v>1 glass door chiller -4pcs</v>
      </c>
      <c r="D89" s="636">
        <f>[1]Quickool!K99</f>
        <v>22.3157894736842</v>
      </c>
      <c r="E89" s="643"/>
      <c r="F89" s="632"/>
      <c r="G89" s="614"/>
      <c r="H89" s="632"/>
      <c r="I89" s="614"/>
      <c r="J89" s="614"/>
    </row>
    <row r="90" s="340" customFormat="1" spans="1:10">
      <c r="A90" s="500" t="str">
        <f>[1]Quickool!A100</f>
        <v>CAB072.02</v>
      </c>
      <c r="B90" s="500" t="str">
        <f>[1]Quickool!B100</f>
        <v>PVC SheIving 21"x221/4" 1stopper</v>
      </c>
      <c r="C90" s="500" t="str">
        <f>[1]Quickool!$C100</f>
        <v>2&amp;3 glass door chiller -8pcs</v>
      </c>
      <c r="D90" s="636">
        <f>[1]Quickool!K100</f>
        <v>24</v>
      </c>
      <c r="E90" s="643"/>
      <c r="F90" s="632"/>
      <c r="G90" s="614"/>
      <c r="H90" s="632"/>
      <c r="I90" s="614"/>
      <c r="J90" s="614"/>
    </row>
    <row r="91" s="340" customFormat="1" spans="1:10">
      <c r="A91" s="500" t="str">
        <f>[1]Quickool!A101</f>
        <v>CAB072.03</v>
      </c>
      <c r="B91" s="500" t="str">
        <f>[1]Quickool!B101</f>
        <v>PVC SheIving 22 3/4"x22 1/4" 1 stopper</v>
      </c>
      <c r="C91" s="500" t="str">
        <f>[1]Quickool!$C101</f>
        <v>3 glass door chiller centre -4pcs</v>
      </c>
      <c r="D91" s="636">
        <f>[1]Quickool!K101</f>
        <v>25.4736842105263</v>
      </c>
      <c r="E91" s="643"/>
      <c r="F91" s="632"/>
      <c r="G91" s="614"/>
      <c r="H91" s="632"/>
      <c r="I91" s="614"/>
      <c r="J91" s="614"/>
    </row>
    <row r="92" s="340" customFormat="1" spans="1:10">
      <c r="A92" s="500" t="str">
        <f>[1]Quickool!A102</f>
        <v>CAB072.04</v>
      </c>
      <c r="B92" s="500" t="str">
        <f>[1]Quickool!B102</f>
        <v>PVC SheIving 19 3/4"x221/4" 2stopper for price pad</v>
      </c>
      <c r="C92" s="500" t="str">
        <f>[1]Quickool!$C102</f>
        <v>1 glass door chiller -4pcs</v>
      </c>
      <c r="D92" s="636">
        <f>[1]Quickool!K102</f>
        <v>25.2631578947368</v>
      </c>
      <c r="E92" s="643"/>
      <c r="F92" s="632"/>
      <c r="G92" s="614"/>
      <c r="H92" s="632"/>
      <c r="I92" s="614"/>
      <c r="J92" s="614"/>
    </row>
    <row r="93" s="340" customFormat="1" spans="1:10">
      <c r="A93" s="500" t="str">
        <f>[1]Quickool!A103</f>
        <v>CAB072.05</v>
      </c>
      <c r="B93" s="500" t="str">
        <f>[1]Quickool!B103</f>
        <v>PVC SheIving 21"x221/4" 2stopper for price pad</v>
      </c>
      <c r="C93" s="500" t="str">
        <f>[1]Quickool!$C103</f>
        <v>2&amp;3 glass door chiller -8pcs</v>
      </c>
      <c r="D93" s="636">
        <f>[1]Quickool!K103</f>
        <v>27.3684210526316</v>
      </c>
      <c r="E93" s="643"/>
      <c r="F93" s="632"/>
      <c r="G93" s="614"/>
      <c r="H93" s="632"/>
      <c r="I93" s="614"/>
      <c r="J93" s="614"/>
    </row>
    <row r="94" s="340" customFormat="1" spans="1:10">
      <c r="A94" s="500" t="str">
        <f>[1]Quickool!A104</f>
        <v>CAB072.06</v>
      </c>
      <c r="B94" s="500" t="str">
        <f>[1]Quickool!B104</f>
        <v>PVC SheIving 22 3/4"x22 1/4" 2stopper for price pad</v>
      </c>
      <c r="C94" s="500" t="str">
        <f>[1]Quickool!$C104</f>
        <v>3 glass door chiller centre -4pcs</v>
      </c>
      <c r="D94" s="636">
        <f>[1]Quickool!K104</f>
        <v>30.1075268817204</v>
      </c>
      <c r="E94" s="643"/>
      <c r="F94" s="632"/>
      <c r="G94" s="614"/>
      <c r="H94" s="632"/>
      <c r="I94" s="614"/>
      <c r="J94" s="614"/>
    </row>
    <row r="95" s="340" customFormat="1" spans="1:10">
      <c r="A95" s="500" t="str">
        <f>[1]Quickool!A105</f>
        <v>CAB072.07</v>
      </c>
      <c r="B95" s="500" t="str">
        <f>[1]Quickool!B105</f>
        <v>PVC SheIving 18 3/4"x21" 1stopper</v>
      </c>
      <c r="C95" s="500" t="str">
        <f>[1]Quickool!$C105</f>
        <v>1 glass frezzer door -4pcs</v>
      </c>
      <c r="D95" s="636">
        <f>[1]Quickool!K105</f>
        <v>20.2105263157895</v>
      </c>
      <c r="E95" s="643"/>
      <c r="F95" s="632"/>
      <c r="G95" s="614"/>
      <c r="H95" s="632"/>
      <c r="I95" s="614"/>
      <c r="J95" s="614"/>
    </row>
    <row r="96" s="340" customFormat="1" spans="1:10">
      <c r="A96" s="500" t="str">
        <f>[1]Quickool!A106</f>
        <v>CAB072.08</v>
      </c>
      <c r="B96" s="500" t="str">
        <f>[1]Quickool!B106</f>
        <v>PVC SheIving 20 3/4"x21" 1stopper</v>
      </c>
      <c r="C96" s="500" t="str">
        <f>[1]Quickool!$C106</f>
        <v>2 glass frezzer door -8pcs</v>
      </c>
      <c r="D96" s="636">
        <f>[1]Quickool!K106</f>
        <v>22.1052631578947</v>
      </c>
      <c r="E96" s="643"/>
      <c r="F96" s="632"/>
      <c r="G96" s="614"/>
      <c r="H96" s="632"/>
      <c r="I96" s="614"/>
      <c r="J96" s="614"/>
    </row>
    <row r="97" s="340" customFormat="1" spans="1:10">
      <c r="A97" s="500" t="str">
        <f>[1]Quickool!A107</f>
        <v>CAB072.09</v>
      </c>
      <c r="B97" s="500" t="str">
        <f>[1]Quickool!B107</f>
        <v>PVC SheIving 21"x22 1/4" 1 stopper-old model</v>
      </c>
      <c r="C97" s="500" t="str">
        <f>[1]Quickool!$C107</f>
        <v>3 glass frezzer door -8pcs</v>
      </c>
      <c r="D97" s="636">
        <f>[1]Quickool!K107</f>
        <v>23.1578947368421</v>
      </c>
      <c r="E97" s="643"/>
      <c r="F97" s="632"/>
      <c r="G97" s="614"/>
      <c r="H97" s="632"/>
      <c r="I97" s="614"/>
      <c r="J97" s="614"/>
    </row>
    <row r="98" s="340" customFormat="1" spans="1:10">
      <c r="A98" s="500" t="str">
        <f>[1]Quickool!A108</f>
        <v>CAB072.10</v>
      </c>
      <c r="B98" s="500" t="str">
        <f>[1]Quickool!B108</f>
        <v>PVC SheIving 22 1/4"x21" 1 stopper</v>
      </c>
      <c r="C98" s="500" t="str">
        <f>[1]Quickool!$C108</f>
        <v>3 glass frezzer door centre -4pcs</v>
      </c>
      <c r="D98" s="636">
        <f>[1]Quickool!K108</f>
        <v>23.5789473684211</v>
      </c>
      <c r="E98" s="643"/>
      <c r="F98" s="632"/>
      <c r="G98" s="614"/>
      <c r="H98" s="632"/>
      <c r="I98" s="614"/>
      <c r="J98" s="614"/>
    </row>
    <row r="99" s="340" customFormat="1" spans="1:10">
      <c r="A99" s="500" t="str">
        <f>[1]Quickool!A109</f>
        <v>CAB072.11</v>
      </c>
      <c r="B99" s="500" t="str">
        <f>[1]Quickool!B109</f>
        <v>PVC SheIving 18 3/4"x221/4" 2stopper</v>
      </c>
      <c r="C99" s="500" t="str">
        <f>[1]Quickool!$C109</f>
        <v>1 glass frezzer door -4pcs</v>
      </c>
      <c r="D99" s="636">
        <f>[1]Quickool!K109</f>
        <v>27.3684210526316</v>
      </c>
      <c r="E99" s="643"/>
      <c r="F99" s="632"/>
      <c r="G99" s="614"/>
      <c r="H99" s="632"/>
      <c r="I99" s="614"/>
      <c r="J99" s="614"/>
    </row>
    <row r="100" s="340" customFormat="1" spans="1:10">
      <c r="A100" s="500" t="str">
        <f>[1]Quickool!A110</f>
        <v>CAB072.12</v>
      </c>
      <c r="B100" s="500" t="str">
        <f>[1]Quickool!B110</f>
        <v>PVC SheIving 20 3/4"x221/4" 2stopper</v>
      </c>
      <c r="C100" s="500" t="str">
        <f>[1]Quickool!$C110</f>
        <v>2 glass frezzer door -8pcs</v>
      </c>
      <c r="D100" s="636">
        <f>[1]Quickool!K110</f>
        <v>29.4736842105263</v>
      </c>
      <c r="E100" s="643"/>
      <c r="F100" s="632"/>
      <c r="G100" s="614"/>
      <c r="H100" s="632"/>
      <c r="I100" s="614"/>
      <c r="J100" s="614"/>
    </row>
    <row r="101" s="340" customFormat="1" spans="1:10">
      <c r="A101" s="500" t="str">
        <f>[1]Quickool!A111</f>
        <v>CAB072.13</v>
      </c>
      <c r="B101" s="500" t="str">
        <f>[1]Quickool!B111</f>
        <v>PVC SheIving 21"x22 1/4" 2stopper</v>
      </c>
      <c r="C101" s="500" t="str">
        <f>[1]Quickool!$C111</f>
        <v>3 glass frezzer door -8pcs</v>
      </c>
      <c r="D101" s="636">
        <f>[1]Quickool!K111</f>
        <v>31.5789473684211</v>
      </c>
      <c r="E101" s="643"/>
      <c r="F101" s="632"/>
      <c r="G101" s="614"/>
      <c r="H101" s="632"/>
      <c r="I101" s="614"/>
      <c r="J101" s="614"/>
    </row>
    <row r="102" s="340" customFormat="1" spans="1:10">
      <c r="A102" s="500" t="str">
        <f>[1]Quickool!A112</f>
        <v>CAB072.14</v>
      </c>
      <c r="B102" s="500" t="str">
        <f>[1]Quickool!B112</f>
        <v>PVC SheIving 21 3/4"x22 1/4" 2stopper</v>
      </c>
      <c r="C102" s="500" t="str">
        <f>[1]Quickool!$C112</f>
        <v>3 glass frezzer door centre -4pcs</v>
      </c>
      <c r="D102" s="636">
        <f>[1]Quickool!K112</f>
        <v>33.6842105263158</v>
      </c>
      <c r="E102" s="643"/>
      <c r="F102" s="632"/>
      <c r="G102" s="614"/>
      <c r="H102" s="632"/>
      <c r="I102" s="614"/>
      <c r="J102" s="614"/>
    </row>
    <row r="103" s="340" customFormat="1" spans="1:10">
      <c r="A103" s="500" t="str">
        <f>[1]Quickool!A113</f>
        <v>CAB072.15</v>
      </c>
      <c r="B103" s="500" t="str">
        <f>[1]Quickool!B113</f>
        <v>PVC SheIving 24 1/2"x24 1/4" 2stopper</v>
      </c>
      <c r="C103" s="500" t="str">
        <f>[1]Quickool!$C113</f>
        <v>2&amp;3 big glass chiller door -12pcs</v>
      </c>
      <c r="D103" s="636">
        <f>[1]Quickool!K113</f>
        <v>31.5789473684211</v>
      </c>
      <c r="E103" s="643"/>
      <c r="F103" s="632"/>
      <c r="G103" s="614"/>
      <c r="H103" s="632"/>
      <c r="I103" s="614"/>
      <c r="J103" s="614"/>
    </row>
    <row r="104" s="340" customFormat="1" spans="1:10">
      <c r="A104" s="500" t="str">
        <f>[1]Quickool!A114</f>
        <v>CAB072.16</v>
      </c>
      <c r="B104" s="500" t="str">
        <f>[1]Quickool!B114</f>
        <v>PVC SheIving 25 3/4"x24 1/4" 2stopper</v>
      </c>
      <c r="C104" s="500" t="str">
        <f>[1]Quickool!$C114</f>
        <v>3 big glass chiller door centre -6pcs</v>
      </c>
      <c r="D104" s="636">
        <f>[1]Quickool!K114</f>
        <v>33.0526315789474</v>
      </c>
      <c r="E104" s="643"/>
      <c r="F104" s="632"/>
      <c r="G104" s="614"/>
      <c r="H104" s="632"/>
      <c r="I104" s="614"/>
      <c r="J104" s="614"/>
    </row>
    <row r="105" s="340" customFormat="1" spans="1:10">
      <c r="A105" s="500">
        <f>[1]Quickool!A119</f>
        <v>0</v>
      </c>
      <c r="B105" s="500" t="str">
        <f>[1]Quickool!B119</f>
        <v>custom made shelving cost base on kgs</v>
      </c>
      <c r="C105" s="500"/>
      <c r="D105" s="636"/>
      <c r="E105" s="643"/>
      <c r="F105" s="632"/>
      <c r="G105" s="614"/>
      <c r="H105" s="632"/>
      <c r="I105" s="614"/>
      <c r="J105" s="614"/>
    </row>
    <row r="106" s="340" customFormat="1" spans="1:10">
      <c r="A106" s="500">
        <f>[1]Quickool!A120</f>
        <v>0</v>
      </c>
      <c r="B106" s="500" t="str">
        <f>[1]Quickool!B120</f>
        <v>custom made shelving base on size less than 20pcs quantity</v>
      </c>
      <c r="C106" s="500"/>
      <c r="D106" s="636"/>
      <c r="E106" s="644"/>
      <c r="F106" s="632"/>
      <c r="G106" s="614"/>
      <c r="H106" s="632"/>
      <c r="I106" s="614"/>
      <c r="J106" s="614"/>
    </row>
    <row r="107" s="340" customFormat="1" spans="1:10">
      <c r="A107" s="500" t="str">
        <f>[1]Quickool!A121</f>
        <v>CAB082</v>
      </c>
      <c r="B107" s="500" t="str">
        <f>[1]Quickool!B121</f>
        <v>578*715 magnetic gasket</v>
      </c>
      <c r="C107" s="500" t="str">
        <f>[1]Quickool!C121</f>
        <v>2door</v>
      </c>
      <c r="D107" s="636">
        <f>[1]Quickool!K121</f>
        <v>25.1960784313726</v>
      </c>
      <c r="E107" s="645"/>
      <c r="F107" s="632"/>
      <c r="G107" s="614"/>
      <c r="H107" s="632"/>
      <c r="I107" s="614"/>
      <c r="J107" s="614"/>
    </row>
    <row r="108" s="340" customFormat="1" spans="1:10">
      <c r="A108" s="500" t="str">
        <f>[1]Quickool!A122</f>
        <v>CAB083</v>
      </c>
      <c r="B108" s="500" t="str">
        <f>[1]Quickool!B122</f>
        <v>534*715 magnetic gasket</v>
      </c>
      <c r="C108" s="500" t="str">
        <f>[1]Quickool!C122</f>
        <v>4door&amp;6door</v>
      </c>
      <c r="D108" s="636">
        <f>[1]Quickool!K122</f>
        <v>24.7167755991285</v>
      </c>
      <c r="E108" s="646"/>
      <c r="F108" s="632"/>
      <c r="G108" s="614"/>
      <c r="H108" s="632"/>
      <c r="I108" s="614"/>
      <c r="J108" s="614"/>
    </row>
    <row r="109" s="340" customFormat="1" spans="1:10">
      <c r="A109" s="500" t="str">
        <f>[1]Quickool!A123</f>
        <v>CAB084</v>
      </c>
      <c r="B109" s="500" t="str">
        <f>[1]Quickool!B123</f>
        <v>383*575 magnetic gasket</v>
      </c>
      <c r="C109" s="500" t="str">
        <f>[1]Quickool!C123</f>
        <v>1.5m counter</v>
      </c>
      <c r="D109" s="636">
        <f>[1]Quickool!K123</f>
        <v>21.5468409586057</v>
      </c>
      <c r="E109" s="646"/>
      <c r="F109" s="632"/>
      <c r="G109" s="614"/>
      <c r="H109" s="632"/>
      <c r="I109" s="614"/>
      <c r="J109" s="614"/>
    </row>
    <row r="110" s="340" customFormat="1" spans="1:10">
      <c r="A110" s="500" t="str">
        <f>[1]Quickool!A124</f>
        <v>CAB085</v>
      </c>
      <c r="B110" s="500" t="str">
        <f>[1]Quickool!B124</f>
        <v>528*575 magnetic gasket</v>
      </c>
      <c r="C110" s="500" t="str">
        <f>[1]Quickool!C124</f>
        <v>1.8m counter</v>
      </c>
      <c r="D110" s="636">
        <f>[1]Quickool!K124</f>
        <v>23.1263616557734</v>
      </c>
      <c r="E110" s="646"/>
      <c r="F110" s="632"/>
      <c r="G110" s="614"/>
      <c r="H110" s="632"/>
      <c r="I110" s="614"/>
      <c r="J110" s="614"/>
    </row>
    <row r="111" s="340" customFormat="1" spans="1:10">
      <c r="A111" s="500" t="str">
        <f>[1]Quickool!A125</f>
        <v>CAB086</v>
      </c>
      <c r="B111" s="500" t="str">
        <f>[1]Quickool!B125</f>
        <v>420*575 magnetic gasket</v>
      </c>
      <c r="C111" s="500" t="str">
        <f>[1]Quickool!C125</f>
        <v>2.1m counter</v>
      </c>
      <c r="D111" s="636">
        <f>[1]Quickool!K125</f>
        <v>21.9498910675381</v>
      </c>
      <c r="E111" s="646"/>
      <c r="F111" s="632"/>
      <c r="G111" s="614"/>
      <c r="H111" s="632"/>
      <c r="I111" s="614"/>
      <c r="J111" s="614"/>
    </row>
    <row r="112" s="340" customFormat="1" spans="1:10">
      <c r="A112" s="500" t="str">
        <f>[1]Quickool!A126</f>
        <v>CAB087</v>
      </c>
      <c r="B112" s="500" t="str">
        <f>[1]Quickool!B126</f>
        <v>custom made gasket</v>
      </c>
      <c r="C112" s="500">
        <f>[1]Quickool!C126</f>
        <v>0</v>
      </c>
      <c r="D112" s="636">
        <f>[1]Quickool!K126</f>
        <v>26.6690009337068</v>
      </c>
      <c r="E112" s="647"/>
      <c r="F112" s="632"/>
      <c r="G112" s="614"/>
      <c r="H112" s="632"/>
      <c r="I112" s="614"/>
      <c r="J112" s="614"/>
    </row>
    <row r="113" s="340" customFormat="1" spans="1:10">
      <c r="A113" s="500" t="str">
        <f>[1]Quickool!A127</f>
        <v>CAB088</v>
      </c>
      <c r="B113" s="500" t="str">
        <f>[1]Quickool!B127</f>
        <v>HG-036 pvc door rail 3.4m</v>
      </c>
      <c r="C113" s="500">
        <f>[1]Quickool!C127</f>
        <v>0</v>
      </c>
      <c r="D113" s="636">
        <f>[1]Quickool!K127</f>
        <v>20.0080032012805</v>
      </c>
      <c r="E113" s="637"/>
      <c r="F113" s="632"/>
      <c r="G113" s="614"/>
      <c r="H113" s="632"/>
      <c r="I113" s="614"/>
      <c r="J113" s="614"/>
    </row>
    <row r="114" s="340" customFormat="1" spans="1:10">
      <c r="A114" s="500" t="str">
        <f>[1]Quickool!A128</f>
        <v>CAB089</v>
      </c>
      <c r="B114" s="500" t="str">
        <f>[1]Quickool!B128</f>
        <v>Gasket welding machine</v>
      </c>
      <c r="C114" s="500">
        <f>[1]Quickool!C128</f>
        <v>0</v>
      </c>
      <c r="D114" s="636" t="str">
        <f>[1]Quickool!K128</f>
        <v>~</v>
      </c>
      <c r="E114" s="637"/>
      <c r="F114" s="632"/>
      <c r="G114" s="614"/>
      <c r="H114" s="632"/>
      <c r="I114" s="614"/>
      <c r="J114" s="614"/>
    </row>
    <row r="115" s="340" customFormat="1" spans="1:10">
      <c r="A115" s="500" t="str">
        <f>[1]Quickool!A129</f>
        <v>CAB090</v>
      </c>
      <c r="B115" s="500" t="str">
        <f>[1]Quickool!B129</f>
        <v>Mould welding machine</v>
      </c>
      <c r="C115" s="500">
        <f>[1]Quickool!C129</f>
        <v>0</v>
      </c>
      <c r="D115" s="636" t="str">
        <f>[1]Quickool!K129</f>
        <v>~</v>
      </c>
      <c r="E115" s="637"/>
      <c r="F115" s="632"/>
      <c r="G115" s="614"/>
      <c r="H115" s="632"/>
      <c r="I115" s="614"/>
      <c r="J115" s="614"/>
    </row>
    <row r="116" s="340" customFormat="1" spans="1:10">
      <c r="A116" s="500" t="str">
        <f>[1]Quickool!A130</f>
        <v>CAB091</v>
      </c>
      <c r="B116" s="500" t="str">
        <f>[1]Quickool!B130</f>
        <v>3MM TEMPERED GLASS + 3MM NORMAL GLASS (595*985MM)</v>
      </c>
      <c r="C116" s="500">
        <f>[1]Quickool!C130</f>
        <v>0</v>
      </c>
      <c r="D116" s="636">
        <f>[1]Quickool!K130</f>
        <v>150.241914947797</v>
      </c>
      <c r="E116" s="637"/>
      <c r="F116" s="632"/>
      <c r="G116" s="614"/>
      <c r="H116" s="632"/>
      <c r="I116" s="614"/>
      <c r="J116" s="614"/>
    </row>
    <row r="117" s="340" customFormat="1" spans="1:10">
      <c r="A117" s="500" t="str">
        <f>[1]Quickool!A131</f>
        <v>CAB092</v>
      </c>
      <c r="B117" s="500" t="str">
        <f>[1]Quickool!B131</f>
        <v>3MM TEMPERED GLASS + 3MM TEMPER GLASS (700*865MM)</v>
      </c>
      <c r="C117" s="500">
        <f>[1]Quickool!C131</f>
        <v>0</v>
      </c>
      <c r="D117" s="636">
        <f>[1]Quickool!K131</f>
        <v>155.334861217214</v>
      </c>
      <c r="E117" s="637"/>
      <c r="F117" s="632"/>
      <c r="G117" s="614"/>
      <c r="H117" s="632"/>
      <c r="I117" s="614"/>
      <c r="J117" s="614"/>
    </row>
    <row r="118" s="340" customFormat="1" spans="1:10">
      <c r="A118" s="500" t="str">
        <f>[1]Quickool!A132</f>
        <v>CAB093</v>
      </c>
      <c r="B118" s="500" t="str">
        <f>[1]Quickool!B132</f>
        <v>4mm+3mm heater glass door (1473*584mm) chiller right (grey)</v>
      </c>
      <c r="C118" s="500" t="str">
        <f>[1]Quickool!C132</f>
        <v>2door&amp;3door glass door</v>
      </c>
      <c r="D118" s="636">
        <f>[1]Quickool!K132</f>
        <v>435.446906035141</v>
      </c>
      <c r="E118" s="637"/>
      <c r="F118" s="632"/>
      <c r="G118" s="614"/>
      <c r="H118" s="632"/>
      <c r="I118" s="614"/>
      <c r="J118" s="614"/>
    </row>
    <row r="119" s="340" customFormat="1" spans="1:10">
      <c r="A119" s="500" t="str">
        <f>[1]Quickool!A133</f>
        <v>CAB094</v>
      </c>
      <c r="B119" s="500" t="str">
        <f>[1]Quickool!B133</f>
        <v>4mm+3mm heater glass door (1473*584mm) chiller left (grey)</v>
      </c>
      <c r="C119" s="500" t="str">
        <f>[1]Quickool!C133</f>
        <v>2door&amp;3door glass door</v>
      </c>
      <c r="D119" s="636">
        <f>[1]Quickool!K133</f>
        <v>435.446906035141</v>
      </c>
      <c r="E119" s="637"/>
      <c r="F119" s="632"/>
      <c r="G119" s="614"/>
      <c r="H119" s="632"/>
      <c r="I119" s="614"/>
      <c r="J119" s="614"/>
    </row>
    <row r="120" s="340" customFormat="1" spans="1:10">
      <c r="A120" s="500" t="str">
        <f>[1]Quickool!A134</f>
        <v>CAB095</v>
      </c>
      <c r="B120" s="500" t="str">
        <f>[1]Quickool!B134</f>
        <v>4mm+3mm heater glass door (1473*584mm) chiller right (black)</v>
      </c>
      <c r="C120" s="500" t="str">
        <f>[1]Quickool!C134</f>
        <v>2door&amp;3door glass door</v>
      </c>
      <c r="D120" s="636">
        <f>[1]Quickool!K134</f>
        <v>435.446906035141</v>
      </c>
      <c r="E120" s="637"/>
      <c r="F120" s="632"/>
      <c r="G120" s="614"/>
      <c r="H120" s="632"/>
      <c r="I120" s="614"/>
      <c r="J120" s="614"/>
    </row>
    <row r="121" s="340" customFormat="1" spans="1:10">
      <c r="A121" s="500" t="str">
        <f>[1]Quickool!A135</f>
        <v>CAB096</v>
      </c>
      <c r="B121" s="500" t="str">
        <f>[1]Quickool!B135</f>
        <v>4mm+3mm heater glass door (1473*584mm) chiller left (black)</v>
      </c>
      <c r="C121" s="500" t="str">
        <f>[1]Quickool!C135</f>
        <v>2door&amp;3door glass door</v>
      </c>
      <c r="D121" s="636">
        <f>[1]Quickool!K135</f>
        <v>435.446906035141</v>
      </c>
      <c r="E121" s="637"/>
      <c r="F121" s="632"/>
      <c r="G121" s="614"/>
      <c r="H121" s="632"/>
      <c r="I121" s="614"/>
      <c r="J121" s="614"/>
    </row>
    <row r="122" s="340" customFormat="1" spans="1:10">
      <c r="A122" s="500" t="str">
        <f>[1]Quickool!A146</f>
        <v>CAB105</v>
      </c>
      <c r="B122" s="500" t="str">
        <f>[1]Quickool!B146</f>
        <v>4mm + 3mm + 3mm heater glass door (1770*670mm) frezzer right (black)</v>
      </c>
      <c r="C122" s="500">
        <f>[1]Quickool!C146</f>
        <v>0</v>
      </c>
      <c r="D122" s="636">
        <f>[1]Quickool!K146</f>
        <v>704.481792717087</v>
      </c>
      <c r="E122" s="637"/>
      <c r="F122" s="632"/>
      <c r="G122" s="614"/>
      <c r="H122" s="632"/>
      <c r="I122" s="614"/>
      <c r="J122" s="614"/>
    </row>
    <row r="123" s="340" customFormat="1" spans="1:10">
      <c r="A123" s="500" t="str">
        <f>[1]Quickool!A147</f>
        <v>CAB106</v>
      </c>
      <c r="B123" s="500" t="str">
        <f>[1]Quickool!B147</f>
        <v>4mm + 3mm + 3mm heater glass door (1770*670mm) frezzer left (black)</v>
      </c>
      <c r="C123" s="500">
        <f>[1]Quickool!C147</f>
        <v>0</v>
      </c>
      <c r="D123" s="636">
        <f>[1]Quickool!K147</f>
        <v>704.481792717087</v>
      </c>
      <c r="E123" s="637"/>
      <c r="F123" s="632"/>
      <c r="G123" s="614"/>
      <c r="H123" s="632"/>
      <c r="I123" s="614"/>
      <c r="J123" s="614"/>
    </row>
    <row r="124" s="340" customFormat="1" spans="1:10">
      <c r="A124" s="500" t="str">
        <f>[1]Quickool!A148</f>
        <v>CAB107</v>
      </c>
      <c r="B124" s="500" t="str">
        <f>[1]Quickool!B148</f>
        <v>4MM HEATED GLASS + 3MM NORMAL GLASS (1801*762MM)</v>
      </c>
      <c r="C124" s="500">
        <f>[1]Quickool!C148</f>
        <v>0</v>
      </c>
      <c r="D124" s="636">
        <f>[1]Quickool!K148</f>
        <v>547.619047619048</v>
      </c>
      <c r="E124" s="637"/>
      <c r="F124" s="632"/>
      <c r="G124" s="614"/>
      <c r="H124" s="632"/>
      <c r="I124" s="614"/>
      <c r="J124" s="614"/>
    </row>
    <row r="125" s="340" customFormat="1" spans="1:10">
      <c r="A125" s="500" t="str">
        <f>[1]Quickool!A158</f>
        <v>CAB108</v>
      </c>
      <c r="B125" s="500" t="str">
        <f>[1]Quickool!B158</f>
        <v>1500*1850mm INTEGRATED DOOR WITH FRAME (2 DOOR)</v>
      </c>
      <c r="C125" s="500" t="str">
        <f>[1]Quickool!C158</f>
        <v>723mm*1800mm(28.5"*71")</v>
      </c>
      <c r="D125" s="636">
        <f>[1]Quickool!K158</f>
        <v>3818.681908689</v>
      </c>
      <c r="E125" s="637"/>
      <c r="F125" s="632"/>
      <c r="G125" s="614"/>
      <c r="H125" s="632"/>
      <c r="I125" s="614"/>
      <c r="J125" s="614"/>
    </row>
    <row r="126" s="340" customFormat="1" spans="1:10">
      <c r="A126" s="500" t="str">
        <f>[1]Quickool!A159</f>
        <v>CAB109</v>
      </c>
      <c r="B126" s="500" t="str">
        <f>[1]Quickool!B159</f>
        <v>2250*1850mm INTEGRATED DOOR WITH FRAME (3 DOOR)</v>
      </c>
      <c r="C126" s="500" t="str">
        <f>[1]Quickool!C159</f>
        <v>723mm*1800mm(28.5"*71")</v>
      </c>
      <c r="D126" s="636">
        <f>[1]Quickool!K159</f>
        <v>5650.99205070856</v>
      </c>
      <c r="E126" s="637"/>
      <c r="F126" s="632"/>
      <c r="G126" s="614"/>
      <c r="H126" s="632"/>
      <c r="I126" s="614"/>
      <c r="J126" s="614"/>
    </row>
    <row r="127" s="340" customFormat="1" spans="1:10">
      <c r="A127" s="500" t="str">
        <f>[1]Quickool!A160</f>
        <v>CAB110</v>
      </c>
      <c r="B127" s="500" t="str">
        <f>[1]Quickool!B160</f>
        <v>720*560mm MATCHING SHELVES (LOAD 50KG)</v>
      </c>
      <c r="C127" s="500">
        <f>[1]Quickool!C160</f>
        <v>0</v>
      </c>
      <c r="D127" s="636">
        <f>[1]Quickool!K160</f>
        <v>57.2956455309397</v>
      </c>
      <c r="E127" s="177"/>
      <c r="F127" s="632"/>
      <c r="G127" s="614"/>
      <c r="H127" s="632"/>
      <c r="I127" s="614"/>
      <c r="J127" s="614"/>
    </row>
    <row r="128" s="340" customFormat="1" spans="1:10">
      <c r="A128" s="500" t="str">
        <f>[1]Quickool!A161</f>
        <v>CAB111</v>
      </c>
      <c r="B128" s="500" t="str">
        <f>[1]Quickool!B161</f>
        <v>TOP FIXING GRID  SHELVES</v>
      </c>
      <c r="C128" s="500">
        <f>[1]Quickool!C161</f>
        <v>0</v>
      </c>
      <c r="D128" s="636">
        <f>[1]Quickool!K161</f>
        <v>63.6618283677107</v>
      </c>
      <c r="E128" s="177"/>
      <c r="F128" s="632"/>
      <c r="G128" s="614"/>
      <c r="H128" s="632"/>
      <c r="I128" s="614"/>
      <c r="J128" s="614"/>
    </row>
    <row r="129" s="340" customFormat="1" spans="1:10">
      <c r="A129" s="500" t="str">
        <f>[1]Quickool!A162</f>
        <v>CAB112</v>
      </c>
      <c r="B129" s="500" t="str">
        <f>[1]Quickool!B162</f>
        <v>50*16*1900 ALUMINIUM COLUMN LIGHT (大立柱)</v>
      </c>
      <c r="C129" s="500">
        <f>[1]Quickool!C162</f>
        <v>0</v>
      </c>
      <c r="D129" s="636">
        <f>[1]Quickool!K162</f>
        <v>72.8291316526611</v>
      </c>
      <c r="E129" s="177"/>
      <c r="F129" s="632"/>
      <c r="G129" s="614"/>
      <c r="H129" s="632"/>
      <c r="I129" s="614"/>
      <c r="J129" s="614"/>
    </row>
    <row r="130" s="340" customFormat="1" ht="45" customHeight="1" spans="1:10">
      <c r="A130" s="500" t="str">
        <f>[1]Quickool!A163</f>
        <v>CAB113</v>
      </c>
      <c r="B130" s="500" t="str">
        <f>[1]Quickool!B163</f>
        <v>50*16*2150 ALUMINIUM COLUMN LIGHT (大立柱)</v>
      </c>
      <c r="C130" s="500">
        <f>[1]Quickool!C163</f>
        <v>0</v>
      </c>
      <c r="D130" s="636">
        <f>[1]Quickool!K163</f>
        <v>77.03081232493</v>
      </c>
      <c r="E130" s="637"/>
      <c r="F130" s="632"/>
      <c r="G130" s="614"/>
      <c r="H130" s="632"/>
      <c r="I130" s="614"/>
      <c r="J130" s="614"/>
    </row>
    <row r="131" s="340" customFormat="1" ht="45" customHeight="1" spans="1:10">
      <c r="A131" s="500" t="str">
        <f>[1]Quickool!A164</f>
        <v>CAB114</v>
      </c>
      <c r="B131" s="500" t="str">
        <f>[1]Quickool!B164</f>
        <v>50*16*2600 ALUMINIUM COLUMN LIGHT (大立柱)</v>
      </c>
      <c r="C131" s="500">
        <f>[1]Quickool!C164</f>
        <v>0</v>
      </c>
      <c r="D131" s="636">
        <f>[1]Quickool!K164</f>
        <v>81.2324929971989</v>
      </c>
      <c r="E131" s="637"/>
      <c r="F131" s="632"/>
      <c r="G131" s="614"/>
      <c r="H131" s="632"/>
      <c r="I131" s="614"/>
      <c r="J131" s="614"/>
    </row>
    <row r="132" s="340" customFormat="1" ht="45" customHeight="1" spans="1:10">
      <c r="A132" s="500" t="str">
        <f>[1]Quickool!A165</f>
        <v>CAB115</v>
      </c>
      <c r="B132" s="500" t="str">
        <f>[1]Quickool!B165</f>
        <v>520*30*30 LOWER BRACKET (下固定槽)</v>
      </c>
      <c r="C132" s="500">
        <f>[1]Quickool!C165</f>
        <v>0</v>
      </c>
      <c r="D132" s="636">
        <f>[1]Quickool!K165</f>
        <v>11.9047619047619</v>
      </c>
      <c r="E132" s="637"/>
      <c r="F132" s="632"/>
      <c r="G132" s="614"/>
      <c r="H132" s="632"/>
      <c r="I132" s="614"/>
      <c r="J132" s="614"/>
    </row>
    <row r="133" s="340" customFormat="1" ht="29" customHeight="1" spans="1:10">
      <c r="A133" s="500" t="str">
        <f>[1]Quickool!A166</f>
        <v>CAB116</v>
      </c>
      <c r="B133" s="500" t="str">
        <f>[1]Quickool!B166</f>
        <v>ALUMINIUM FIXING GROOVE (铝固定套)</v>
      </c>
      <c r="C133" s="500">
        <f>[1]Quickool!C166</f>
        <v>0</v>
      </c>
      <c r="D133" s="636">
        <f>[1]Quickool!K166</f>
        <v>11.9047619047619</v>
      </c>
      <c r="E133" s="648"/>
      <c r="F133" s="632"/>
      <c r="G133" s="614"/>
      <c r="H133" s="632"/>
      <c r="I133" s="614"/>
      <c r="J133" s="614"/>
    </row>
    <row r="134" s="340" customFormat="1" ht="23" customHeight="1" spans="1:10">
      <c r="A134" s="500" t="str">
        <f>[1]Quickool!A167</f>
        <v>CAB117</v>
      </c>
      <c r="B134" s="500" t="str">
        <f>[1]Quickool!B167</f>
        <v>S/STEEL HOCK (不锈钢挂钩) PILASTER CLIP</v>
      </c>
      <c r="C134" s="500">
        <f>[1]Quickool!C167</f>
        <v>0</v>
      </c>
      <c r="D134" s="636">
        <f>[1]Quickool!K167</f>
        <v>0.700280112044818</v>
      </c>
      <c r="E134" s="648"/>
      <c r="F134" s="632"/>
      <c r="G134" s="614"/>
      <c r="H134" s="632"/>
      <c r="I134" s="614"/>
      <c r="J134" s="614"/>
    </row>
    <row r="135" s="340" customFormat="1" ht="32" customHeight="1" spans="1:10">
      <c r="A135" s="500" t="str">
        <f>[1]Quickool!A169</f>
        <v>CAB119</v>
      </c>
      <c r="B135" s="500" t="str">
        <f>[1]Quickool!B169</f>
        <v>750mm pvc price tag (标价条)</v>
      </c>
      <c r="C135" s="500">
        <f>[1]Quickool!C169</f>
        <v>0</v>
      </c>
      <c r="D135" s="636">
        <f>[1]Quickool!K169</f>
        <v>2.52100840336134</v>
      </c>
      <c r="E135" s="177"/>
      <c r="F135" s="632"/>
      <c r="G135" s="614"/>
      <c r="H135" s="632"/>
      <c r="I135" s="614"/>
      <c r="J135" s="614"/>
    </row>
    <row r="136" s="340" customFormat="1" ht="31" customHeight="1" spans="1:10">
      <c r="A136" s="500" t="str">
        <f>[1]Quickool!A170</f>
        <v>CAB120</v>
      </c>
      <c r="B136" s="500" t="str">
        <f>[1]Quickool!B170</f>
        <v>Advertising board  1door frame (608*270mm) grey</v>
      </c>
      <c r="C136" s="500">
        <f>[1]Quickool!C170</f>
        <v>0</v>
      </c>
      <c r="D136" s="636">
        <f>[1]Quickool!K170</f>
        <v>45.7516339869281</v>
      </c>
      <c r="E136" s="177"/>
      <c r="F136" s="632"/>
      <c r="G136" s="614"/>
      <c r="H136" s="632"/>
      <c r="I136" s="614"/>
      <c r="J136" s="614"/>
    </row>
    <row r="137" s="340" customFormat="1" ht="45" customHeight="1" spans="1:10">
      <c r="A137" s="500" t="str">
        <f>[1]Quickool!A174</f>
        <v>CAB124</v>
      </c>
      <c r="B137" s="500" t="str">
        <f>[1]Quickool!B174</f>
        <v>Advertising board  2door frame (1210*270mm) black</v>
      </c>
      <c r="C137" s="500">
        <f>[1]Quickool!C174</f>
        <v>0</v>
      </c>
      <c r="D137" s="636">
        <f>[1]Quickool!K174</f>
        <v>71.5841892312481</v>
      </c>
      <c r="E137" s="177"/>
      <c r="F137" s="632"/>
      <c r="G137" s="614"/>
      <c r="H137" s="632"/>
      <c r="I137" s="614"/>
      <c r="J137" s="614"/>
    </row>
    <row r="138" s="340" customFormat="1" spans="1:10">
      <c r="A138" s="500" t="str">
        <f>[1]Quickool!A176</f>
        <v>CAB126</v>
      </c>
      <c r="B138" s="500" t="str">
        <f>[1]Quickool!B176</f>
        <v>PVC Ankle lock </v>
      </c>
      <c r="C138" s="500">
        <f>[1]Quickool!C176</f>
        <v>0</v>
      </c>
      <c r="D138" s="636">
        <f>[1]Quickool!K176</f>
        <v>0.350140056022409</v>
      </c>
      <c r="E138" s="177"/>
      <c r="F138" s="632"/>
      <c r="G138" s="614"/>
      <c r="H138" s="632"/>
      <c r="I138" s="614"/>
      <c r="J138" s="614"/>
    </row>
    <row r="139" s="340" customFormat="1" spans="1:10">
      <c r="A139" s="500" t="str">
        <f>[1]Quickool!A177</f>
        <v>CAB127</v>
      </c>
      <c r="B139" s="500" t="str">
        <f>[1]Quickool!B177</f>
        <v>Digital 1door channel (608*55*50mm)grey</v>
      </c>
      <c r="C139" s="500" t="str">
        <f>[1]Quickool!C177</f>
        <v>1door</v>
      </c>
      <c r="D139" s="636">
        <f>[1]Quickool!K177</f>
        <v>11.9047619047619</v>
      </c>
      <c r="E139" s="177"/>
      <c r="F139" s="632"/>
      <c r="G139" s="614"/>
      <c r="H139" s="632"/>
      <c r="I139" s="614"/>
      <c r="J139" s="614"/>
    </row>
    <row r="140" s="340" customFormat="1" spans="1:10">
      <c r="A140" s="500" t="str">
        <f>[1]Quickool!A178</f>
        <v>CAB128</v>
      </c>
      <c r="B140" s="500" t="str">
        <f>[1]Quickool!B178</f>
        <v>Digital 2door channel (1210*55*50mm)grey</v>
      </c>
      <c r="C140" s="500" t="str">
        <f>[1]Quickool!C178</f>
        <v>2door</v>
      </c>
      <c r="D140" s="636">
        <f>[1]Quickool!K178</f>
        <v>22.9341736694678</v>
      </c>
      <c r="E140" s="177"/>
      <c r="F140" s="614"/>
      <c r="G140" s="614"/>
      <c r="H140" s="614"/>
      <c r="I140" s="614"/>
      <c r="J140" s="614"/>
    </row>
    <row r="141" s="340" customFormat="1" spans="1:10">
      <c r="A141" s="500" t="str">
        <f>[1]Quickool!A180</f>
        <v>CAB130</v>
      </c>
      <c r="B141" s="500" t="str">
        <f>[1]Quickool!B180</f>
        <v>Digital aluminium channel (4150*55*50mm)grey</v>
      </c>
      <c r="C141" s="500">
        <f>[1]Quickool!C180</f>
        <v>0</v>
      </c>
      <c r="D141" s="636">
        <f>[1]Quickool!K180</f>
        <v>77.03081232493</v>
      </c>
      <c r="E141" s="177"/>
      <c r="F141" s="614"/>
      <c r="G141" s="614"/>
      <c r="H141" s="614"/>
      <c r="I141" s="614"/>
      <c r="J141" s="614"/>
    </row>
    <row r="142" s="340" customFormat="1" spans="1:10">
      <c r="A142" s="500" t="str">
        <f>[1]Quickool!A181</f>
        <v>CAB131</v>
      </c>
      <c r="B142" s="500" t="str">
        <f>[1]Quickool!B181</f>
        <v>Digital 1door channel (608*55*50mm)black</v>
      </c>
      <c r="C142" s="500" t="str">
        <f>[1]Quickool!C181</f>
        <v>1door</v>
      </c>
      <c r="D142" s="636">
        <f>[1]Quickool!K181</f>
        <v>12.9551820728291</v>
      </c>
      <c r="E142" s="177"/>
      <c r="F142" s="614"/>
      <c r="G142" s="614"/>
      <c r="H142" s="614"/>
      <c r="I142" s="614"/>
      <c r="J142" s="614"/>
    </row>
    <row r="143" s="340" customFormat="1" spans="1:10">
      <c r="A143" s="500" t="str">
        <f>[1]Quickool!A182</f>
        <v>CAB132</v>
      </c>
      <c r="B143" s="500" t="str">
        <f>[1]Quickool!B182</f>
        <v>Digital 2door channel (1210*55*50mm)black</v>
      </c>
      <c r="C143" s="500" t="str">
        <f>[1]Quickool!C182</f>
        <v>2door</v>
      </c>
      <c r="D143" s="636">
        <f>[1]Quickool!K182</f>
        <v>24.859943977591</v>
      </c>
      <c r="E143" s="177"/>
      <c r="F143" s="614"/>
      <c r="G143" s="614"/>
      <c r="H143" s="614"/>
      <c r="I143" s="614"/>
      <c r="J143" s="614"/>
    </row>
    <row r="144" s="340" customFormat="1" spans="1:10">
      <c r="A144" s="500" t="str">
        <f>[1]Quickool!A184</f>
        <v>CAB134</v>
      </c>
      <c r="B144" s="500" t="str">
        <f>[1]Quickool!B184</f>
        <v>Digital aluminium channel (4150*55*50mm)black</v>
      </c>
      <c r="C144" s="500">
        <f>[1]Quickool!C184</f>
        <v>0</v>
      </c>
      <c r="D144" s="636">
        <f>[1]Quickool!K184</f>
        <v>84.0336134453782</v>
      </c>
      <c r="E144" s="177"/>
      <c r="F144" s="614"/>
      <c r="G144" s="614"/>
      <c r="H144" s="614"/>
      <c r="I144" s="614"/>
      <c r="J144" s="614"/>
    </row>
    <row r="145" s="340" customFormat="1" spans="1:10">
      <c r="A145" s="500" t="str">
        <f>[1]Quickool!A185</f>
        <v>CAB135</v>
      </c>
      <c r="B145" s="500" t="str">
        <f>[1]Quickool!B185</f>
        <v>Bottom 1door channel (608*93*50mm)grey</v>
      </c>
      <c r="C145" s="500" t="str">
        <f>[1]Quickool!C185</f>
        <v>1door</v>
      </c>
      <c r="D145" s="636">
        <f>[1]Quickool!K185</f>
        <v>14.1806722689076</v>
      </c>
      <c r="E145" s="177"/>
      <c r="F145" s="614"/>
      <c r="G145" s="614"/>
      <c r="H145" s="614"/>
      <c r="I145" s="614"/>
      <c r="J145" s="614"/>
    </row>
    <row r="146" s="340" customFormat="1" spans="1:10">
      <c r="A146" s="500" t="str">
        <f>[1]Quickool!A186</f>
        <v>CAB136</v>
      </c>
      <c r="B146" s="500" t="str">
        <f>[1]Quickool!B186</f>
        <v>Bottom 2door channel (1210*93*50mm)grey</v>
      </c>
      <c r="C146" s="500" t="str">
        <f>[1]Quickool!C186</f>
        <v>2door</v>
      </c>
      <c r="D146" s="636">
        <f>[1]Quickool!K186</f>
        <v>27.4859943977591</v>
      </c>
      <c r="E146" s="177"/>
      <c r="F146" s="614"/>
      <c r="G146" s="614"/>
      <c r="H146" s="614"/>
      <c r="I146" s="614"/>
      <c r="J146" s="614"/>
    </row>
    <row r="147" s="340" customFormat="1" spans="1:10">
      <c r="A147" s="500" t="str">
        <f>[1]Quickool!A188</f>
        <v>CAB138</v>
      </c>
      <c r="B147" s="500" t="str">
        <f>[1]Quickool!B188</f>
        <v>Bottom aluminium channel (4150*93*50mm)grey</v>
      </c>
      <c r="C147" s="500">
        <f>[1]Quickool!C188</f>
        <v>0</v>
      </c>
      <c r="D147" s="636">
        <f>[1]Quickool!K188</f>
        <v>92.7871148459384</v>
      </c>
      <c r="E147" s="177"/>
      <c r="F147" s="614"/>
      <c r="G147" s="614"/>
      <c r="H147" s="614"/>
      <c r="I147" s="614"/>
      <c r="J147" s="614"/>
    </row>
    <row r="148" s="340" customFormat="1" spans="1:10">
      <c r="A148" s="500" t="str">
        <f>[1]Quickool!A189</f>
        <v>CAB139</v>
      </c>
      <c r="B148" s="500" t="str">
        <f>[1]Quickool!B189</f>
        <v>Bottom 1door channel (608*93*50mm)black</v>
      </c>
      <c r="C148" s="500" t="str">
        <f>[1]Quickool!C189</f>
        <v>1door</v>
      </c>
      <c r="D148" s="636">
        <f>[1]Quickool!K189</f>
        <v>15.406162464986</v>
      </c>
      <c r="E148" s="177"/>
      <c r="F148" s="614"/>
      <c r="G148" s="614"/>
      <c r="H148" s="614"/>
      <c r="I148" s="614"/>
      <c r="J148" s="614"/>
    </row>
    <row r="149" s="340" customFormat="1" spans="1:10">
      <c r="A149" s="500" t="str">
        <f>[1]Quickool!A190</f>
        <v>CAB140</v>
      </c>
      <c r="B149" s="500" t="str">
        <f>[1]Quickool!B190</f>
        <v>Bottom 2door channel (1210*93*50mm)black</v>
      </c>
      <c r="C149" s="500" t="str">
        <f>[1]Quickool!C190</f>
        <v>2door</v>
      </c>
      <c r="D149" s="636">
        <f>[1]Quickool!K190</f>
        <v>29.7619047619048</v>
      </c>
      <c r="E149" s="177"/>
      <c r="F149" s="614"/>
      <c r="G149" s="614"/>
      <c r="H149" s="614"/>
      <c r="I149" s="614"/>
      <c r="J149" s="614"/>
    </row>
    <row r="150" s="340" customFormat="1" spans="1:10">
      <c r="A150" s="500" t="str">
        <f>[1]Quickool!A191</f>
        <v>CAB141</v>
      </c>
      <c r="B150" s="500" t="str">
        <f>[1]Quickool!B191</f>
        <v>Bottom 3door channel (1806*93*50mm)black</v>
      </c>
      <c r="C150" s="500" t="str">
        <f>[1]Quickool!C191</f>
        <v>3door</v>
      </c>
      <c r="D150" s="636">
        <f>[1]Quickool!K191</f>
        <v>44.1176470588235</v>
      </c>
      <c r="E150" s="177"/>
      <c r="F150" s="614"/>
      <c r="G150" s="614"/>
      <c r="H150" s="614"/>
      <c r="I150" s="614"/>
      <c r="J150" s="614"/>
    </row>
    <row r="151" s="340" customFormat="1" spans="1:10">
      <c r="A151" s="500" t="str">
        <f>[1]Quickool!A192</f>
        <v>CAB142</v>
      </c>
      <c r="B151" s="500" t="str">
        <f>[1]Quickool!B192</f>
        <v>Bottom aluminium channel (4150*93*50mm)black</v>
      </c>
      <c r="C151" s="500">
        <f>[1]Quickool!C192</f>
        <v>0</v>
      </c>
      <c r="D151" s="636">
        <f>[1]Quickool!K192</f>
        <v>101.540616246499</v>
      </c>
      <c r="E151" s="177"/>
      <c r="F151" s="614"/>
      <c r="G151" s="614"/>
      <c r="H151" s="614"/>
      <c r="I151" s="614"/>
      <c r="J151" s="614"/>
    </row>
    <row r="152" s="340" customFormat="1" spans="1:10">
      <c r="A152" s="500" t="str">
        <f>[1]Quickool!A197</f>
        <v>CAB143</v>
      </c>
      <c r="B152" s="500" t="str">
        <f>[1]Quickool!B197</f>
        <v>Digital aluminium pvc plug 55mm grey</v>
      </c>
      <c r="C152" s="500">
        <f>[1]Quickool!C197</f>
        <v>0</v>
      </c>
      <c r="D152" s="636">
        <f>[1]Quickool!K197</f>
        <v>0.962885154061625</v>
      </c>
      <c r="E152" s="177"/>
      <c r="F152" s="614"/>
      <c r="G152" s="614"/>
      <c r="H152" s="614"/>
      <c r="I152" s="614"/>
      <c r="J152" s="614"/>
    </row>
    <row r="153" s="340" customFormat="1" spans="1:10">
      <c r="A153" s="500" t="str">
        <f>[1]Quickool!A198</f>
        <v>CAB144</v>
      </c>
      <c r="B153" s="500" t="str">
        <f>[1]Quickool!B198</f>
        <v>Digital aluminium pvc plug 55mm black</v>
      </c>
      <c r="C153" s="500">
        <f>[1]Quickool!C198</f>
        <v>0</v>
      </c>
      <c r="D153" s="636">
        <f>[1]Quickool!K198</f>
        <v>0.962885154061625</v>
      </c>
      <c r="E153" s="177"/>
      <c r="F153" s="614"/>
      <c r="G153" s="614"/>
      <c r="H153" s="614"/>
      <c r="I153" s="614"/>
      <c r="J153" s="614"/>
    </row>
    <row r="154" s="340" customFormat="1" spans="1:10">
      <c r="A154" s="500" t="str">
        <f>[1]Quickool!A200</f>
        <v>CAB146</v>
      </c>
      <c r="B154" s="500" t="str">
        <f>[1]Quickool!B200</f>
        <v>Bottom aluminium pvc plug 93mm black</v>
      </c>
      <c r="C154" s="500">
        <f>[1]Quickool!C200</f>
        <v>0</v>
      </c>
      <c r="D154" s="636">
        <f>[1]Quickool!K200</f>
        <v>1.57563025210084</v>
      </c>
      <c r="E154" s="177"/>
      <c r="F154" s="614"/>
      <c r="G154" s="614"/>
      <c r="H154" s="614"/>
      <c r="I154" s="614"/>
      <c r="J154" s="614"/>
    </row>
    <row r="155" s="340" customFormat="1" spans="1:10">
      <c r="A155" s="500" t="str">
        <f>[1]Quickool!A201</f>
        <v>CAB147</v>
      </c>
      <c r="B155" s="500" t="str">
        <f>[1]Quickool!B201</f>
        <v>advertising board 1door (603*265) white</v>
      </c>
      <c r="C155" s="500">
        <f>[1]Quickool!C201</f>
        <v>0</v>
      </c>
      <c r="D155" s="636">
        <f>[1]Quickool!K201</f>
        <v>14.9393090569561</v>
      </c>
      <c r="E155" s="177"/>
      <c r="F155" s="614"/>
      <c r="G155" s="614"/>
      <c r="H155" s="614"/>
      <c r="I155" s="614"/>
      <c r="J155" s="614"/>
    </row>
    <row r="156" s="340" customFormat="1" spans="1:10">
      <c r="A156" s="500" t="str">
        <f>[1]Quickool!A203</f>
        <v>CAB149</v>
      </c>
      <c r="B156" s="500" t="str">
        <f>[1]Quickool!B203</f>
        <v>advertising board 3door (1801*265) white</v>
      </c>
      <c r="C156" s="500">
        <f>[1]Quickool!C203</f>
        <v>0</v>
      </c>
      <c r="D156" s="636">
        <f>[1]Quickool!K203</f>
        <v>44.5066915655151</v>
      </c>
      <c r="E156" s="177"/>
      <c r="F156" s="614"/>
      <c r="G156" s="614"/>
      <c r="H156" s="614"/>
      <c r="I156" s="614"/>
      <c r="J156" s="614"/>
    </row>
    <row r="157" s="340" customFormat="1" spans="1:10">
      <c r="A157" s="500" t="str">
        <f>[1]Quickool!A204</f>
        <v>CAB150</v>
      </c>
      <c r="B157" s="500" t="str">
        <f>[1]Quickool!B204</f>
        <v>advertising board 4door (1801*265) white</v>
      </c>
      <c r="C157" s="500">
        <f>[1]Quickool!C204</f>
        <v>0</v>
      </c>
      <c r="D157" s="636">
        <f>[1]Quickool!K204</f>
        <v>0</v>
      </c>
      <c r="E157" s="177"/>
      <c r="F157" s="614"/>
      <c r="G157" s="614"/>
      <c r="H157" s="614"/>
      <c r="I157" s="614"/>
      <c r="J157" s="614"/>
    </row>
    <row r="158" s="340" customFormat="1" spans="1:10">
      <c r="A158" s="500" t="str">
        <f>[1]Quickool!A205</f>
        <v>CAB151</v>
      </c>
      <c r="B158" s="500" t="str">
        <f>[1]Quickool!B205</f>
        <v>HM40-15w led light 1.236m </v>
      </c>
      <c r="C158" s="500" t="str">
        <f>[1]Quickool!C205</f>
        <v>1door-1pc,2door-1pcs,3door-2pcs</v>
      </c>
      <c r="D158" s="636">
        <f>[1]Quickool!K205</f>
        <v>18.4619302266361</v>
      </c>
      <c r="E158" s="177"/>
      <c r="F158" s="614"/>
      <c r="G158" s="614"/>
      <c r="H158" s="614"/>
      <c r="I158" s="614"/>
      <c r="J158" s="614"/>
    </row>
    <row r="159" s="340" customFormat="1" spans="1:10">
      <c r="A159" s="500" t="str">
        <f>[1]Quickool!A206</f>
        <v>CAB152</v>
      </c>
      <c r="B159" s="500" t="str">
        <f>[1]Quickool!B206</f>
        <v>HM40-17w led light 1.436m </v>
      </c>
      <c r="C159" s="500" t="str">
        <f>[1]Quickool!C206</f>
        <v>1door-1pc,2door-1pcs,3door-2pcs</v>
      </c>
      <c r="D159" s="636">
        <f>[1]Quickool!K206</f>
        <v>22.2816399286988</v>
      </c>
      <c r="E159" s="177"/>
      <c r="F159" s="614"/>
      <c r="G159" s="614"/>
      <c r="H159" s="614"/>
      <c r="I159" s="614"/>
      <c r="J159" s="614"/>
    </row>
    <row r="160" s="340" customFormat="1" spans="1:10">
      <c r="A160" s="500" t="str">
        <f>[1]Quickool!A207</f>
        <v>CAB153</v>
      </c>
      <c r="B160" s="500" t="str">
        <f>[1]Quickool!B207</f>
        <v>1m wire cw clip</v>
      </c>
      <c r="C160" s="500">
        <f>[1]Quickool!C207</f>
        <v>0</v>
      </c>
      <c r="D160" s="636" t="str">
        <f>[1]Quickool!K207</f>
        <v>~</v>
      </c>
      <c r="E160" s="177"/>
      <c r="F160" s="614"/>
      <c r="G160" s="614"/>
      <c r="H160" s="614"/>
      <c r="I160" s="614"/>
      <c r="J160" s="614"/>
    </row>
    <row r="161" s="340" customFormat="1" spans="1:10">
      <c r="A161" s="500" t="str">
        <f>[1]Quickool!A208</f>
        <v>CAB154</v>
      </c>
      <c r="B161" s="500" t="str">
        <f>[1]Quickool!B208</f>
        <v>PVC internal door frame 500mm</v>
      </c>
      <c r="C161" s="500" t="str">
        <f>[1]Quickool!C208</f>
        <v>2,3 glass door</v>
      </c>
      <c r="D161" s="636">
        <f>[1]Quickool!K208</f>
        <v>1.85714285714286</v>
      </c>
      <c r="E161" s="177"/>
      <c r="F161" s="614"/>
      <c r="G161" s="614"/>
      <c r="H161" s="614"/>
      <c r="I161" s="614"/>
      <c r="J161" s="614"/>
    </row>
    <row r="162" s="340" customFormat="1" ht="12" spans="1:10">
      <c r="A162" s="500" t="str">
        <f>[1]Quickool!A209</f>
        <v>CAB155</v>
      </c>
      <c r="B162" s="500" t="str">
        <f>[1]Quickool!B209</f>
        <v>PVC internal door frame 1397mm</v>
      </c>
      <c r="C162" s="500" t="str">
        <f>[1]Quickool!C209</f>
        <v>2,3 glass door</v>
      </c>
      <c r="D162" s="636">
        <f>[1]Quickool!K209</f>
        <v>5.18181818181818</v>
      </c>
      <c r="E162" s="177"/>
      <c r="F162" s="649"/>
      <c r="G162" s="650"/>
      <c r="H162" s="651"/>
      <c r="I162" s="614"/>
      <c r="J162" s="652"/>
    </row>
    <row r="163" spans="1:10">
      <c r="A163" s="500" t="str">
        <f>[1]Quickool!A210</f>
        <v>CAB156</v>
      </c>
      <c r="B163" s="500" t="str">
        <f>[1]Quickool!B210</f>
        <v>PVC internal door frame 510mm</v>
      </c>
      <c r="C163" s="500" t="str">
        <f>[1]Quickool!C210</f>
        <v>4d,6d upright</v>
      </c>
      <c r="D163" s="636">
        <f>[1]Quickool!K210</f>
        <v>1.89428571428571</v>
      </c>
      <c r="E163" s="177"/>
      <c r="F163" s="614"/>
      <c r="G163" s="614"/>
      <c r="H163" s="360"/>
      <c r="I163" s="614"/>
      <c r="J163" s="614"/>
    </row>
    <row r="164" spans="1:10">
      <c r="A164" s="500" t="str">
        <f>[1]Quickool!A211</f>
        <v>CAB157</v>
      </c>
      <c r="B164" s="500" t="str">
        <f>[1]Quickool!B211</f>
        <v>PVC internal door frame 692mm</v>
      </c>
      <c r="C164" s="500" t="str">
        <f>[1]Quickool!C211</f>
        <v>4d,6d upright</v>
      </c>
      <c r="D164" s="636">
        <f>[1]Quickool!K211</f>
        <v>2.57028571428571</v>
      </c>
      <c r="E164" s="177"/>
      <c r="F164" s="614"/>
      <c r="G164" s="614"/>
      <c r="H164" s="360"/>
      <c r="I164" s="614"/>
      <c r="J164" s="614"/>
    </row>
    <row r="165" spans="1:10">
      <c r="A165" s="500" t="str">
        <f>[1]Quickool!A212</f>
        <v>CAB158</v>
      </c>
      <c r="B165" s="500" t="str">
        <f>[1]Quickool!B212</f>
        <v>PVC internal door frame 293mm</v>
      </c>
      <c r="C165" s="500" t="str">
        <f>[1]Quickool!C212</f>
        <v>1.2m counter</v>
      </c>
      <c r="D165" s="636">
        <f>[1]Quickool!K212</f>
        <v>1.08828571428571</v>
      </c>
      <c r="E165" s="177"/>
      <c r="F165" s="614"/>
      <c r="G165" s="614"/>
      <c r="H165" s="360"/>
      <c r="I165" s="614"/>
      <c r="J165" s="614"/>
    </row>
    <row r="166" spans="1:10">
      <c r="A166" s="500" t="str">
        <f>[1]Quickool!A213</f>
        <v>CAB159</v>
      </c>
      <c r="B166" s="500" t="str">
        <f>[1]Quickool!B213</f>
        <v>PVC internal door frame 442mm </v>
      </c>
      <c r="C166" s="500" t="str">
        <f>[1]Quickool!C213</f>
        <v>1.5m counter</v>
      </c>
      <c r="D166" s="636">
        <f>[1]Quickool!K213</f>
        <v>1.64171428571429</v>
      </c>
      <c r="E166" s="177"/>
      <c r="F166" s="614"/>
      <c r="G166" s="614"/>
      <c r="H166" s="360"/>
      <c r="I166" s="614"/>
      <c r="J166" s="614"/>
    </row>
    <row r="167" spans="1:10">
      <c r="A167" s="500" t="str">
        <f>[1]Quickool!A215</f>
        <v>CAB161</v>
      </c>
      <c r="B167" s="500" t="str">
        <f>[1]Quickool!B215</f>
        <v>PVC internal door frame 458mm</v>
      </c>
      <c r="C167" s="500" t="str">
        <f>[1]Quickool!C215</f>
        <v>2.1m counter</v>
      </c>
      <c r="D167" s="636">
        <f>[1]Quickool!K215</f>
        <v>1.70114285714286</v>
      </c>
      <c r="E167" s="177"/>
      <c r="F167" s="614"/>
      <c r="G167" s="614"/>
      <c r="H167" s="360"/>
      <c r="I167" s="614"/>
      <c r="J167" s="614"/>
    </row>
    <row r="168" spans="1:10">
      <c r="A168" s="500" t="str">
        <f>[1]Quickool!A216</f>
        <v>CAB162</v>
      </c>
      <c r="B168" s="500" t="str">
        <f>[1]Quickool!B216</f>
        <v>PVC internal door frame 550mm</v>
      </c>
      <c r="C168" s="500" t="str">
        <f>[1]Quickool!C216</f>
        <v>all counter</v>
      </c>
      <c r="D168" s="636">
        <f>[1]Quickool!K216</f>
        <v>2.04285714285714</v>
      </c>
      <c r="E168" s="637"/>
      <c r="F168" s="614"/>
      <c r="G168" s="614"/>
      <c r="H168" s="360"/>
      <c r="I168" s="614"/>
      <c r="J168" s="614"/>
    </row>
    <row r="169" spans="1:10">
      <c r="A169" s="500" t="str">
        <f>[1]Quickool!A217</f>
        <v>CAB163</v>
      </c>
      <c r="B169" s="500" t="str">
        <f>[1]Quickool!B217</f>
        <v>PVC internal door frame 3.1m</v>
      </c>
      <c r="C169" s="500">
        <f>[1]Quickool!C217</f>
        <v>0</v>
      </c>
      <c r="D169" s="636">
        <f>[1]Quickool!K217</f>
        <v>11.5584415584416</v>
      </c>
      <c r="E169" s="637"/>
      <c r="F169" s="614"/>
      <c r="G169" s="614"/>
      <c r="H169" s="360"/>
      <c r="I169" s="614"/>
      <c r="J169" s="614"/>
    </row>
    <row r="170" spans="1:10">
      <c r="A170" s="500" t="str">
        <f>[1]Quickool!A218</f>
        <v>CAB164</v>
      </c>
      <c r="B170" s="500" t="str">
        <f>[1]Quickool!B218</f>
        <v>RH-4.2m WHITE DOOR HEATER (60°c)</v>
      </c>
      <c r="C170" s="500" t="str">
        <f>[1]Quickool!C218</f>
        <v>1.2m counter chiller</v>
      </c>
      <c r="D170" s="636">
        <f>[1]Quickool!K218</f>
        <v>25.5102040816327</v>
      </c>
      <c r="E170" s="637"/>
      <c r="F170" s="614"/>
      <c r="G170" s="614"/>
      <c r="H170" s="360"/>
      <c r="I170" s="614"/>
      <c r="J170" s="614"/>
    </row>
    <row r="171" spans="1:10">
      <c r="A171" s="500" t="str">
        <f>[1]Quickool!A219</f>
        <v>CAB165</v>
      </c>
      <c r="B171" s="500" t="str">
        <f>[1]Quickool!B219</f>
        <v>RF-4.2m WHITE DOOR HEATER (80°c)</v>
      </c>
      <c r="C171" s="500" t="str">
        <f>[1]Quickool!C219</f>
        <v>1.2m counter frezzer</v>
      </c>
      <c r="D171" s="636">
        <f>[1]Quickool!K219</f>
        <v>25.5102040816327</v>
      </c>
      <c r="E171" s="637"/>
      <c r="F171" s="614"/>
      <c r="G171" s="614"/>
      <c r="H171" s="360"/>
      <c r="I171" s="614"/>
      <c r="J171" s="614"/>
    </row>
    <row r="172" spans="1:10">
      <c r="A172" s="500" t="str">
        <f>[1]Quickool!A220</f>
        <v>CAB166</v>
      </c>
      <c r="B172" s="500" t="str">
        <f>[1]Quickool!B220</f>
        <v>RH-4.5m WHITE DOOR HEATER (60°c)</v>
      </c>
      <c r="C172" s="500" t="str">
        <f>[1]Quickool!C220</f>
        <v>1glass door chiller</v>
      </c>
      <c r="D172" s="636">
        <f>[1]Quickool!K220</f>
        <v>27.6360544217687</v>
      </c>
      <c r="E172" s="653"/>
      <c r="F172" s="614"/>
      <c r="G172" s="614"/>
      <c r="H172" s="360"/>
      <c r="I172" s="614"/>
      <c r="J172" s="614"/>
    </row>
    <row r="173" spans="1:10">
      <c r="A173" s="500" t="str">
        <f>[1]Quickool!A221</f>
        <v>CAB167</v>
      </c>
      <c r="B173" s="500" t="str">
        <f>[1]Quickool!B221</f>
        <v>RF-4.5m WHITE DOOR HEATER (80°c)</v>
      </c>
      <c r="C173" s="500" t="str">
        <f>[1]Quickool!C221</f>
        <v>1glass door frezzer</v>
      </c>
      <c r="D173" s="636">
        <f>[1]Quickool!K221</f>
        <v>27.6360544217687</v>
      </c>
      <c r="E173" s="654"/>
      <c r="F173" s="614"/>
      <c r="G173" s="614"/>
      <c r="H173" s="360"/>
      <c r="I173" s="614"/>
      <c r="J173" s="614"/>
    </row>
    <row r="174" spans="1:10">
      <c r="A174" s="500" t="str">
        <f>[1]Quickool!A222</f>
        <v>CAB168</v>
      </c>
      <c r="B174" s="500" t="str">
        <f>[1]Quickool!B222</f>
        <v>RH-4.8m WHITE DOOR HEATER (60°c)</v>
      </c>
      <c r="C174" s="500" t="str">
        <f>[1]Quickool!C222</f>
        <v>1.5m counter chiller</v>
      </c>
      <c r="D174" s="636">
        <f>[1]Quickool!K222</f>
        <v>29.7619047619048</v>
      </c>
      <c r="E174" s="654"/>
      <c r="F174" s="614"/>
      <c r="G174" s="614"/>
      <c r="H174" s="360"/>
      <c r="I174" s="614"/>
      <c r="J174" s="614"/>
    </row>
    <row r="175" spans="1:10">
      <c r="A175" s="500" t="str">
        <f>[1]Quickool!A223</f>
        <v>CAB169</v>
      </c>
      <c r="B175" s="500" t="str">
        <f>[1]Quickool!B223</f>
        <v>RF-4.8m WHITE DOOR HEATER (80°c)</v>
      </c>
      <c r="C175" s="500" t="str">
        <f>[1]Quickool!C223</f>
        <v>1.5m counter frezzer</v>
      </c>
      <c r="D175" s="636">
        <f>[1]Quickool!K223</f>
        <v>29.7619047619048</v>
      </c>
      <c r="E175" s="654"/>
      <c r="F175" s="614"/>
      <c r="G175" s="614"/>
      <c r="H175" s="360"/>
      <c r="I175" s="614"/>
      <c r="J175" s="614"/>
    </row>
    <row r="176" spans="1:10">
      <c r="A176" s="500" t="str">
        <f>[1]Quickool!A224</f>
        <v>CAB170</v>
      </c>
      <c r="B176" s="500" t="str">
        <f>[1]Quickool!B224</f>
        <v>RH-5.5m WHITE DOOR HEATER (60°c)</v>
      </c>
      <c r="C176" s="500" t="str">
        <f>[1]Quickool!C224</f>
        <v>2door upright chiller</v>
      </c>
      <c r="D176" s="636">
        <f>[1]Quickool!K224</f>
        <v>34.0136054421769</v>
      </c>
      <c r="E176" s="654"/>
      <c r="F176" s="614"/>
      <c r="G176" s="614"/>
      <c r="H176" s="360"/>
      <c r="I176" s="614"/>
      <c r="J176" s="614"/>
    </row>
    <row r="177" spans="1:10">
      <c r="A177" s="500" t="str">
        <f>[1]Quickool!A225</f>
        <v>CAB171</v>
      </c>
      <c r="B177" s="500" t="str">
        <f>[1]Quickool!B225</f>
        <v>RF-5.5m WHITE DOOR HEATER (80°c)</v>
      </c>
      <c r="C177" s="500" t="str">
        <f>[1]Quickool!C225</f>
        <v>2door upright frezzer</v>
      </c>
      <c r="D177" s="636">
        <f>[1]Quickool!K225</f>
        <v>34.0136054421769</v>
      </c>
      <c r="E177" s="654"/>
      <c r="F177" s="614"/>
      <c r="G177" s="614"/>
      <c r="H177" s="360"/>
      <c r="I177" s="614"/>
      <c r="J177" s="614"/>
    </row>
    <row r="178" spans="1:10">
      <c r="A178" s="500" t="str">
        <f>[1]Quickool!A226</f>
        <v>CAB172</v>
      </c>
      <c r="B178" s="500" t="str">
        <f>[1]Quickool!B226</f>
        <v>RH-6.4m WHITE DOOR HEATER (60°c)</v>
      </c>
      <c r="C178" s="500" t="str">
        <f>[1]Quickool!C226</f>
        <v>1.8m counter chiller</v>
      </c>
      <c r="D178" s="636">
        <f>[1]Quickool!K226</f>
        <v>39.328231292517</v>
      </c>
      <c r="E178" s="654"/>
      <c r="F178" s="614"/>
      <c r="G178" s="614"/>
      <c r="H178" s="360"/>
      <c r="I178" s="614"/>
      <c r="J178" s="614"/>
    </row>
    <row r="179" spans="1:10">
      <c r="A179" s="500" t="str">
        <f>[1]Quickool!A227</f>
        <v>CAB173</v>
      </c>
      <c r="B179" s="500" t="str">
        <f>[1]Quickool!B227</f>
        <v>RF-6.4m WHITE DOOR HEATER (80°c)</v>
      </c>
      <c r="C179" s="500" t="str">
        <f>[1]Quickool!C227</f>
        <v>1.8m counter frezzer</v>
      </c>
      <c r="D179" s="636">
        <f>[1]Quickool!K227</f>
        <v>39.328231292517</v>
      </c>
      <c r="E179" s="654"/>
      <c r="F179" s="614"/>
      <c r="G179" s="614"/>
      <c r="H179" s="360"/>
      <c r="I179" s="614"/>
      <c r="J179" s="614"/>
    </row>
    <row r="180" spans="1:10">
      <c r="A180" s="500" t="str">
        <f>[1]Quickool!A228</f>
        <v>CAB174</v>
      </c>
      <c r="B180" s="500" t="str">
        <f>[1]Quickool!B228</f>
        <v>RH-7m WHITE DOOR HEATER (60°c)</v>
      </c>
      <c r="C180" s="500" t="str">
        <f>[1]Quickool!C228</f>
        <v>2.1m counter chiller</v>
      </c>
      <c r="D180" s="636">
        <f>[1]Quickool!K228</f>
        <v>42.5170068027211</v>
      </c>
      <c r="E180" s="654"/>
      <c r="F180" s="614"/>
      <c r="G180" s="614"/>
      <c r="H180" s="360"/>
      <c r="I180" s="614"/>
      <c r="J180" s="614"/>
    </row>
    <row r="181" spans="1:10">
      <c r="A181" s="500" t="str">
        <f>[1]Quickool!A229</f>
        <v>CAB175</v>
      </c>
      <c r="B181" s="500" t="str">
        <f>[1]Quickool!B229</f>
        <v>RF-7m WHITE DOOR HEATER (80°c)</v>
      </c>
      <c r="C181" s="500" t="str">
        <f>[1]Quickool!C229</f>
        <v>2.1m counter frezzer</v>
      </c>
      <c r="D181" s="636">
        <f>[1]Quickool!K229</f>
        <v>42.5170068027211</v>
      </c>
      <c r="E181" s="654"/>
      <c r="F181" s="614"/>
      <c r="G181" s="614"/>
      <c r="H181" s="360"/>
      <c r="I181" s="614"/>
      <c r="J181" s="614"/>
    </row>
    <row r="182" spans="1:10">
      <c r="A182" s="500" t="str">
        <f>[1]Quickool!A230</f>
        <v>CAB176</v>
      </c>
      <c r="B182" s="500" t="str">
        <f>[1]Quickool!B230</f>
        <v>RH-8.2m WHITE DOOR HEATER (60°c)</v>
      </c>
      <c r="C182" s="500" t="str">
        <f>[1]Quickool!C230</f>
        <v>2glass door chiller</v>
      </c>
      <c r="D182" s="636">
        <f>[1]Quickool!K230</f>
        <v>49.9574829931973</v>
      </c>
      <c r="E182" s="654"/>
      <c r="F182" s="614"/>
      <c r="G182" s="614"/>
      <c r="H182" s="360"/>
      <c r="I182" s="614"/>
      <c r="J182" s="614"/>
    </row>
    <row r="183" spans="1:10">
      <c r="A183" s="500" t="str">
        <f>[1]Quickool!A231</f>
        <v>CAB177</v>
      </c>
      <c r="B183" s="500" t="str">
        <f>[1]Quickool!B231</f>
        <v>RF-8.2m WHITE DOOR HEATER (80°c)</v>
      </c>
      <c r="C183" s="500" t="str">
        <f>[1]Quickool!C231</f>
        <v>3glass door chiller</v>
      </c>
      <c r="D183" s="636">
        <f>[1]Quickool!K231</f>
        <v>49.9574829931973</v>
      </c>
      <c r="E183" s="654"/>
      <c r="F183" s="614"/>
      <c r="G183" s="614"/>
      <c r="H183" s="360"/>
      <c r="I183" s="614"/>
      <c r="J183" s="614"/>
    </row>
    <row r="184" spans="1:10">
      <c r="A184" s="500" t="str">
        <f>[1]Quickool!A232</f>
        <v>CAB178</v>
      </c>
      <c r="B184" s="500" t="str">
        <f>[1]Quickool!B232</f>
        <v>RH-10.4m WHITE DOOR HEATER (60°c)</v>
      </c>
      <c r="C184" s="500" t="str">
        <f>[1]Quickool!C232</f>
        <v>4door upright chiller</v>
      </c>
      <c r="D184" s="636">
        <f>[1]Quickool!K232</f>
        <v>63.7755102040816</v>
      </c>
      <c r="E184" s="654"/>
      <c r="F184" s="614"/>
      <c r="G184" s="614"/>
      <c r="H184" s="360"/>
      <c r="I184" s="614"/>
      <c r="J184" s="614"/>
    </row>
    <row r="185" spans="1:10">
      <c r="A185" s="500" t="str">
        <f>[1]Quickool!A233</f>
        <v>CAB179</v>
      </c>
      <c r="B185" s="500" t="str">
        <f>[1]Quickool!B233</f>
        <v>RF-10.4m WHITE DOOR HEATER (80°c)</v>
      </c>
      <c r="C185" s="500" t="str">
        <f>[1]Quickool!C233</f>
        <v>4door upright frezzer</v>
      </c>
      <c r="D185" s="636">
        <f>[1]Quickool!K233</f>
        <v>63.7755102040816</v>
      </c>
      <c r="E185" s="654"/>
      <c r="F185" s="614"/>
      <c r="G185" s="614"/>
      <c r="H185" s="360"/>
      <c r="I185" s="614"/>
      <c r="J185" s="614"/>
    </row>
    <row r="186" spans="1:10">
      <c r="A186" s="500" t="str">
        <f>[1]Quickool!A234</f>
        <v>CAB180</v>
      </c>
      <c r="B186" s="500" t="str">
        <f>[1]Quickool!B234</f>
        <v>RH-12.2m WHITE DOOR HEATER (60°c)</v>
      </c>
      <c r="C186" s="500" t="str">
        <f>[1]Quickool!C234</f>
        <v>3glass door chiller</v>
      </c>
      <c r="D186" s="636">
        <f>[1]Quickool!K234</f>
        <v>74.4047619047619</v>
      </c>
      <c r="E186" s="654"/>
      <c r="F186" s="614"/>
      <c r="G186" s="614"/>
      <c r="H186" s="360"/>
      <c r="I186" s="614"/>
      <c r="J186" s="614"/>
    </row>
    <row r="187" spans="1:10">
      <c r="A187" s="500" t="str">
        <f>[1]Quickool!A235</f>
        <v>CAB181</v>
      </c>
      <c r="B187" s="500" t="str">
        <f>[1]Quickool!B235</f>
        <v>RF-12.2m WHITE DOOR HEATER (80°c)</v>
      </c>
      <c r="C187" s="500" t="str">
        <f>[1]Quickool!C235</f>
        <v>3glass door frezzer</v>
      </c>
      <c r="D187" s="636">
        <f>[1]Quickool!K235</f>
        <v>74.4047619047619</v>
      </c>
      <c r="E187" s="654"/>
      <c r="F187" s="614"/>
      <c r="G187" s="614"/>
      <c r="H187" s="360"/>
      <c r="I187" s="614"/>
      <c r="J187" s="614"/>
    </row>
    <row r="188" ht="36" customHeight="1" spans="1:10">
      <c r="A188" s="500" t="str">
        <f>[1]Quickool!A236</f>
        <v>CAB182</v>
      </c>
      <c r="B188" s="500" t="str">
        <f>[1]Quickool!B236</f>
        <v>RH-15.6m WHITE DOOR HEATER (60°c)</v>
      </c>
      <c r="C188" s="500" t="str">
        <f>[1]Quickool!C236</f>
        <v>6door upright chiller</v>
      </c>
      <c r="D188" s="636">
        <f>[1]Quickool!K236</f>
        <v>95.6632653061225</v>
      </c>
      <c r="E188" s="655"/>
      <c r="F188" s="614"/>
      <c r="G188" s="614"/>
      <c r="H188" s="360"/>
      <c r="I188" s="614"/>
      <c r="J188" s="614"/>
    </row>
    <row r="189" ht="36" customHeight="1" spans="1:10">
      <c r="A189" s="500" t="str">
        <f>[1]Quickool!A237</f>
        <v>CAB183</v>
      </c>
      <c r="B189" s="500" t="str">
        <f>[1]Quickool!B237</f>
        <v>RF-15.6m WHITE DOOR HEATER (80°c)</v>
      </c>
      <c r="C189" s="500" t="str">
        <f>[1]Quickool!C237</f>
        <v>6door upright frezzer</v>
      </c>
      <c r="D189" s="636">
        <f>[1]Quickool!K237</f>
        <v>95.6632653061225</v>
      </c>
      <c r="E189" s="656"/>
      <c r="F189" s="614"/>
      <c r="G189" s="614"/>
      <c r="H189" s="360"/>
      <c r="I189" s="614"/>
      <c r="J189" s="614"/>
    </row>
    <row r="190" ht="36" customHeight="1" spans="1:10">
      <c r="A190" s="500" t="str">
        <f>[1]Quickool!A238</f>
        <v>CAB184</v>
      </c>
      <c r="B190" s="500" t="str">
        <f>[1]Quickool!B238</f>
        <v>HAIER FRIDGE DOOR SWITCH</v>
      </c>
      <c r="C190" s="500">
        <f>[1]Quickool!C238</f>
        <v>0</v>
      </c>
      <c r="D190" s="636">
        <f>[1]Quickool!K238</f>
        <v>6.86274509803922</v>
      </c>
      <c r="E190" s="656"/>
      <c r="F190" s="614"/>
      <c r="G190" s="614"/>
      <c r="H190" s="360"/>
      <c r="I190" s="614"/>
      <c r="J190" s="614"/>
    </row>
    <row r="191" ht="36" customHeight="1" spans="1:10">
      <c r="A191" s="500" t="str">
        <f>[1]Quickool!A240</f>
        <v>CAB186</v>
      </c>
      <c r="B191" s="500" t="str">
        <f>[1]Quickool!B240</f>
        <v>SENSOR PROBE HOLDER</v>
      </c>
      <c r="C191" s="500">
        <f>[1]Quickool!C240</f>
        <v>0</v>
      </c>
      <c r="D191" s="636">
        <f>[1]Quickool!K240</f>
        <v>0.350140056022409</v>
      </c>
      <c r="E191" s="656"/>
      <c r="F191" s="614"/>
      <c r="G191" s="614"/>
      <c r="H191" s="360"/>
      <c r="I191" s="614"/>
      <c r="J191" s="614"/>
    </row>
    <row r="192" ht="36" customHeight="1" spans="1:10">
      <c r="A192" s="500" t="str">
        <f>[1]Quickool!A241</f>
        <v>CAB187</v>
      </c>
      <c r="B192" s="500" t="str">
        <f>[1]Quickool!B241</f>
        <v>PU END CAP</v>
      </c>
      <c r="C192" s="500">
        <f>[1]Quickool!C241</f>
        <v>0</v>
      </c>
      <c r="D192" s="636">
        <f>[1]Quickool!K241</f>
        <v>0.466853408029879</v>
      </c>
      <c r="E192" s="656"/>
      <c r="F192" s="614"/>
      <c r="G192" s="614"/>
      <c r="H192" s="360"/>
      <c r="I192" s="614"/>
      <c r="J192" s="614"/>
    </row>
    <row r="193" ht="36" customHeight="1" spans="1:10">
      <c r="A193" s="500" t="str">
        <f>[1]Quickool!A243</f>
        <v>CAB189</v>
      </c>
      <c r="B193" s="500" t="str">
        <f>[1]Quickool!B243</f>
        <v>WATERPROOF TRANSPARENT PROTECTIVE COVER DISPLAY</v>
      </c>
      <c r="C193" s="500">
        <f>[1]Quickool!C243</f>
        <v>0</v>
      </c>
      <c r="D193" s="636">
        <f>[1]Quickool!K243</f>
        <v>4.0016006402561</v>
      </c>
      <c r="E193" s="656"/>
      <c r="F193" s="614"/>
      <c r="G193" s="614"/>
      <c r="H193" s="360"/>
      <c r="I193" s="614"/>
      <c r="J193" s="614"/>
    </row>
    <row r="194" ht="36" customHeight="1" spans="1:10">
      <c r="A194" s="500" t="str">
        <f>[1]Quickool!A244</f>
        <v>CAB190</v>
      </c>
      <c r="B194" s="500" t="str">
        <f>[1]Quickool!B244</f>
        <v>SENSOR PROBE HOLDER</v>
      </c>
      <c r="C194" s="500">
        <f>[1]Quickool!C244</f>
        <v>0</v>
      </c>
      <c r="D194" s="636">
        <f>[1]Quickool!K244</f>
        <v>0.40016006402561</v>
      </c>
      <c r="E194" s="656"/>
      <c r="F194" s="614"/>
      <c r="G194" s="614"/>
      <c r="H194" s="360"/>
      <c r="I194" s="614"/>
      <c r="J194" s="614"/>
    </row>
    <row r="195" ht="36" customHeight="1" spans="1:10">
      <c r="A195" s="500" t="str">
        <f>[1]Quickool!A245</f>
        <v>CAB191</v>
      </c>
      <c r="B195" s="500" t="str">
        <f>[1]Quickool!B245</f>
        <v>WIRE HOLDER</v>
      </c>
      <c r="C195" s="500">
        <f>[1]Quickool!C245</f>
        <v>0</v>
      </c>
      <c r="D195" s="636">
        <f>[1]Quickool!K245</f>
        <v>1.00040016006403</v>
      </c>
      <c r="E195" s="656"/>
      <c r="F195" s="614"/>
      <c r="G195" s="614"/>
      <c r="H195" s="360"/>
      <c r="I195" s="614"/>
      <c r="J195" s="614"/>
    </row>
    <row r="196" ht="36" customHeight="1" spans="1:10">
      <c r="A196" s="500" t="str">
        <f>[1]Quickool!A247</f>
        <v>CAB193</v>
      </c>
      <c r="B196" s="500" t="str">
        <f>[1]Quickool!B247</f>
        <v>6" PLASTIC VIDEO FAN GUARD</v>
      </c>
      <c r="C196" s="500">
        <f>[1]Quickool!C247</f>
        <v>0</v>
      </c>
      <c r="D196" s="636">
        <f>[1]Quickool!K247</f>
        <v>2.80112044817927</v>
      </c>
      <c r="E196" s="656"/>
      <c r="F196" s="614"/>
      <c r="G196" s="614"/>
      <c r="H196" s="360"/>
      <c r="I196" s="614"/>
      <c r="J196" s="614"/>
    </row>
    <row r="197" ht="36" customHeight="1" spans="1:10">
      <c r="A197" s="500" t="str">
        <f>[1]Quickool!A248</f>
        <v>CAB194</v>
      </c>
      <c r="B197" s="500" t="str">
        <f>[1]Quickool!B248</f>
        <v>BLOWER FAN GUARD 200MM</v>
      </c>
      <c r="C197" s="500">
        <f>[1]Quickool!C248</f>
        <v>0</v>
      </c>
      <c r="D197" s="636">
        <f>[1]Quickool!K248</f>
        <v>6.22471210706505</v>
      </c>
      <c r="E197" s="639"/>
      <c r="F197" s="614"/>
      <c r="G197" s="614"/>
      <c r="H197" s="360"/>
      <c r="I197" s="614"/>
      <c r="J197" s="614"/>
    </row>
    <row r="198" ht="36" customHeight="1" spans="1:10">
      <c r="A198" s="500" t="str">
        <f>[1]Quickool!A249</f>
        <v>CAB195</v>
      </c>
      <c r="B198" s="500" t="str">
        <f>[1]Quickool!B249</f>
        <v>CONDENSER FAN GUARD 200MM</v>
      </c>
      <c r="C198" s="500">
        <f>[1]Quickool!C249</f>
        <v>0</v>
      </c>
      <c r="D198" s="636">
        <f>[1]Quickool!K249</f>
        <v>7.00280112044818</v>
      </c>
      <c r="E198" s="656"/>
      <c r="F198" s="614"/>
      <c r="G198" s="614"/>
      <c r="H198" s="360"/>
      <c r="I198" s="614"/>
      <c r="J198" s="614"/>
    </row>
    <row r="199" ht="36" customHeight="1" spans="1:10">
      <c r="A199" s="500" t="str">
        <f>[1]Quickool!A250</f>
        <v>CAB196</v>
      </c>
      <c r="B199" s="500" t="str">
        <f>[1]Quickool!B250</f>
        <v>Upper door hinges</v>
      </c>
      <c r="C199" s="500">
        <f>[1]Quickool!C250</f>
        <v>0</v>
      </c>
      <c r="D199" s="636">
        <f>[1]Quickool!K250</f>
        <v>3.11235605353252</v>
      </c>
      <c r="E199" s="656"/>
      <c r="F199" s="614"/>
      <c r="G199" s="614"/>
      <c r="H199" s="360"/>
      <c r="I199" s="614"/>
      <c r="J199" s="614"/>
    </row>
    <row r="200" ht="36" customHeight="1" spans="1:10">
      <c r="A200" s="500" t="str">
        <f>[1]Quickool!A251</f>
        <v>CAB197</v>
      </c>
      <c r="B200" s="500" t="str">
        <f>[1]Quickool!B251</f>
        <v>Middle door hinges</v>
      </c>
      <c r="C200" s="500">
        <f>[1]Quickool!C251</f>
        <v>0</v>
      </c>
      <c r="D200" s="636">
        <f>[1]Quickool!K251</f>
        <v>3.11235605353252</v>
      </c>
      <c r="E200" s="656"/>
      <c r="F200" s="614"/>
      <c r="G200" s="614"/>
      <c r="H200" s="360"/>
      <c r="I200" s="614"/>
      <c r="J200" s="614"/>
    </row>
    <row r="201" ht="64" customHeight="1" spans="1:10">
      <c r="A201" s="500" t="str">
        <f>[1]Quickool!A252</f>
        <v>CAB198</v>
      </c>
      <c r="B201" s="500" t="str">
        <f>[1]Quickool!B252</f>
        <v>Bottom door hinges</v>
      </c>
      <c r="C201" s="500">
        <f>[1]Quickool!C252</f>
        <v>0</v>
      </c>
      <c r="D201" s="636">
        <f>[1]Quickool!K252</f>
        <v>3.11235605353252</v>
      </c>
      <c r="E201" s="656"/>
      <c r="F201" s="614"/>
      <c r="G201" s="614"/>
      <c r="H201" s="360"/>
      <c r="I201" s="614"/>
      <c r="J201" s="614"/>
    </row>
    <row r="202" ht="36" customHeight="1" spans="1:10">
      <c r="A202" s="500" t="str">
        <f>[1]Quickool!A253</f>
        <v>CAB199</v>
      </c>
      <c r="B202" s="500" t="str">
        <f>[1]Quickool!B253</f>
        <v>3KG DEHUMIDIFIER </v>
      </c>
      <c r="C202" s="500">
        <f>[1]Quickool!C253</f>
        <v>0</v>
      </c>
      <c r="D202" s="636">
        <f>[1]Quickool!K253</f>
        <v>1047.17813051146</v>
      </c>
      <c r="E202" s="393"/>
      <c r="F202" s="614"/>
      <c r="G202" s="614"/>
      <c r="H202" s="360"/>
      <c r="I202" s="614"/>
      <c r="J202" s="614"/>
    </row>
    <row r="203" ht="36" customHeight="1" spans="1:10">
      <c r="A203" s="500" t="str">
        <f>[1]Quickool!A254</f>
        <v>CAB200</v>
      </c>
      <c r="B203" s="500" t="str">
        <f>[1]Quickool!B254</f>
        <v>HIGH 330 SIDEBOARD (BLACK/GREY)</v>
      </c>
      <c r="C203" s="500">
        <f>[1]Quickool!C254</f>
        <v>0</v>
      </c>
      <c r="D203" s="636">
        <f>[1]Quickool!K254</f>
        <v>7.8781512605042</v>
      </c>
      <c r="E203" s="397"/>
      <c r="F203" s="614"/>
      <c r="G203" s="614"/>
      <c r="H203" s="360"/>
      <c r="I203" s="614"/>
      <c r="J203" s="614"/>
    </row>
    <row r="204" ht="36" customHeight="1" spans="1:10">
      <c r="A204" s="500" t="str">
        <f>[1]Quickool!A255</f>
        <v>CAB201</v>
      </c>
      <c r="B204" s="500" t="str">
        <f>[1]Quickool!B255</f>
        <v>200mm FAN GUARD</v>
      </c>
      <c r="C204" s="500">
        <f>[1]Quickool!C255</f>
        <v>0</v>
      </c>
      <c r="D204" s="636">
        <f>[1]Quickool!K255</f>
        <v>7.15841892312481</v>
      </c>
      <c r="E204" s="656"/>
      <c r="F204" s="614"/>
      <c r="G204" s="614"/>
      <c r="H204" s="360"/>
      <c r="I204" s="614"/>
      <c r="J204" s="614"/>
    </row>
    <row r="205" ht="49" customHeight="1" spans="1:10">
      <c r="A205" s="500" t="str">
        <f>[1]Quickool!A256</f>
        <v>CAB202</v>
      </c>
      <c r="B205" s="500" t="str">
        <f>[1]Quickool!B256</f>
        <v>230mm FAN GUARD</v>
      </c>
      <c r="C205" s="500">
        <f>[1]Quickool!C256</f>
        <v>0</v>
      </c>
      <c r="D205" s="636">
        <f>[1]Quickool!K256</f>
        <v>9.33706816059757</v>
      </c>
      <c r="E205" s="656"/>
      <c r="F205" s="614"/>
      <c r="G205" s="614"/>
      <c r="H205" s="360"/>
      <c r="I205" s="614"/>
      <c r="J205" s="614"/>
    </row>
    <row r="206" ht="51" customHeight="1" spans="1:10">
      <c r="A206" s="500" t="str">
        <f>[1]Quickool!A257</f>
        <v>CAB203</v>
      </c>
      <c r="B206" s="500" t="str">
        <f>[1]Quickool!B257</f>
        <v>EXTRA LONG ELBOW DRAIN PIPE FITTING 加长弯头出水嘴</v>
      </c>
      <c r="C206" s="500">
        <f>[1]Quickool!C257</f>
        <v>0</v>
      </c>
      <c r="D206" s="636">
        <f>[1]Quickool!K257</f>
        <v>2.80112044817927</v>
      </c>
      <c r="E206" s="656"/>
      <c r="F206" s="614"/>
      <c r="G206" s="614"/>
      <c r="H206" s="360"/>
      <c r="I206" s="614"/>
      <c r="J206" s="614"/>
    </row>
    <row r="207" ht="49" customHeight="1" spans="1:10">
      <c r="A207" s="500" t="str">
        <f>[1]Quickool!A258</f>
        <v>CAB204</v>
      </c>
      <c r="B207" s="500" t="str">
        <f>[1]Quickool!B258</f>
        <v>POST GUARD 大直座</v>
      </c>
      <c r="C207" s="500">
        <f>[1]Quickool!C258</f>
        <v>0</v>
      </c>
      <c r="D207" s="636">
        <f>[1]Quickool!K258</f>
        <v>1.40056022408964</v>
      </c>
      <c r="E207" s="656"/>
      <c r="F207" s="614"/>
      <c r="G207" s="614"/>
      <c r="H207" s="360"/>
      <c r="I207" s="614"/>
      <c r="J207" s="614"/>
    </row>
    <row r="208" ht="41" customHeight="1" spans="1:10">
      <c r="A208" s="500" t="str">
        <f>[1]Quickool!A259</f>
        <v>CAB205</v>
      </c>
      <c r="B208" s="500" t="str">
        <f>[1]Quickool!B259</f>
        <v>UPPER LEFT DOOR HINGES</v>
      </c>
      <c r="C208" s="500">
        <f>[1]Quickool!C259</f>
        <v>0</v>
      </c>
      <c r="D208" s="636">
        <f>[1]Quickool!K259</f>
        <v>7.78089013383131</v>
      </c>
      <c r="E208" s="656"/>
      <c r="F208" s="614"/>
      <c r="G208" s="614"/>
      <c r="H208" s="360"/>
      <c r="I208" s="614"/>
      <c r="J208" s="614"/>
    </row>
    <row r="209" ht="36" customHeight="1" spans="1:10">
      <c r="A209" s="500" t="str">
        <f>[1]Quickool!A260</f>
        <v>CAB206</v>
      </c>
      <c r="B209" s="500" t="str">
        <f>[1]Quickool!B260</f>
        <v>UPPER RIGHT DOOR HINGES</v>
      </c>
      <c r="C209" s="500">
        <f>[1]Quickool!C260</f>
        <v>0</v>
      </c>
      <c r="D209" s="636">
        <f>[1]Quickool!K260</f>
        <v>7.78089013383131</v>
      </c>
      <c r="E209" s="656"/>
      <c r="F209" s="614"/>
      <c r="G209" s="614"/>
      <c r="H209" s="360"/>
      <c r="I209" s="614"/>
      <c r="J209" s="614"/>
    </row>
    <row r="210" ht="36" customHeight="1" spans="1:10">
      <c r="A210" s="500" t="str">
        <f>[1]Quickool!A261</f>
        <v>CAB207</v>
      </c>
      <c r="B210" s="500" t="str">
        <f>[1]Quickool!B261</f>
        <v>MIDDLE LEFT DOOR HINGES</v>
      </c>
      <c r="C210" s="500">
        <f>[1]Quickool!C261</f>
        <v>0</v>
      </c>
      <c r="D210" s="636">
        <f>[1]Quickool!K261</f>
        <v>7.78089013383131</v>
      </c>
      <c r="E210" s="656"/>
      <c r="F210" s="614"/>
      <c r="G210" s="614"/>
      <c r="H210" s="360"/>
      <c r="I210" s="614"/>
      <c r="J210" s="614"/>
    </row>
    <row r="211" ht="36" customHeight="1" spans="1:10">
      <c r="A211" s="500" t="str">
        <f>[1]Quickool!A262</f>
        <v>CAB208</v>
      </c>
      <c r="B211" s="500" t="str">
        <f>[1]Quickool!B262</f>
        <v>MIDDLE RIGHT DOOR HINGES</v>
      </c>
      <c r="C211" s="500">
        <f>[1]Quickool!C262</f>
        <v>0</v>
      </c>
      <c r="D211" s="636">
        <f>[1]Quickool!K262</f>
        <v>7.78089013383131</v>
      </c>
      <c r="E211" s="656"/>
      <c r="F211" s="614"/>
      <c r="G211" s="614"/>
      <c r="H211" s="360"/>
      <c r="I211" s="614"/>
      <c r="J211" s="614"/>
    </row>
    <row r="212" ht="36" customHeight="1" spans="1:10">
      <c r="A212" s="500" t="str">
        <f>[1]Quickool!A263</f>
        <v>CAB209</v>
      </c>
      <c r="B212" s="500" t="str">
        <f>[1]Quickool!B263</f>
        <v>LOWER LEFT DOOR HINGES</v>
      </c>
      <c r="C212" s="500">
        <f>[1]Quickool!C263</f>
        <v>0</v>
      </c>
      <c r="D212" s="636">
        <f>[1]Quickool!K263</f>
        <v>7.78089013383131</v>
      </c>
      <c r="E212" s="656"/>
      <c r="F212" s="614"/>
      <c r="G212" s="614"/>
      <c r="H212" s="360"/>
      <c r="I212" s="614"/>
      <c r="J212" s="614"/>
    </row>
    <row r="213" ht="36" customHeight="1" spans="1:10">
      <c r="A213" s="500" t="str">
        <f>[1]Quickool!A264</f>
        <v>CAB210</v>
      </c>
      <c r="B213" s="500" t="str">
        <f>[1]Quickool!B264</f>
        <v>LOWER RIGHT DOOR HINGES</v>
      </c>
      <c r="C213" s="500">
        <f>[1]Quickool!C264</f>
        <v>0</v>
      </c>
      <c r="D213" s="636">
        <f>[1]Quickool!K264</f>
        <v>7.78089013383131</v>
      </c>
      <c r="E213" s="656"/>
      <c r="F213" s="614"/>
      <c r="G213" s="614"/>
      <c r="H213" s="360"/>
      <c r="I213" s="614"/>
      <c r="J213" s="614"/>
    </row>
    <row r="214" ht="36" customHeight="1" spans="1:10">
      <c r="A214" s="500" t="str">
        <f>[1]Quickool!A265</f>
        <v>CAB211</v>
      </c>
      <c r="B214" s="500" t="str">
        <f>[1]Quickool!B265</f>
        <v>Drain pan heater (230v,125w)</v>
      </c>
      <c r="C214" s="500" t="str">
        <f>[1]Quickool!C265</f>
        <v>180c (0.9~0.09amp)</v>
      </c>
      <c r="D214" s="636">
        <f>[1]Quickool!K265</f>
        <v>80.0320128051221</v>
      </c>
      <c r="E214" s="656"/>
      <c r="F214" s="614"/>
      <c r="G214" s="614"/>
      <c r="H214" s="360"/>
      <c r="I214" s="614"/>
      <c r="J214" s="614"/>
    </row>
    <row r="215" ht="36" customHeight="1" spans="1:10">
      <c r="A215" s="500" t="str">
        <f>[1]Quickool!A266</f>
        <v>CAB212</v>
      </c>
      <c r="B215" s="500" t="str">
        <f>[1]Quickool!B266</f>
        <v>BULLET FIT (100mm)</v>
      </c>
      <c r="C215" s="500">
        <f>[1]Quickool!C266</f>
        <v>0</v>
      </c>
      <c r="D215" s="636">
        <f>[1]Quickool!K266</f>
        <v>11.403028644408</v>
      </c>
      <c r="E215" s="656"/>
      <c r="F215" s="614"/>
      <c r="G215" s="614"/>
      <c r="H215" s="360"/>
      <c r="I215" s="614"/>
      <c r="J215" s="614"/>
    </row>
    <row r="216" ht="47" customHeight="1" spans="1:10">
      <c r="A216" s="500">
        <f>[1]Quickool!A267</f>
        <v>0</v>
      </c>
      <c r="B216" s="500">
        <f>[1]Quickool!B267</f>
        <v>0</v>
      </c>
      <c r="C216" s="500">
        <f>[1]Quickool!C267</f>
        <v>0</v>
      </c>
      <c r="D216" s="636">
        <f>[1]Quickool!K267</f>
        <v>0</v>
      </c>
      <c r="E216" s="657"/>
      <c r="F216" s="614"/>
      <c r="G216" s="614"/>
      <c r="H216" s="360"/>
      <c r="I216" s="614"/>
      <c r="J216" s="614"/>
    </row>
    <row r="217" ht="32" customHeight="1" spans="1:10">
      <c r="A217" s="500">
        <f>[1]Quickool!A268</f>
        <v>0</v>
      </c>
      <c r="B217" s="500">
        <f>[1]Quickool!B268</f>
        <v>0</v>
      </c>
      <c r="C217" s="500">
        <f>[1]Quickool!C268</f>
        <v>0</v>
      </c>
      <c r="D217" s="636">
        <f>[1]Quickool!K268</f>
        <v>0</v>
      </c>
      <c r="E217" s="574"/>
    </row>
    <row r="218" ht="62" customHeight="1" spans="1:10">
      <c r="A218" s="500">
        <f>[1]Quickool!A269</f>
        <v>0</v>
      </c>
      <c r="B218" s="500">
        <f>[1]Quickool!B269</f>
        <v>0</v>
      </c>
      <c r="C218" s="500">
        <f>[1]Quickool!C269</f>
        <v>0</v>
      </c>
      <c r="D218" s="636">
        <f>[1]Quickool!K269</f>
        <v>0</v>
      </c>
      <c r="E218" s="574"/>
    </row>
  </sheetData>
  <mergeCells count="25">
    <mergeCell ref="D10:D18"/>
    <mergeCell ref="D19:D21"/>
    <mergeCell ref="D22:D24"/>
    <mergeCell ref="D25:D27"/>
    <mergeCell ref="D28:D31"/>
    <mergeCell ref="D32:D35"/>
    <mergeCell ref="D36:D38"/>
    <mergeCell ref="D39:D41"/>
    <mergeCell ref="E74:E75"/>
    <mergeCell ref="E79:E106"/>
    <mergeCell ref="E107:E112"/>
    <mergeCell ref="E127:E129"/>
    <mergeCell ref="E133:E134"/>
    <mergeCell ref="E135:E136"/>
    <mergeCell ref="E138:E149"/>
    <mergeCell ref="E150:E153"/>
    <mergeCell ref="E154:E155"/>
    <mergeCell ref="E156:E158"/>
    <mergeCell ref="E159:E167"/>
    <mergeCell ref="E202:E203"/>
    <mergeCell ref="J10:J14"/>
    <mergeCell ref="J15:J18"/>
    <mergeCell ref="J19:J27"/>
    <mergeCell ref="J28:J35"/>
    <mergeCell ref="J36:J41"/>
  </mergeCells>
  <pageMargins left="0.75" right="0.75" top="1" bottom="1" header="0.5" footer="0.5"/>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6"/>
  <sheetViews>
    <sheetView zoomScale="115" zoomScaleNormal="115" workbookViewId="0">
      <pane xSplit="2" ySplit="8" topLeftCell="C9" activePane="bottomRight" state="frozen"/>
      <selection/>
      <selection pane="topRight"/>
      <selection pane="bottomLeft"/>
      <selection pane="bottomRight" activeCell="J3" sqref="J3"/>
    </sheetView>
  </sheetViews>
  <sheetFormatPr defaultColWidth="17.1428571428571" defaultRowHeight="11.25"/>
  <cols>
    <col min="1" max="1" width="17.1428571428571" style="561"/>
    <col min="2" max="2" width="30.1428571428571" style="562" customWidth="1"/>
    <col min="3" max="3" width="26.1428571428571" style="325" customWidth="1"/>
    <col min="4" max="6" width="17.1428571428571" style="325"/>
    <col min="7" max="7" width="20.7142857142857" style="325" customWidth="1"/>
    <col min="8" max="8" width="17.1428571428571" style="325"/>
    <col min="9" max="9" width="13.5714285714286" style="325" customWidth="1"/>
    <col min="10" max="11" width="17.1428571428571" style="403"/>
    <col min="12" max="16384" width="17.1428571428571" style="325"/>
  </cols>
  <sheetData>
    <row r="1" ht="14.25" customHeight="1" spans="1:14">
      <c r="A1" s="7" t="s">
        <v>0</v>
      </c>
    </row>
    <row r="2" hidden="1" spans="1:14">
      <c r="A2" s="403"/>
    </row>
    <row r="3" spans="1:14">
      <c r="A3" s="403" t="str">
        <f>QC!A3</f>
        <v>DATE :5.5.26</v>
      </c>
    </row>
    <row r="4" hidden="1" spans="1:14">
      <c r="A4" s="403"/>
    </row>
    <row r="5" hidden="1" spans="1:14">
      <c r="A5" s="403"/>
    </row>
    <row r="6" hidden="1" spans="1:14">
      <c r="A6" s="403"/>
    </row>
    <row r="7" spans="1:14">
      <c r="A7" s="403"/>
    </row>
    <row r="8" ht="22.5" spans="1:14">
      <c r="A8" s="196" t="str">
        <f>'[1]Heat plate'!A8</f>
        <v>ITEM CODE</v>
      </c>
      <c r="B8" s="196" t="str">
        <f>'[1]Heat plate'!B8</f>
        <v>MODEL</v>
      </c>
      <c r="C8" s="196" t="str">
        <f>'[1]Heat plate'!C8</f>
        <v>DESCRIPTION</v>
      </c>
      <c r="D8" s="196" t="str">
        <f>'[1]Heat plate'!D8</f>
        <v>Power(HP)</v>
      </c>
      <c r="E8" s="196" t="str">
        <f>'[1]Heat plate'!E8</f>
        <v>L*W*T (mm)</v>
      </c>
      <c r="F8" s="196" t="str">
        <f>'[1]Heat plate'!F8</f>
        <v>Water flow rate M3/H</v>
      </c>
      <c r="G8" s="196" t="str">
        <f>'[1]Heat plate'!G8</f>
        <v>CONNECTION</v>
      </c>
      <c r="H8" s="196" t="str">
        <f>'[1]Heat plate'!H8</f>
        <v>Power of pump(kw)</v>
      </c>
      <c r="I8" s="563" t="str">
        <f>'[1]Heat plate'!N8</f>
        <v>RM</v>
      </c>
      <c r="J8" s="564" t="s">
        <v>278</v>
      </c>
      <c r="K8" s="518" t="s">
        <v>47</v>
      </c>
      <c r="L8" s="54" t="s">
        <v>279</v>
      </c>
      <c r="M8" s="565" t="s">
        <v>280</v>
      </c>
      <c r="N8" s="566" t="str">
        <f>'[1]Heat plate'!$T$8</f>
        <v>Water chiller with heat plate only(RM)</v>
      </c>
    </row>
    <row r="9" customHeight="1" spans="1:14">
      <c r="A9" s="196" t="str">
        <f>'[1]Heat plate'!A9</f>
        <v>HEAT001</v>
      </c>
      <c r="B9" s="196" t="str">
        <f>'[1]Heat plate'!B9</f>
        <v>EATB15-12</v>
      </c>
      <c r="C9" s="136" t="s">
        <v>281</v>
      </c>
      <c r="D9" s="55">
        <f>'[1]Heat plate'!D9</f>
        <v>0.3</v>
      </c>
      <c r="E9" s="94" t="str">
        <f>'[1]Heat plate'!E9</f>
        <v>220*76*35</v>
      </c>
      <c r="F9" s="94">
        <f>'[1]Heat plate'!F9</f>
        <v>0.22</v>
      </c>
      <c r="G9" s="500" t="str">
        <f>'[1]Heat plate'!G9</f>
        <v>1/2",1/2" (5hp ~8hp)</v>
      </c>
      <c r="H9" s="55" t="str">
        <f>'[1]Heat plate'!H9</f>
        <v>ZFI23-36</v>
      </c>
      <c r="I9" s="190">
        <f>'[1]Heat plate'!N9</f>
        <v>420.286444444444</v>
      </c>
      <c r="J9" s="564"/>
      <c r="K9" s="518"/>
      <c r="L9" s="54"/>
      <c r="M9" s="565"/>
      <c r="N9" s="566"/>
    </row>
    <row r="10" spans="1:14">
      <c r="A10" s="196" t="str">
        <f>'[1]Heat plate'!A10</f>
        <v>HEAT002</v>
      </c>
      <c r="B10" s="196" t="str">
        <f>'[1]Heat plate'!B10</f>
        <v>EATB15-16</v>
      </c>
      <c r="C10" s="137"/>
      <c r="D10" s="55">
        <f>'[1]Heat plate'!D10</f>
        <v>0.4</v>
      </c>
      <c r="E10" s="94" t="str">
        <f>'[1]Heat plate'!E10</f>
        <v>220*76*44</v>
      </c>
      <c r="F10" s="94">
        <f>'[1]Heat plate'!F10</f>
        <v>0.22</v>
      </c>
      <c r="G10" s="500" t="str">
        <f>'[1]Heat plate'!G10</f>
        <v>5/8",1/2" (10hp ~ 12hp) 3/4,3/4</v>
      </c>
      <c r="H10" s="55" t="str">
        <f>'[1]Heat plate'!H10</f>
        <v>ZFI39-50</v>
      </c>
      <c r="I10" s="190">
        <f>'[1]Heat plate'!N10</f>
        <v>465.767972222222</v>
      </c>
      <c r="J10" s="564"/>
      <c r="K10" s="518"/>
      <c r="L10" s="54"/>
      <c r="M10" s="565"/>
      <c r="N10" s="566"/>
    </row>
    <row r="11" spans="1:14">
      <c r="A11" s="196" t="str">
        <f>'[1]Heat plate'!A11</f>
        <v>HEAT003</v>
      </c>
      <c r="B11" s="196" t="str">
        <f>'[1]Heat plate'!B11</f>
        <v>EATB15-20</v>
      </c>
      <c r="C11" s="137"/>
      <c r="D11" s="55">
        <f>'[1]Heat plate'!D11</f>
        <v>0.5</v>
      </c>
      <c r="E11" s="94" t="str">
        <f>'[1]Heat plate'!E11</f>
        <v>220*76*51</v>
      </c>
      <c r="F11" s="94">
        <f>'[1]Heat plate'!F11</f>
        <v>0.22</v>
      </c>
      <c r="G11" s="500" t="str">
        <f>'[1]Heat plate'!G11</f>
        <v>5/8",5/8" (15hp ~ 20hp) 3/4,3/4</v>
      </c>
      <c r="H11" s="55" t="str">
        <f>'[1]Heat plate'!H11</f>
        <v>ZFI59-81</v>
      </c>
      <c r="I11" s="190">
        <f>'[1]Heat plate'!N11</f>
        <v>511.063861111111</v>
      </c>
      <c r="J11" s="567"/>
      <c r="K11" s="238"/>
      <c r="L11" s="238"/>
      <c r="M11" s="395"/>
      <c r="N11" s="395"/>
    </row>
    <row r="12" spans="1:14">
      <c r="A12" s="196" t="str">
        <f>'[1]Heat plate'!A12</f>
        <v>HEAT004</v>
      </c>
      <c r="B12" s="196" t="str">
        <f>'[1]Heat plate'!B12</f>
        <v>EATB25-12</v>
      </c>
      <c r="C12" s="137"/>
      <c r="D12" s="55">
        <f>'[1]Heat plate'!D12</f>
        <v>0.75</v>
      </c>
      <c r="E12" s="94" t="str">
        <f>'[1]Heat plate'!E12</f>
        <v>297*124*41</v>
      </c>
      <c r="F12" s="94">
        <f>'[1]Heat plate'!F12</f>
        <v>0.33</v>
      </c>
      <c r="G12" s="500" t="str">
        <f>'[1]Heat plate'!G12</f>
        <v>5/8,7/8 (30hp sub cooler)</v>
      </c>
      <c r="H12" s="55" t="str">
        <f>'[1]Heat plate'!H12</f>
        <v>Bitzer 2 stage no6</v>
      </c>
      <c r="I12" s="190">
        <f>'[1]Heat plate'!N12</f>
        <v>850.968666666667</v>
      </c>
      <c r="J12" s="567"/>
      <c r="K12" s="238"/>
      <c r="L12" s="238"/>
      <c r="M12" s="395"/>
      <c r="N12" s="395"/>
    </row>
    <row r="13" ht="21" customHeight="1" spans="1:14">
      <c r="A13" s="196" t="str">
        <f>'[1]Heat plate'!A13</f>
        <v>HEAT004.01</v>
      </c>
      <c r="B13" s="196" t="str">
        <f>'[1]Heat plate'!B13</f>
        <v>EATB25-D-44</v>
      </c>
      <c r="C13" s="137"/>
      <c r="D13" s="55">
        <f>'[1]Heat plate'!D13</f>
        <v>0</v>
      </c>
      <c r="E13" s="94" t="str">
        <f>'[1]Heat plate'!E13</f>
        <v>297*124*116</v>
      </c>
      <c r="F13" s="94" t="str">
        <f>'[1]Heat plate'!F13</f>
        <v>sub cooler</v>
      </c>
      <c r="G13" s="500" t="str">
        <f>'[1]Heat plate'!G13</f>
        <v>ZFI96-144 (3/4",3/4")</v>
      </c>
      <c r="H13" s="55" t="str">
        <f>'[1]Heat plate'!H13</f>
        <v>zfi96-140 scx0445</v>
      </c>
      <c r="I13" s="190">
        <f>'[1]Heat plate'!N13</f>
        <v>1521.27083333333</v>
      </c>
      <c r="J13" s="567"/>
      <c r="K13" s="238"/>
      <c r="L13" s="238"/>
      <c r="M13" s="395"/>
      <c r="N13" s="395"/>
    </row>
    <row r="14" spans="1:14">
      <c r="A14" s="196" t="str">
        <f>'[1]Heat plate'!A14</f>
        <v>HEAT004.02</v>
      </c>
      <c r="B14" s="196" t="str">
        <f>'[1]Heat plate'!B14</f>
        <v>EATB52-D-16</v>
      </c>
      <c r="C14" s="137"/>
      <c r="D14" s="55">
        <f>'[1]Heat plate'!D14</f>
        <v>0</v>
      </c>
      <c r="E14" s="55" t="str">
        <f>'[1]Heat plate'!E14</f>
        <v>527*112*50</v>
      </c>
      <c r="F14" s="55" t="str">
        <f>'[1]Heat plate'!F14</f>
        <v>sub cooler</v>
      </c>
      <c r="G14" s="185" t="str">
        <f>'[1]Heat plate'!G14</f>
        <v>30-40HP (3/4",1 1/8")</v>
      </c>
      <c r="H14" s="55" t="str">
        <f>'[1]Heat plate'!H14</f>
        <v>scx4734 / scx0445 </v>
      </c>
      <c r="I14" s="190">
        <f>'[1]Heat plate'!N14</f>
        <v>1067.62861111111</v>
      </c>
      <c r="J14" s="567"/>
      <c r="K14" s="238"/>
      <c r="L14" s="238"/>
      <c r="M14" s="395"/>
      <c r="N14" s="568"/>
    </row>
    <row r="15" spans="1:14">
      <c r="A15" s="196" t="str">
        <f>'[1]Heat plate'!A15</f>
        <v>HEAT004.03</v>
      </c>
      <c r="B15" s="196" t="str">
        <f>'[1]Heat plate'!B15</f>
        <v>EATB52-D-30</v>
      </c>
      <c r="C15" s="137"/>
      <c r="D15" s="55">
        <f>'[1]Heat plate'!D15</f>
        <v>0</v>
      </c>
      <c r="E15" s="55" t="str">
        <f>'[1]Heat plate'!E15</f>
        <v>527*112*83</v>
      </c>
      <c r="F15" s="55" t="str">
        <f>'[1]Heat plate'!F15</f>
        <v>sub cooler</v>
      </c>
      <c r="G15" s="185" t="str">
        <f>'[1]Heat plate'!G15</f>
        <v>50-60HP (7/8",1 1/8")</v>
      </c>
      <c r="H15" s="55" t="str">
        <f>'[1]Heat plate'!H15</f>
        <v>scx0645 / scx0545</v>
      </c>
      <c r="I15" s="190">
        <f>'[1]Heat plate'!N15</f>
        <v>1581.82555555556</v>
      </c>
      <c r="J15" s="567"/>
      <c r="K15" s="238"/>
      <c r="L15" s="238"/>
      <c r="M15" s="395"/>
      <c r="N15" s="568"/>
    </row>
    <row r="16" spans="1:14">
      <c r="A16" s="196" t="str">
        <f>'[1]Heat plate'!A16</f>
        <v>HEAT004.04</v>
      </c>
      <c r="B16" s="196" t="str">
        <f>'[1]Heat plate'!B16</f>
        <v>EATB52-D-40</v>
      </c>
      <c r="C16" s="137"/>
      <c r="D16" s="55">
        <f>'[1]Heat plate'!D16</f>
        <v>0</v>
      </c>
      <c r="E16" s="55" t="str">
        <f>'[1]Heat plate'!E16</f>
        <v>527*112*106</v>
      </c>
      <c r="F16" s="55" t="str">
        <f>'[1]Heat plate'!F16</f>
        <v>sub cooler</v>
      </c>
      <c r="G16" s="185" t="str">
        <f>'[1]Heat plate'!G16</f>
        <v>70-80HP (7/8",1 1/8")</v>
      </c>
      <c r="H16" s="55" t="str">
        <f>'[1]Heat plate'!H16</f>
        <v>scx0845 / scx 0857</v>
      </c>
      <c r="I16" s="190">
        <f>'[1]Heat plate'!N16</f>
        <v>1948.85527777778</v>
      </c>
      <c r="J16" s="567"/>
      <c r="K16" s="238"/>
      <c r="L16" s="238"/>
      <c r="M16" s="395"/>
      <c r="N16" s="568"/>
    </row>
    <row r="17" spans="1:14">
      <c r="A17" s="196" t="str">
        <f>'[1]Heat plate'!A17</f>
        <v>HEAT004.05</v>
      </c>
      <c r="B17" s="196" t="str">
        <f>'[1]Heat plate'!B17</f>
        <v>PLATE HEAT BX4THX14 (ZFI23-ZFI36)</v>
      </c>
      <c r="C17" s="137"/>
      <c r="D17" s="55">
        <f>'[1]Heat plate'!D17</f>
        <v>0</v>
      </c>
      <c r="E17" s="55" t="str">
        <f>'[1]Heat plate'!E17</f>
        <v>197*75*21</v>
      </c>
      <c r="F17" s="55" t="str">
        <f>'[1]Heat plate'!F17</f>
        <v>sub cooler</v>
      </c>
      <c r="G17" s="185" t="str">
        <f>'[1]Heat plate'!G17</f>
        <v>3/8*1/2</v>
      </c>
      <c r="H17" s="55" t="str">
        <f>'[1]Heat plate'!H17</f>
        <v>ZFI23-39</v>
      </c>
      <c r="I17" s="190">
        <f>'[1]Heat plate'!N17</f>
        <v>486.040965207631</v>
      </c>
      <c r="J17" s="567"/>
      <c r="K17" s="238"/>
      <c r="L17" s="238"/>
      <c r="M17" s="395"/>
      <c r="N17" s="568"/>
    </row>
    <row r="18" spans="1:14">
      <c r="A18" s="196" t="str">
        <f>'[1]Heat plate'!A18</f>
        <v>HEAT004.07</v>
      </c>
      <c r="B18" s="196" t="str">
        <f>'[1]Heat plate'!B18</f>
        <v>PLATE HEAT BX4THX20 (ZFI39-ZFI50)</v>
      </c>
      <c r="C18" s="137"/>
      <c r="D18" s="55">
        <f>'[1]Heat plate'!D18</f>
        <v>0</v>
      </c>
      <c r="E18" s="55" t="str">
        <f>'[1]Heat plate'!E18</f>
        <v>197*75*28</v>
      </c>
      <c r="F18" s="55" t="str">
        <f>'[1]Heat plate'!F18</f>
        <v>sub cooler </v>
      </c>
      <c r="G18" s="185" t="str">
        <f>'[1]Heat plate'!G18</f>
        <v>3/8*3/4</v>
      </c>
      <c r="H18" s="55" t="str">
        <f>'[1]Heat plate'!H18</f>
        <v>ZFI36-39</v>
      </c>
      <c r="I18" s="190">
        <f>'[1]Heat plate'!N18</f>
        <v>710.367564534232</v>
      </c>
      <c r="J18" s="567"/>
      <c r="K18" s="238"/>
      <c r="L18" s="238"/>
      <c r="M18" s="395"/>
      <c r="N18" s="568"/>
    </row>
    <row r="19" spans="1:14">
      <c r="A19" s="196" t="str">
        <f>'[1]Heat plate'!A19</f>
        <v>HEAT004.08</v>
      </c>
      <c r="B19" s="196" t="str">
        <f>'[1]Heat plate'!B19</f>
        <v>PLATE HEAT BX4THX24 (ZFI59-ZFI68)</v>
      </c>
      <c r="C19" s="137"/>
      <c r="D19" s="55">
        <f>'[1]Heat plate'!D19</f>
        <v>0</v>
      </c>
      <c r="E19" s="55" t="str">
        <f>'[1]Heat plate'!E19</f>
        <v>197*75*32</v>
      </c>
      <c r="F19" s="55" t="str">
        <f>'[1]Heat plate'!F19</f>
        <v>sub cooler </v>
      </c>
      <c r="G19" s="185" t="str">
        <f>'[1]Heat plate'!G19</f>
        <v>3/8*3/4</v>
      </c>
      <c r="H19" s="55" t="str">
        <f>'[1]Heat plate'!H19</f>
        <v>ZFI50-68</v>
      </c>
      <c r="I19" s="190">
        <f>'[1]Heat plate'!N19</f>
        <v>934.69416386083</v>
      </c>
      <c r="J19" s="567"/>
      <c r="K19" s="238"/>
      <c r="L19" s="238"/>
      <c r="M19" s="395"/>
      <c r="N19" s="568"/>
    </row>
    <row r="20" spans="1:14">
      <c r="A20" s="196" t="str">
        <f>'[1]Heat plate'!A20</f>
        <v>HEAT004.09</v>
      </c>
      <c r="B20" s="196" t="str">
        <f>'[1]Heat plate'!B20</f>
        <v>PLATE HEAT BX4THX30 (ZFI81)</v>
      </c>
      <c r="C20" s="137"/>
      <c r="D20" s="55">
        <f>'[1]Heat plate'!D20</f>
        <v>0</v>
      </c>
      <c r="E20" s="55" t="str">
        <f>'[1]Heat plate'!E20</f>
        <v>197*75*38</v>
      </c>
      <c r="F20" s="55" t="str">
        <f>'[1]Heat plate'!F20</f>
        <v>sub cooler </v>
      </c>
      <c r="G20" s="185" t="str">
        <f>'[1]Heat plate'!G20</f>
        <v>3/8*3/4</v>
      </c>
      <c r="H20" s="55" t="str">
        <f>'[1]Heat plate'!H20</f>
        <v>ZFI81</v>
      </c>
      <c r="I20" s="190">
        <f>'[1]Heat plate'!N20</f>
        <v>1177.71464646465</v>
      </c>
      <c r="J20" s="567"/>
      <c r="K20" s="238"/>
      <c r="L20" s="238"/>
      <c r="M20" s="395"/>
      <c r="N20" s="568"/>
    </row>
    <row r="21" spans="1:14">
      <c r="A21" s="196" t="str">
        <f>'[1]Heat plate'!A21</f>
        <v>HEAT004.10</v>
      </c>
      <c r="B21" s="196" t="str">
        <f>'[1]Heat plate'!B21</f>
        <v>PLATE HEAT BX10THX40 (ZFI96-ZFI140)</v>
      </c>
      <c r="C21" s="137"/>
      <c r="D21" s="55">
        <f>'[1]Heat plate'!D21</f>
        <v>0</v>
      </c>
      <c r="E21" s="55" t="str">
        <f>'[1]Heat plate'!E21</f>
        <v>287*117*103</v>
      </c>
      <c r="F21" s="55" t="str">
        <f>'[1]Heat plate'!F21</f>
        <v>sub cooler </v>
      </c>
      <c r="G21" s="185" t="str">
        <f>'[1]Heat plate'!G21</f>
        <v>3/4*3/4</v>
      </c>
      <c r="H21" s="55" t="str">
        <f>'[1]Heat plate'!H21</f>
        <v>ZFI96-ZFI140</v>
      </c>
      <c r="I21" s="190">
        <f>'[1]Heat plate'!N21</f>
        <v>2243.265993266</v>
      </c>
      <c r="J21" s="567"/>
      <c r="K21" s="238"/>
      <c r="L21" s="238"/>
      <c r="M21" s="395"/>
      <c r="N21" s="568"/>
    </row>
    <row r="22" spans="1:14">
      <c r="A22" s="196" t="str">
        <f>'[1]Heat plate'!A22</f>
        <v>HEAT005</v>
      </c>
      <c r="B22" s="196" t="str">
        <f>'[1]Heat plate'!B22</f>
        <v>EATB25-24</v>
      </c>
      <c r="C22" s="137"/>
      <c r="D22" s="55">
        <f>'[1]Heat plate'!D22</f>
        <v>2</v>
      </c>
      <c r="E22" s="55" t="str">
        <f>'[1]Heat plate'!E22</f>
        <v>297*124*62</v>
      </c>
      <c r="F22" s="55">
        <f>'[1]Heat plate'!F22</f>
        <v>0.86</v>
      </c>
      <c r="G22" s="185" t="str">
        <f>'[1]Heat plate'!G22</f>
        <v>Freon 5/8,7/8  water 1"</v>
      </c>
      <c r="H22" s="55">
        <f>'[1]Heat plate'!H22</f>
        <v>0.37</v>
      </c>
      <c r="I22" s="190">
        <f>'[1]Heat plate'!N22</f>
        <v>615.728888888889</v>
      </c>
      <c r="J22" s="567"/>
      <c r="K22" s="196"/>
      <c r="L22" s="569"/>
      <c r="M22" s="395"/>
      <c r="N22" s="395"/>
    </row>
    <row r="23" spans="1:14">
      <c r="A23" s="196" t="str">
        <f>'[1]Heat plate'!A23</f>
        <v>HEAT006</v>
      </c>
      <c r="B23" s="196" t="str">
        <f>'[1]Heat plate'!B23</f>
        <v>EATB25-32</v>
      </c>
      <c r="C23" s="137"/>
      <c r="D23" s="55">
        <f>'[1]Heat plate'!D23</f>
        <v>3</v>
      </c>
      <c r="E23" s="55" t="str">
        <f>'[1]Heat plate'!E23</f>
        <v>297*124*81</v>
      </c>
      <c r="F23" s="55">
        <f>'[1]Heat plate'!F23</f>
        <v>1.28</v>
      </c>
      <c r="G23" s="185" t="str">
        <f>'[1]Heat plate'!G23</f>
        <v>Freon 5/8,7/8  water 1"</v>
      </c>
      <c r="H23" s="55">
        <f>'[1]Heat plate'!H23</f>
        <v>0.37</v>
      </c>
      <c r="I23" s="190">
        <f>'[1]Heat plate'!N23</f>
        <v>741.644444444445</v>
      </c>
      <c r="J23" s="502" t="s">
        <v>282</v>
      </c>
      <c r="K23" s="54" t="s">
        <v>283</v>
      </c>
      <c r="L23" s="143">
        <v>3</v>
      </c>
      <c r="M23" s="395" t="e">
        <f>'[1]Heat plate'!#REF!</f>
        <v>#REF!</v>
      </c>
      <c r="N23" s="570">
        <f>'[1]Heat plate'!T23</f>
        <v>12645.4726504683</v>
      </c>
    </row>
    <row r="24" spans="1:14">
      <c r="A24" s="196" t="str">
        <f>'[1]Heat plate'!A24</f>
        <v>HEAT007</v>
      </c>
      <c r="B24" s="196" t="str">
        <f>'[1]Heat plate'!B24</f>
        <v>EATB25-42</v>
      </c>
      <c r="C24" s="137"/>
      <c r="D24" s="55">
        <f>'[1]Heat plate'!D24</f>
        <v>4</v>
      </c>
      <c r="E24" s="55" t="str">
        <f>'[1]Heat plate'!E24</f>
        <v>297*124*104</v>
      </c>
      <c r="F24" s="55">
        <f>'[1]Heat plate'!F24</f>
        <v>1.71</v>
      </c>
      <c r="G24" s="185" t="str">
        <f>'[1]Heat plate'!G24</f>
        <v>Freon 5/8,7/8  water 1"</v>
      </c>
      <c r="H24" s="55">
        <f>'[1]Heat plate'!H24</f>
        <v>0.37</v>
      </c>
      <c r="I24" s="190">
        <f>'[1]Heat plate'!N24</f>
        <v>903.64</v>
      </c>
      <c r="J24" s="502" t="s">
        <v>284</v>
      </c>
      <c r="K24" s="56"/>
      <c r="L24" s="143">
        <v>4</v>
      </c>
      <c r="M24" s="395" t="e">
        <f>'[1]Heat plate'!#REF!</f>
        <v>#REF!</v>
      </c>
      <c r="N24" s="570">
        <f>'[1]Heat plate'!T24</f>
        <v>0</v>
      </c>
    </row>
    <row r="25" ht="22.5" spans="1:14">
      <c r="A25" s="196" t="str">
        <f>'[1]Heat plate'!A25</f>
        <v>HEAT008</v>
      </c>
      <c r="B25" s="196" t="str">
        <f>'[1]Heat plate'!B25</f>
        <v>EATB25-48</v>
      </c>
      <c r="C25" s="137"/>
      <c r="D25" s="55">
        <f>'[1]Heat plate'!D25</f>
        <v>5</v>
      </c>
      <c r="E25" s="55" t="str">
        <f>'[1]Heat plate'!E25</f>
        <v>297*124*119</v>
      </c>
      <c r="F25" s="55">
        <f>'[1]Heat plate'!F25</f>
        <v>2.14</v>
      </c>
      <c r="G25" s="185" t="str">
        <f>'[1]Heat plate'!G25</f>
        <v>Freon 7/8,1 1/8  water 1 1/4"</v>
      </c>
      <c r="H25" s="55">
        <f>'[1]Heat plate'!H25</f>
        <v>0.37</v>
      </c>
      <c r="I25" s="190">
        <f>'[1]Heat plate'!N25</f>
        <v>963.226666666667</v>
      </c>
      <c r="J25" s="502" t="s">
        <v>285</v>
      </c>
      <c r="K25" s="57"/>
      <c r="L25" s="143">
        <v>5</v>
      </c>
      <c r="M25" s="395" t="e">
        <f>'[1]Heat plate'!#REF!</f>
        <v>#REF!</v>
      </c>
      <c r="N25" s="570">
        <f>'[1]Heat plate'!T25</f>
        <v>0</v>
      </c>
    </row>
    <row r="26" ht="22.5" spans="1:14">
      <c r="A26" s="196" t="str">
        <f>'[1]Heat plate'!A26</f>
        <v>HEAT009</v>
      </c>
      <c r="B26" s="196" t="str">
        <f>'[1]Heat plate'!B26</f>
        <v>EATB61-26</v>
      </c>
      <c r="C26" s="137"/>
      <c r="D26" s="55">
        <f>'[1]Heat plate'!D26</f>
        <v>6</v>
      </c>
      <c r="E26" s="55" t="str">
        <f>'[1]Heat plate'!E26</f>
        <v>539*125*68</v>
      </c>
      <c r="F26" s="55">
        <f>'[1]Heat plate'!F26</f>
        <v>2.58</v>
      </c>
      <c r="G26" s="185" t="str">
        <f>'[1]Heat plate'!G26</f>
        <v>Freon 7/8,1 1/8  water 1 1/4"</v>
      </c>
      <c r="H26" s="55">
        <f>'[1]Heat plate'!H26</f>
        <v>0.75</v>
      </c>
      <c r="I26" s="190">
        <f>'[1]Heat plate'!N26</f>
        <v>1114.38</v>
      </c>
      <c r="J26" s="571" t="s">
        <v>286</v>
      </c>
      <c r="K26" s="395" t="s">
        <v>287</v>
      </c>
      <c r="L26" s="94">
        <v>6</v>
      </c>
      <c r="M26" s="395" t="e">
        <f>'[1]Heat plate'!#REF!</f>
        <v>#REF!</v>
      </c>
      <c r="N26" s="570">
        <f>'[1]Heat plate'!T26</f>
        <v>8233.24579602328</v>
      </c>
    </row>
    <row r="27" ht="22.5" spans="1:14">
      <c r="A27" s="196" t="str">
        <f>'[1]Heat plate'!A27</f>
        <v>HEAT010</v>
      </c>
      <c r="B27" s="196" t="str">
        <f>'[1]Heat plate'!B27</f>
        <v>EATB61-30</v>
      </c>
      <c r="C27" s="137"/>
      <c r="D27" s="55">
        <f>'[1]Heat plate'!D27</f>
        <v>7</v>
      </c>
      <c r="E27" s="55" t="str">
        <f>'[1]Heat plate'!E27</f>
        <v>539*125*77</v>
      </c>
      <c r="F27" s="55">
        <f>'[1]Heat plate'!F27</f>
        <v>3</v>
      </c>
      <c r="G27" s="185" t="str">
        <f>'[1]Heat plate'!G27</f>
        <v>Freon 7/8,1 1/8  water 1 1/4"</v>
      </c>
      <c r="H27" s="55">
        <f>'[1]Heat plate'!H27</f>
        <v>0.75</v>
      </c>
      <c r="I27" s="190">
        <f>'[1]Heat plate'!N27</f>
        <v>1225.08</v>
      </c>
      <c r="J27" s="502" t="s">
        <v>288</v>
      </c>
      <c r="K27" s="395" t="s">
        <v>289</v>
      </c>
      <c r="L27" s="94">
        <v>7</v>
      </c>
      <c r="M27" s="395" t="e">
        <f>'[1]Heat plate'!#REF!</f>
        <v>#REF!</v>
      </c>
      <c r="N27" s="570">
        <f>'[1]Heat plate'!T27</f>
        <v>0</v>
      </c>
    </row>
    <row r="28" ht="22.5" spans="1:14">
      <c r="A28" s="196" t="str">
        <f>'[1]Heat plate'!A28</f>
        <v>HEAT010.1</v>
      </c>
      <c r="B28" s="196" t="str">
        <f>'[1]Heat plate'!B28</f>
        <v>EATB61-32</v>
      </c>
      <c r="C28" s="137"/>
      <c r="D28" s="55">
        <f>'[1]Heat plate'!D28</f>
        <v>8</v>
      </c>
      <c r="E28" s="55" t="str">
        <f>'[1]Heat plate'!E28</f>
        <v>539*125*82</v>
      </c>
      <c r="F28" s="55">
        <f>'[1]Heat plate'!F28</f>
        <v>3.43</v>
      </c>
      <c r="G28" s="185" t="str">
        <f>'[1]Heat plate'!G28</f>
        <v>Freon 7/8,1 1/8  water 1 1/4"</v>
      </c>
      <c r="H28" s="55">
        <f>'[1]Heat plate'!H28</f>
        <v>0.75</v>
      </c>
      <c r="I28" s="190">
        <f>'[1]Heat plate'!N28</f>
        <v>1280.29333333333</v>
      </c>
      <c r="J28" s="572" t="s">
        <v>290</v>
      </c>
      <c r="K28" s="395" t="s">
        <v>291</v>
      </c>
      <c r="L28" s="395">
        <v>8</v>
      </c>
      <c r="M28" s="395" t="e">
        <f>'[1]Heat plate'!#REF!</f>
        <v>#REF!</v>
      </c>
      <c r="N28" s="570">
        <f>'[1]Heat plate'!T28</f>
        <v>0</v>
      </c>
    </row>
    <row r="29" ht="22.5" spans="1:14">
      <c r="A29" s="196" t="str">
        <f>'[1]Heat plate'!A29</f>
        <v>HEAT011</v>
      </c>
      <c r="B29" s="196" t="str">
        <f>'[1]Heat plate'!B29</f>
        <v>EATB61-40</v>
      </c>
      <c r="C29" s="137"/>
      <c r="D29" s="55">
        <f>'[1]Heat plate'!D29</f>
        <v>10</v>
      </c>
      <c r="E29" s="55" t="str">
        <f>'[1]Heat plate'!E29</f>
        <v>539*125*100</v>
      </c>
      <c r="F29" s="55">
        <f>'[1]Heat plate'!F29</f>
        <v>4.28</v>
      </c>
      <c r="G29" s="185" t="str">
        <f>'[1]Heat plate'!G29</f>
        <v>Freon 7/8,1 1/8  water 1 1/4"</v>
      </c>
      <c r="H29" s="55">
        <f>'[1]Heat plate'!H29</f>
        <v>0.75</v>
      </c>
      <c r="I29" s="190">
        <f>'[1]Heat plate'!N29</f>
        <v>1501.51111111111</v>
      </c>
      <c r="J29" s="502" t="s">
        <v>292</v>
      </c>
      <c r="K29" s="136" t="s">
        <v>289</v>
      </c>
      <c r="L29" s="94">
        <v>10</v>
      </c>
      <c r="M29" s="395" t="e">
        <f>'[1]Heat plate'!#REF!</f>
        <v>#REF!</v>
      </c>
      <c r="N29" s="570">
        <f>'[1]Heat plate'!T29</f>
        <v>0</v>
      </c>
    </row>
    <row r="30" ht="22.5" spans="1:14">
      <c r="A30" s="196" t="str">
        <f>'[1]Heat plate'!A30</f>
        <v>HEAT012</v>
      </c>
      <c r="B30" s="196" t="str">
        <f>'[1]Heat plate'!B30</f>
        <v>EATB61-50</v>
      </c>
      <c r="C30" s="137"/>
      <c r="D30" s="55">
        <f>'[1]Heat plate'!D30</f>
        <v>12</v>
      </c>
      <c r="E30" s="55" t="str">
        <f>'[1]Heat plate'!E30</f>
        <v>539*125*124</v>
      </c>
      <c r="F30" s="55">
        <f>'[1]Heat plate'!F30</f>
        <v>5.14</v>
      </c>
      <c r="G30" s="185" t="str">
        <f>'[1]Heat plate'!G30</f>
        <v>Freon 7/8,1 1/8  water 1 1/4"</v>
      </c>
      <c r="H30" s="55">
        <f>'[1]Heat plate'!H30</f>
        <v>0.75</v>
      </c>
      <c r="I30" s="190">
        <f>'[1]Heat plate'!N30</f>
        <v>1778.03333333333</v>
      </c>
      <c r="J30" s="502" t="s">
        <v>293</v>
      </c>
      <c r="K30" s="137"/>
      <c r="L30" s="94">
        <v>12</v>
      </c>
      <c r="M30" s="395" t="e">
        <f>'[1]Heat plate'!#REF!</f>
        <v>#REF!</v>
      </c>
      <c r="N30" s="570">
        <f>'[1]Heat plate'!T30</f>
        <v>5889.85137895441</v>
      </c>
    </row>
    <row r="31" spans="1:14">
      <c r="A31" s="196" t="str">
        <f>'[1]Heat plate'!A31</f>
        <v>HEAT013</v>
      </c>
      <c r="B31" s="196" t="str">
        <f>'[1]Heat plate'!B31</f>
        <v>EATB85-44</v>
      </c>
      <c r="C31" s="137"/>
      <c r="D31" s="55">
        <f>'[1]Heat plate'!D31</f>
        <v>15</v>
      </c>
      <c r="E31" s="55" t="str">
        <f>'[1]Heat plate'!E31</f>
        <v>564*188*110</v>
      </c>
      <c r="F31" s="55">
        <f>'[1]Heat plate'!F31</f>
        <v>6.42</v>
      </c>
      <c r="G31" s="185" t="str">
        <f>'[1]Heat plate'!G31</f>
        <v>Freon 7/8,1 3/8  water 2"</v>
      </c>
      <c r="H31" s="55">
        <f>'[1]Heat plate'!H31</f>
        <v>1.5</v>
      </c>
      <c r="I31" s="190">
        <f>'[1]Heat plate'!N31</f>
        <v>2473.21111111111</v>
      </c>
      <c r="J31" s="502" t="s">
        <v>294</v>
      </c>
      <c r="K31" s="137"/>
      <c r="L31" s="94">
        <v>15</v>
      </c>
      <c r="M31" s="395" t="e">
        <f>'[1]Heat plate'!#REF!</f>
        <v>#REF!</v>
      </c>
      <c r="N31" s="570">
        <f>'[1]Heat plate'!T31</f>
        <v>0</v>
      </c>
    </row>
    <row r="32" spans="1:14">
      <c r="A32" s="196" t="str">
        <f>'[1]Heat plate'!A32</f>
        <v>HEAT014</v>
      </c>
      <c r="B32" s="196" t="str">
        <f>'[1]Heat plate'!B32</f>
        <v>EATB85-58</v>
      </c>
      <c r="C32" s="137"/>
      <c r="D32" s="55">
        <f>'[1]Heat plate'!D32</f>
        <v>20</v>
      </c>
      <c r="E32" s="55" t="str">
        <f>'[1]Heat plate'!E32</f>
        <v>564*188*142</v>
      </c>
      <c r="F32" s="55">
        <f>'[1]Heat plate'!F32</f>
        <v>8.56</v>
      </c>
      <c r="G32" s="185" t="str">
        <f>'[1]Heat plate'!G32</f>
        <v>Freon 7/8,1 3/8  water 2"</v>
      </c>
      <c r="H32" s="55">
        <f>'[1]Heat plate'!H32</f>
        <v>1.5</v>
      </c>
      <c r="I32" s="190">
        <f>'[1]Heat plate'!N32</f>
        <v>3100.78444444444</v>
      </c>
      <c r="J32" s="502" t="s">
        <v>295</v>
      </c>
      <c r="K32" s="138"/>
      <c r="L32" s="94">
        <v>20</v>
      </c>
      <c r="M32" s="395" t="e">
        <f>'[1]Heat plate'!#REF!</f>
        <v>#REF!</v>
      </c>
      <c r="N32" s="570">
        <f>'[1]Heat plate'!T32</f>
        <v>0</v>
      </c>
    </row>
    <row r="33" spans="1:14">
      <c r="A33" s="196" t="str">
        <f>'[1]Heat plate'!A33</f>
        <v>HEAT015</v>
      </c>
      <c r="B33" s="196" t="str">
        <f>'[1]Heat plate'!B33</f>
        <v>EATB85-70</v>
      </c>
      <c r="C33" s="137"/>
      <c r="D33" s="55">
        <f>'[1]Heat plate'!D33</f>
        <v>25</v>
      </c>
      <c r="E33" s="55" t="str">
        <f>'[1]Heat plate'!E33</f>
        <v>564*188*170</v>
      </c>
      <c r="F33" s="55">
        <f>'[1]Heat plate'!F33</f>
        <v>10.7</v>
      </c>
      <c r="G33" s="185" t="str">
        <f>'[1]Heat plate'!G33</f>
        <v>Freon 7/8,1 3/8  water 2"</v>
      </c>
      <c r="H33" s="55">
        <f>'[1]Heat plate'!H33</f>
        <v>2.2</v>
      </c>
      <c r="I33" s="190">
        <f>'[1]Heat plate'!N33</f>
        <v>3638.97777777778</v>
      </c>
      <c r="J33" s="238" t="s">
        <v>296</v>
      </c>
      <c r="K33" s="136" t="s">
        <v>297</v>
      </c>
      <c r="L33" s="395">
        <v>25</v>
      </c>
      <c r="M33" s="395" t="e">
        <f>'[1]Heat plate'!#REF!</f>
        <v>#REF!</v>
      </c>
      <c r="N33" s="570">
        <f>'[1]Heat plate'!T33</f>
        <v>0</v>
      </c>
    </row>
    <row r="34" spans="1:14">
      <c r="A34" s="196" t="str">
        <f>'[1]Heat plate'!A34</f>
        <v>HEAT016</v>
      </c>
      <c r="B34" s="196" t="str">
        <f>'[1]Heat plate'!B34</f>
        <v>EATB120-64</v>
      </c>
      <c r="C34" s="137"/>
      <c r="D34" s="55">
        <f>'[1]Heat plate'!D34</f>
        <v>30</v>
      </c>
      <c r="E34" s="55" t="str">
        <f>'[1]Heat plate'!E34</f>
        <v>564*247*164</v>
      </c>
      <c r="F34" s="55">
        <f>'[1]Heat plate'!F34</f>
        <v>12.86</v>
      </c>
      <c r="G34" s="185" t="str">
        <f>'[1]Heat plate'!G34</f>
        <v>Freon 7/8,1 3/8  water 2"</v>
      </c>
      <c r="H34" s="55">
        <f>'[1]Heat plate'!H34</f>
        <v>2.2</v>
      </c>
      <c r="I34" s="190">
        <f>'[1]Heat plate'!N34</f>
        <v>4630.90444444444</v>
      </c>
      <c r="J34" s="572" t="s">
        <v>298</v>
      </c>
      <c r="K34" s="137"/>
      <c r="L34" s="395">
        <v>30</v>
      </c>
      <c r="M34" s="395" t="e">
        <f>'[1]Heat plate'!#REF!</f>
        <v>#REF!</v>
      </c>
      <c r="N34" s="570">
        <f>'[1]Heat plate'!T34</f>
        <v>0</v>
      </c>
    </row>
    <row r="35" spans="1:14">
      <c r="A35" s="196" t="str">
        <f>'[1]Heat plate'!A35</f>
        <v>HEAT017</v>
      </c>
      <c r="B35" s="196" t="str">
        <f>'[1]Heat plate'!B35</f>
        <v>EATB120-76</v>
      </c>
      <c r="C35" s="137"/>
      <c r="D35" s="55">
        <f>'[1]Heat plate'!D35</f>
        <v>35</v>
      </c>
      <c r="E35" s="55" t="str">
        <f>'[1]Heat plate'!E35</f>
        <v>564*247*194</v>
      </c>
      <c r="F35" s="55">
        <f>'[1]Heat plate'!F35</f>
        <v>15</v>
      </c>
      <c r="G35" s="185" t="str">
        <f>'[1]Heat plate'!G35</f>
        <v>Freon 7/8,1 3/8  water 2"</v>
      </c>
      <c r="H35" s="55">
        <f>'[1]Heat plate'!H35</f>
        <v>4</v>
      </c>
      <c r="I35" s="190">
        <f>'[1]Heat plate'!N35</f>
        <v>5336.92444444444</v>
      </c>
      <c r="J35" s="238" t="s">
        <v>299</v>
      </c>
      <c r="K35" s="137"/>
      <c r="L35" s="395">
        <v>35</v>
      </c>
      <c r="M35" s="395" t="e">
        <f>'[1]Heat plate'!#REF!</f>
        <v>#REF!</v>
      </c>
      <c r="N35" s="570">
        <f>'[1]Heat plate'!T35</f>
        <v>0</v>
      </c>
    </row>
    <row r="36" spans="1:14">
      <c r="A36" s="196" t="str">
        <f>'[1]Heat plate'!A36</f>
        <v>HEAT018</v>
      </c>
      <c r="B36" s="196" t="str">
        <f>'[1]Heat plate'!B36</f>
        <v>EATB120-86</v>
      </c>
      <c r="C36" s="137"/>
      <c r="D36" s="55">
        <f>'[1]Heat plate'!D36</f>
        <v>40</v>
      </c>
      <c r="E36" s="55" t="str">
        <f>'[1]Heat plate'!E36</f>
        <v>564*247*218</v>
      </c>
      <c r="F36" s="55">
        <f>'[1]Heat plate'!F36</f>
        <v>17.13</v>
      </c>
      <c r="G36" s="185" t="str">
        <f>'[1]Heat plate'!G36</f>
        <v>Freon 7/8,1 3/8  water 2"</v>
      </c>
      <c r="H36" s="55">
        <f>'[1]Heat plate'!H36</f>
        <v>4</v>
      </c>
      <c r="I36" s="190">
        <f>'[1]Heat plate'!N36</f>
        <v>5923.58888888889</v>
      </c>
      <c r="J36" s="238" t="s">
        <v>300</v>
      </c>
      <c r="K36" s="138"/>
      <c r="L36" s="395">
        <v>40</v>
      </c>
      <c r="M36" s="395" t="e">
        <f>'[1]Heat plate'!#REF!</f>
        <v>#REF!</v>
      </c>
      <c r="N36" s="570">
        <f>'[1]Heat plate'!T36</f>
        <v>0</v>
      </c>
    </row>
    <row r="37" spans="1:14">
      <c r="A37" s="196" t="str">
        <f>'[1]Heat plate'!A37</f>
        <v>HEAT019</v>
      </c>
      <c r="B37" s="196" t="str">
        <f>'[1]Heat plate'!B37</f>
        <v>EATB120-108</v>
      </c>
      <c r="C37" s="137"/>
      <c r="D37" s="55">
        <f>'[1]Heat plate'!D37</f>
        <v>50</v>
      </c>
      <c r="E37" s="55" t="str">
        <f>'[1]Heat plate'!E37</f>
        <v>564*247*272</v>
      </c>
      <c r="F37" s="55">
        <f>'[1]Heat plate'!F37</f>
        <v>21.14</v>
      </c>
      <c r="G37" s="185" t="str">
        <f>'[1]Heat plate'!G37</f>
        <v>Freon 7/8,1 3/8  water 2"</v>
      </c>
      <c r="H37" s="55">
        <f>'[1]Heat plate'!H37</f>
        <v>4</v>
      </c>
      <c r="I37" s="190">
        <f>'[1]Heat plate'!N37</f>
        <v>7216.09111111111</v>
      </c>
      <c r="J37" s="573" t="s">
        <v>301</v>
      </c>
      <c r="K37" s="395" t="s">
        <v>302</v>
      </c>
      <c r="L37" s="395">
        <v>50</v>
      </c>
      <c r="M37" s="395" t="e">
        <f>'[1]Heat plate'!#REF!</f>
        <v>#REF!</v>
      </c>
      <c r="N37" s="570">
        <f>'[1]Heat plate'!T37</f>
        <v>0</v>
      </c>
    </row>
    <row r="38" ht="22.5" spans="1:14">
      <c r="A38" s="196" t="str">
        <f>'[1]Heat plate'!A38</f>
        <v>HEAT020</v>
      </c>
      <c r="B38" s="196" t="str">
        <f>'[1]Heat plate'!B38</f>
        <v>EATB61-24+24-2M</v>
      </c>
      <c r="C38" s="137"/>
      <c r="D38" s="55" t="str">
        <f>'[1]Heat plate'!D38</f>
        <v>5+5HP</v>
      </c>
      <c r="E38" s="55" t="str">
        <f>'[1]Heat plate'!E38</f>
        <v>539*125*121</v>
      </c>
      <c r="F38" s="55">
        <f>'[1]Heat plate'!F38</f>
        <v>4.28</v>
      </c>
      <c r="G38" s="185" t="str">
        <f>'[1]Heat plate'!G38</f>
        <v>Freon 7/8,1 1/8  water 1 1/4"</v>
      </c>
      <c r="H38" s="55">
        <f>'[1]Heat plate'!H38</f>
        <v>0.75</v>
      </c>
      <c r="I38" s="190">
        <f>'[1]Heat plate'!N38</f>
        <v>1797.44</v>
      </c>
      <c r="J38" s="573"/>
      <c r="K38" s="395"/>
      <c r="L38" s="395"/>
      <c r="M38" s="395" t="e">
        <f>'[1]Heat plate'!#REF!</f>
        <v>#REF!</v>
      </c>
      <c r="N38" s="570">
        <f>'[1]Heat plate'!T38</f>
        <v>0</v>
      </c>
    </row>
    <row r="39" spans="1:14">
      <c r="A39" s="196" t="str">
        <f>'[1]Heat plate'!A39</f>
        <v>HEAT021</v>
      </c>
      <c r="B39" s="196" t="str">
        <f>'[1]Heat plate'!B39</f>
        <v>EATB85-24+24-2M</v>
      </c>
      <c r="C39" s="137"/>
      <c r="D39" s="55" t="str">
        <f>'[1]Heat plate'!D39</f>
        <v>7.5+7.5HP</v>
      </c>
      <c r="E39" s="55" t="str">
        <f>'[1]Heat plate'!E39</f>
        <v>564*188*121</v>
      </c>
      <c r="F39" s="55">
        <f>'[1]Heat plate'!F39</f>
        <v>6.42</v>
      </c>
      <c r="G39" s="185" t="str">
        <f>'[1]Heat plate'!G39</f>
        <v>Freon 7/8,1 3/8  water 2"</v>
      </c>
      <c r="H39" s="55">
        <f>'[1]Heat plate'!H39</f>
        <v>1.5</v>
      </c>
      <c r="I39" s="190">
        <f>'[1]Heat plate'!N39</f>
        <v>2727.32</v>
      </c>
      <c r="J39" s="573"/>
      <c r="K39" s="395"/>
      <c r="L39" s="395"/>
      <c r="M39" s="395" t="e">
        <f>'[1]Heat plate'!#REF!</f>
        <v>#REF!</v>
      </c>
      <c r="N39" s="570">
        <f>'[1]Heat plate'!T39</f>
        <v>0</v>
      </c>
    </row>
    <row r="40" s="181" customFormat="1" spans="1:14">
      <c r="A40" s="196" t="str">
        <f>'[1]Heat plate'!A40</f>
        <v>HEAT022</v>
      </c>
      <c r="B40" s="196" t="str">
        <f>'[1]Heat plate'!B40</f>
        <v>EATB85-30+30-2M</v>
      </c>
      <c r="C40" s="137"/>
      <c r="D40" s="55" t="str">
        <f>'[1]Heat plate'!D40</f>
        <v>10+10HP</v>
      </c>
      <c r="E40" s="55" t="str">
        <f>'[1]Heat plate'!E40</f>
        <v>564*188*171</v>
      </c>
      <c r="F40" s="55">
        <f>'[1]Heat plate'!F40</f>
        <v>8.56</v>
      </c>
      <c r="G40" s="185" t="str">
        <f>'[1]Heat plate'!G40</f>
        <v>Freon 7/8,1 3/8  water 2"</v>
      </c>
      <c r="H40" s="55">
        <f>'[1]Heat plate'!H40</f>
        <v>1.5</v>
      </c>
      <c r="I40" s="190">
        <f>'[1]Heat plate'!N40</f>
        <v>3274.44222222222</v>
      </c>
      <c r="J40" s="573"/>
      <c r="K40" s="395"/>
      <c r="L40" s="395"/>
      <c r="M40" s="395" t="e">
        <f>'[1]Heat plate'!#REF!</f>
        <v>#REF!</v>
      </c>
      <c r="N40" s="570">
        <f>'[1]Heat plate'!T40</f>
        <v>0</v>
      </c>
    </row>
    <row r="41" spans="1:14">
      <c r="A41" s="196" t="str">
        <f>'[1]Heat plate'!A41</f>
        <v>HEAT023</v>
      </c>
      <c r="B41" s="196" t="str">
        <f>'[1]Heat plate'!B41</f>
        <v>EATB85-38+38-2M</v>
      </c>
      <c r="C41" s="137"/>
      <c r="D41" s="55" t="str">
        <f>'[1]Heat plate'!D41</f>
        <v>12.5+12.5HP</v>
      </c>
      <c r="E41" s="55" t="str">
        <f>'[1]Heat plate'!E41</f>
        <v>564*188*187</v>
      </c>
      <c r="F41" s="55">
        <f>'[1]Heat plate'!F41</f>
        <v>10.7</v>
      </c>
      <c r="G41" s="185" t="str">
        <f>'[1]Heat plate'!G41</f>
        <v>Freon 7/8,1 3/8  water 2"</v>
      </c>
      <c r="H41" s="55">
        <f>'[1]Heat plate'!H41</f>
        <v>2.2</v>
      </c>
      <c r="I41" s="190">
        <f>'[1]Heat plate'!N41</f>
        <v>3982.92222222222</v>
      </c>
      <c r="J41" s="573"/>
      <c r="K41" s="395"/>
      <c r="L41" s="395"/>
      <c r="M41" s="395" t="e">
        <f>'[1]Heat plate'!#REF!</f>
        <v>#REF!</v>
      </c>
      <c r="N41" s="570">
        <f>'[1]Heat plate'!T41</f>
        <v>0</v>
      </c>
    </row>
    <row r="42" spans="1:14">
      <c r="A42" s="196" t="str">
        <f>'[1]Heat plate'!A42</f>
        <v>HEAT024</v>
      </c>
      <c r="B42" s="196" t="str">
        <f>'[1]Heat plate'!B42</f>
        <v>EATB85-46+46-2M</v>
      </c>
      <c r="C42" s="137"/>
      <c r="D42" s="55" t="str">
        <f>'[1]Heat plate'!D42</f>
        <v>15+15HP</v>
      </c>
      <c r="E42" s="55" t="str">
        <f>'[1]Heat plate'!E42</f>
        <v>564*188*225</v>
      </c>
      <c r="F42" s="55">
        <f>'[1]Heat plate'!F42</f>
        <v>12.86</v>
      </c>
      <c r="G42" s="185" t="str">
        <f>'[1]Heat plate'!G42</f>
        <v>Freon 7/8,1 3/8  water 2"</v>
      </c>
      <c r="H42" s="55">
        <f>'[1]Heat plate'!H42</f>
        <v>2.2</v>
      </c>
      <c r="I42" s="190">
        <f>'[1]Heat plate'!N42</f>
        <v>4700.33111111111</v>
      </c>
      <c r="J42" s="573"/>
      <c r="K42" s="395"/>
      <c r="L42" s="395"/>
      <c r="M42" s="395" t="e">
        <f>'[1]Heat plate'!#REF!</f>
        <v>#REF!</v>
      </c>
      <c r="N42" s="570">
        <f>'[1]Heat plate'!T42</f>
        <v>0</v>
      </c>
    </row>
    <row r="43" ht="22.5" spans="1:14">
      <c r="A43" s="196" t="str">
        <f>'[1]Heat plate'!A43</f>
        <v>HEAT025</v>
      </c>
      <c r="B43" s="196" t="str">
        <f>'[1]Heat plate'!B43</f>
        <v>EATB25-48-2</v>
      </c>
      <c r="C43" s="137"/>
      <c r="D43" s="55">
        <f>'[1]Heat plate'!D43</f>
        <v>5</v>
      </c>
      <c r="E43" s="55" t="str">
        <f>'[1]Heat plate'!E43</f>
        <v>297*124*119</v>
      </c>
      <c r="F43" s="55">
        <f>'[1]Heat plate'!F43</f>
        <v>2.14</v>
      </c>
      <c r="G43" s="185" t="str">
        <f>'[1]Heat plate'!G43</f>
        <v>Freon 7/8,1 1/8  water 1 1/4"</v>
      </c>
      <c r="H43" s="55">
        <f>'[1]Heat plate'!H43</f>
        <v>0.37</v>
      </c>
      <c r="I43" s="190">
        <f>'[1]Heat plate'!N43</f>
        <v>911.111111111111</v>
      </c>
      <c r="J43" s="573"/>
      <c r="K43" s="395"/>
      <c r="L43" s="395"/>
      <c r="M43" s="395" t="e">
        <f>'[1]Heat plate'!#REF!</f>
        <v>#REF!</v>
      </c>
      <c r="N43" s="570">
        <f>'[1]Heat plate'!T43</f>
        <v>0</v>
      </c>
    </row>
    <row r="44" ht="22.5" spans="1:14">
      <c r="A44" s="196" t="str">
        <f>'[1]Heat plate'!A44</f>
        <v>HEAT026</v>
      </c>
      <c r="B44" s="196" t="str">
        <f>'[1]Heat plate'!B44</f>
        <v>EATB61-26-2</v>
      </c>
      <c r="C44" s="137"/>
      <c r="D44" s="55">
        <f>'[1]Heat plate'!D44</f>
        <v>6</v>
      </c>
      <c r="E44" s="55" t="str">
        <f>'[1]Heat plate'!E44</f>
        <v>539*125*68</v>
      </c>
      <c r="F44" s="55">
        <f>'[1]Heat plate'!F44</f>
        <v>2.58</v>
      </c>
      <c r="G44" s="185" t="str">
        <f>'[1]Heat plate'!G44</f>
        <v>Freon 7/8,1 1/8  water 1 1/4"</v>
      </c>
      <c r="H44" s="55">
        <f>'[1]Heat plate'!H44</f>
        <v>0.75</v>
      </c>
      <c r="I44" s="190">
        <f>'[1]Heat plate'!N44</f>
        <v>1015.52444444444</v>
      </c>
      <c r="J44" s="573"/>
      <c r="K44" s="395"/>
      <c r="L44" s="395"/>
      <c r="M44" s="395" t="e">
        <f>'[1]Heat plate'!#REF!</f>
        <v>#REF!</v>
      </c>
      <c r="N44" s="570">
        <f>'[1]Heat plate'!T44</f>
        <v>0</v>
      </c>
    </row>
    <row r="45" ht="22.5" spans="1:14">
      <c r="A45" s="196" t="str">
        <f>'[1]Heat plate'!A45</f>
        <v>HEAT027</v>
      </c>
      <c r="B45" s="196" t="str">
        <f>'[1]Heat plate'!B45</f>
        <v>EATB61-40-2</v>
      </c>
      <c r="C45" s="137"/>
      <c r="D45" s="55">
        <f>'[1]Heat plate'!D45</f>
        <v>10</v>
      </c>
      <c r="E45" s="55" t="str">
        <f>'[1]Heat plate'!E45</f>
        <v>539*125*100</v>
      </c>
      <c r="F45" s="55">
        <f>'[1]Heat plate'!F45</f>
        <v>4.28</v>
      </c>
      <c r="G45" s="185" t="str">
        <f>'[1]Heat plate'!G45</f>
        <v>Freon 7/8,1 1/8  water 1 1/4"</v>
      </c>
      <c r="H45" s="55">
        <f>'[1]Heat plate'!H45</f>
        <v>0.75</v>
      </c>
      <c r="I45" s="190">
        <f>'[1]Heat plate'!N45</f>
        <v>1501.51111111111</v>
      </c>
      <c r="J45" s="573"/>
      <c r="K45" s="395"/>
      <c r="L45" s="395"/>
      <c r="M45" s="395" t="e">
        <f>'[1]Heat plate'!#REF!</f>
        <v>#REF!</v>
      </c>
      <c r="N45" s="570">
        <f>'[1]Heat plate'!T45</f>
        <v>0</v>
      </c>
    </row>
    <row r="46" ht="22.5" spans="1:14">
      <c r="A46" s="196" t="str">
        <f>'[1]Heat plate'!A46</f>
        <v>HEAT028</v>
      </c>
      <c r="B46" s="196" t="str">
        <f>'[1]Heat plate'!B46</f>
        <v>EATB61-50-2</v>
      </c>
      <c r="C46" s="137"/>
      <c r="D46" s="55">
        <f>'[1]Heat plate'!D46</f>
        <v>12</v>
      </c>
      <c r="E46" s="55" t="str">
        <f>'[1]Heat plate'!E46</f>
        <v>539*125*124</v>
      </c>
      <c r="F46" s="55">
        <f>'[1]Heat plate'!F46</f>
        <v>5.14</v>
      </c>
      <c r="G46" s="185" t="str">
        <f>'[1]Heat plate'!G46</f>
        <v>Freon 7/8,1 1/8  water 1 1/4"</v>
      </c>
      <c r="H46" s="55">
        <f>'[1]Heat plate'!H46</f>
        <v>0.75</v>
      </c>
      <c r="I46" s="190">
        <f>'[1]Heat plate'!N46</f>
        <v>1778.03333333333</v>
      </c>
      <c r="J46" s="573"/>
      <c r="K46" s="395"/>
      <c r="L46" s="395"/>
      <c r="M46" s="395" t="e">
        <f>'[1]Heat plate'!#REF!</f>
        <v>#REF!</v>
      </c>
      <c r="N46" s="570">
        <f>'[1]Heat plate'!T46</f>
        <v>0</v>
      </c>
    </row>
    <row r="47" spans="1:14">
      <c r="A47" s="196" t="str">
        <f>'[1]Heat plate'!A47</f>
        <v>HEAT029</v>
      </c>
      <c r="B47" s="196" t="str">
        <f>'[1]Heat plate'!B47</f>
        <v>EATB85-44-2</v>
      </c>
      <c r="C47" s="137"/>
      <c r="D47" s="55">
        <f>'[1]Heat plate'!D47</f>
        <v>15</v>
      </c>
      <c r="E47" s="55" t="str">
        <f>'[1]Heat plate'!E47</f>
        <v>564*188*110</v>
      </c>
      <c r="F47" s="55">
        <f>'[1]Heat plate'!F47</f>
        <v>6.42</v>
      </c>
      <c r="G47" s="185" t="str">
        <f>'[1]Heat plate'!G47</f>
        <v>Freon 7/8,1 3/8  water 2"</v>
      </c>
      <c r="H47" s="55">
        <f>'[1]Heat plate'!H47</f>
        <v>1.5</v>
      </c>
      <c r="I47" s="190">
        <f>'[1]Heat plate'!N47</f>
        <v>2480.59111111111</v>
      </c>
      <c r="J47" s="573"/>
      <c r="K47" s="395"/>
      <c r="L47" s="395"/>
      <c r="M47" s="395" t="e">
        <f>'[1]Heat plate'!#REF!</f>
        <v>#REF!</v>
      </c>
      <c r="N47" s="570">
        <f>'[1]Heat plate'!T47</f>
        <v>0</v>
      </c>
    </row>
    <row r="48" spans="1:14">
      <c r="A48" s="196" t="str">
        <f>'[1]Heat plate'!A48</f>
        <v>HEAT030</v>
      </c>
      <c r="B48" s="196" t="str">
        <f>'[1]Heat plate'!B48</f>
        <v>EATB85-58-2</v>
      </c>
      <c r="C48" s="137"/>
      <c r="D48" s="55">
        <f>'[1]Heat plate'!D48</f>
        <v>20</v>
      </c>
      <c r="E48" s="55" t="str">
        <f>'[1]Heat plate'!E48</f>
        <v>564*188*142</v>
      </c>
      <c r="F48" s="55">
        <f>'[1]Heat plate'!F48</f>
        <v>8.56</v>
      </c>
      <c r="G48" s="185" t="str">
        <f>'[1]Heat plate'!G48</f>
        <v>Freon 7/8,1 3/8  water 2"</v>
      </c>
      <c r="H48" s="55">
        <f>'[1]Heat plate'!H48</f>
        <v>1.5</v>
      </c>
      <c r="I48" s="190">
        <f>'[1]Heat plate'!N48</f>
        <v>3138.96</v>
      </c>
      <c r="J48" s="573"/>
      <c r="K48" s="395"/>
      <c r="L48" s="395"/>
      <c r="M48" s="395" t="e">
        <f>'[1]Heat plate'!#REF!</f>
        <v>#REF!</v>
      </c>
      <c r="N48" s="570">
        <f>'[1]Heat plate'!T48</f>
        <v>0</v>
      </c>
    </row>
    <row r="49" spans="1:14">
      <c r="A49" s="196" t="str">
        <f>'[1]Heat plate'!A49</f>
        <v>HEAT031</v>
      </c>
      <c r="B49" s="196" t="str">
        <f>'[1]Heat plate'!B49</f>
        <v>EATB120-64-2</v>
      </c>
      <c r="C49" s="138"/>
      <c r="D49" s="55">
        <f>'[1]Heat plate'!D49</f>
        <v>30</v>
      </c>
      <c r="E49" s="55" t="str">
        <f>'[1]Heat plate'!E49</f>
        <v>564*247*164</v>
      </c>
      <c r="F49" s="55">
        <f>'[1]Heat plate'!F49</f>
        <v>12.86</v>
      </c>
      <c r="G49" s="185" t="str">
        <f>'[1]Heat plate'!G49</f>
        <v>Freon 7/8,1 3/8  water 2"</v>
      </c>
      <c r="H49" s="55">
        <f>'[1]Heat plate'!H49</f>
        <v>2.2</v>
      </c>
      <c r="I49" s="190">
        <f>'[1]Heat plate'!N49</f>
        <v>4630.90444444444</v>
      </c>
      <c r="J49" s="573"/>
      <c r="K49" s="395"/>
      <c r="L49" s="395"/>
      <c r="M49" s="395" t="e">
        <f>'[1]Heat plate'!#REF!</f>
        <v>#REF!</v>
      </c>
      <c r="N49" s="570">
        <f>'[1]Heat plate'!T49</f>
        <v>0</v>
      </c>
    </row>
    <row r="50" spans="1:14">
      <c r="A50" s="196" t="str">
        <f>'[1]Heat plate'!A50</f>
        <v>HEAT031.1</v>
      </c>
      <c r="B50" s="196" t="str">
        <f>'[1]Heat plate'!B50</f>
        <v>CB10+10 (2*10HP C.BARREL)</v>
      </c>
      <c r="C50" s="54" t="s">
        <v>303</v>
      </c>
      <c r="D50" s="55" t="str">
        <f>'[1]Heat plate'!D50</f>
        <v>10+10HP</v>
      </c>
      <c r="E50" s="55">
        <f>'[1]Heat plate'!E50</f>
        <v>0</v>
      </c>
      <c r="F50" s="55">
        <f>'[1]Heat plate'!F50</f>
        <v>0</v>
      </c>
      <c r="G50" s="185">
        <f>'[1]Heat plate'!G50</f>
        <v>0</v>
      </c>
      <c r="H50" s="141"/>
      <c r="I50" s="388">
        <f>'[1]Heat plate'!N50</f>
        <v>5965.90909090909</v>
      </c>
      <c r="J50" s="572"/>
      <c r="K50" s="395"/>
      <c r="L50" s="395"/>
      <c r="M50" s="395" t="e">
        <f>'[1]Heat plate'!#REF!</f>
        <v>#REF!</v>
      </c>
      <c r="N50" s="570">
        <f>'[1]Heat plate'!T50</f>
        <v>0</v>
      </c>
    </row>
    <row r="51" spans="1:14">
      <c r="A51" s="196" t="str">
        <f>'[1]Heat plate'!A51</f>
        <v>HEAT031.2</v>
      </c>
      <c r="B51" s="196" t="str">
        <f>'[1]Heat plate'!B51</f>
        <v>CB12+12 (2*12HP C.BARREL)</v>
      </c>
      <c r="C51" s="56"/>
      <c r="D51" s="55" t="str">
        <f>'[1]Heat plate'!D51</f>
        <v>12+12HP</v>
      </c>
      <c r="E51" s="55">
        <f>'[1]Heat plate'!E51</f>
        <v>0</v>
      </c>
      <c r="F51" s="55">
        <f>'[1]Heat plate'!F51</f>
        <v>0</v>
      </c>
      <c r="G51" s="185">
        <f>'[1]Heat plate'!G51</f>
        <v>0</v>
      </c>
      <c r="H51" s="141"/>
      <c r="I51" s="388">
        <f>'[1]Heat plate'!N51</f>
        <v>6601.7316017316</v>
      </c>
      <c r="J51" s="572"/>
      <c r="K51" s="395"/>
      <c r="L51" s="395"/>
      <c r="M51" s="395" t="e">
        <f>'[1]Heat plate'!#REF!</f>
        <v>#REF!</v>
      </c>
      <c r="N51" s="570">
        <f>'[1]Heat plate'!T51</f>
        <v>0</v>
      </c>
    </row>
    <row r="52" spans="1:14">
      <c r="A52" s="196" t="str">
        <f>'[1]Heat plate'!A52</f>
        <v>HEAT031.3</v>
      </c>
      <c r="B52" s="196" t="str">
        <f>'[1]Heat plate'!B52</f>
        <v>CB15+15 (2*15HP C.BARREL)</v>
      </c>
      <c r="C52" s="56"/>
      <c r="D52" s="55" t="str">
        <f>'[1]Heat plate'!D52</f>
        <v>15+15HP</v>
      </c>
      <c r="E52" s="55">
        <f>'[1]Heat plate'!E52</f>
        <v>0</v>
      </c>
      <c r="F52" s="55">
        <f>'[1]Heat plate'!F52</f>
        <v>0</v>
      </c>
      <c r="G52" s="185">
        <f>'[1]Heat plate'!G52</f>
        <v>0</v>
      </c>
      <c r="H52" s="141"/>
      <c r="I52" s="388">
        <f>'[1]Heat plate'!N52</f>
        <v>8373.91774891775</v>
      </c>
      <c r="J52" s="572"/>
      <c r="K52" s="395"/>
      <c r="L52" s="395"/>
      <c r="M52" s="395" t="e">
        <f>'[1]Heat plate'!#REF!</f>
        <v>#REF!</v>
      </c>
      <c r="N52" s="570">
        <f>'[1]Heat plate'!T52</f>
        <v>0</v>
      </c>
    </row>
    <row r="53" spans="1:14">
      <c r="A53" s="196" t="str">
        <f>'[1]Heat plate'!A53</f>
        <v>HEAT031.4</v>
      </c>
      <c r="B53" s="196" t="str">
        <f>'[1]Heat plate'!B53</f>
        <v>CB20+20 (2*20HP C.BARREL)</v>
      </c>
      <c r="C53" s="56"/>
      <c r="D53" s="55" t="str">
        <f>'[1]Heat plate'!D53</f>
        <v>20+20HP</v>
      </c>
      <c r="E53" s="55">
        <f>'[1]Heat plate'!E53</f>
        <v>0</v>
      </c>
      <c r="F53" s="55">
        <f>'[1]Heat plate'!F53</f>
        <v>0</v>
      </c>
      <c r="G53" s="185">
        <f>'[1]Heat plate'!G53</f>
        <v>0</v>
      </c>
      <c r="H53" s="141"/>
      <c r="I53" s="388">
        <f>'[1]Heat plate'!N53</f>
        <v>9943.18181818182</v>
      </c>
      <c r="J53" s="572"/>
      <c r="K53" s="395"/>
      <c r="L53" s="395"/>
      <c r="M53" s="395" t="e">
        <f>'[1]Heat plate'!#REF!</f>
        <v>#REF!</v>
      </c>
      <c r="N53" s="570">
        <f>'[1]Heat plate'!T53</f>
        <v>0</v>
      </c>
    </row>
    <row r="54" spans="1:14">
      <c r="A54" s="196" t="str">
        <f>'[1]Heat plate'!A54</f>
        <v>HEAT031.5</v>
      </c>
      <c r="B54" s="196" t="str">
        <f>'[1]Heat plate'!B54</f>
        <v>CB25+25 (2*25HP C.BARREL)</v>
      </c>
      <c r="C54" s="56"/>
      <c r="D54" s="55" t="str">
        <f>'[1]Heat plate'!D54</f>
        <v>25+25HP</v>
      </c>
      <c r="E54" s="55">
        <f>'[1]Heat plate'!E54</f>
        <v>0</v>
      </c>
      <c r="F54" s="55">
        <f>'[1]Heat plate'!F54</f>
        <v>0</v>
      </c>
      <c r="G54" s="185">
        <f>'[1]Heat plate'!G54</f>
        <v>0</v>
      </c>
      <c r="H54" s="141"/>
      <c r="I54" s="388">
        <f>'[1]Heat plate'!N54</f>
        <v>12567.6406926407</v>
      </c>
      <c r="J54" s="572"/>
      <c r="K54" s="395"/>
      <c r="L54" s="395"/>
      <c r="M54" s="395" t="e">
        <f>'[1]Heat plate'!#REF!</f>
        <v>#REF!</v>
      </c>
      <c r="N54" s="570">
        <f>'[1]Heat plate'!T54</f>
        <v>0</v>
      </c>
    </row>
    <row r="55" ht="12.75" customHeight="1" spans="1:14">
      <c r="A55" s="196" t="str">
        <f>'[1]Heat plate'!A56</f>
        <v>HEAT032</v>
      </c>
      <c r="B55" s="196" t="str">
        <f>'[1]Heat plate'!B56</f>
        <v>CB5 (5hp chiller barrel)</v>
      </c>
      <c r="C55" s="56"/>
      <c r="D55" s="55">
        <f>'[1]Heat plate'!D56</f>
        <v>5</v>
      </c>
      <c r="E55" s="55" t="str">
        <f>'[1]Heat plate'!E56</f>
        <v>906*180</v>
      </c>
      <c r="F55" s="55" t="str">
        <f>'[1]Heat plate'!F56</f>
        <v>18KW</v>
      </c>
      <c r="G55" s="185">
        <f>'[1]Heat plate'!G56</f>
        <v>0</v>
      </c>
      <c r="H55" s="196"/>
      <c r="I55" s="190">
        <f>'[1]Heat plate'!N56</f>
        <v>2120.53571428571</v>
      </c>
      <c r="J55" s="502" t="s">
        <v>285</v>
      </c>
      <c r="K55" s="72" t="s">
        <v>283</v>
      </c>
      <c r="L55" s="395">
        <v>5</v>
      </c>
      <c r="M55" s="395" t="e">
        <f>'[1]Heat plate'!#REF!</f>
        <v>#REF!</v>
      </c>
      <c r="N55" s="570" t="e">
        <f>'[1]Heat plate'!T56</f>
        <v>#REF!</v>
      </c>
    </row>
    <row r="56" ht="12.75" customHeight="1" spans="1:14">
      <c r="A56" s="196" t="str">
        <f>'[1]Heat plate'!A57</f>
        <v>HEAT032.1</v>
      </c>
      <c r="B56" s="196" t="str">
        <f>'[1]Heat plate'!B57</f>
        <v>CB6 (6hp chiller barrel</v>
      </c>
      <c r="C56" s="56"/>
      <c r="D56" s="55">
        <f>'[1]Heat plate'!D57</f>
        <v>6</v>
      </c>
      <c r="E56" s="55" t="str">
        <f>'[1]Heat plate'!E57</f>
        <v>986*180</v>
      </c>
      <c r="F56" s="55">
        <f>'[1]Heat plate'!F57</f>
        <v>0</v>
      </c>
      <c r="G56" s="185">
        <f>'[1]Heat plate'!G57</f>
        <v>0</v>
      </c>
      <c r="H56" s="196"/>
      <c r="I56" s="190">
        <f>'[1]Heat plate'!N57</f>
        <v>2306.54761904762</v>
      </c>
      <c r="J56" s="502"/>
      <c r="K56" s="72"/>
      <c r="L56" s="395"/>
      <c r="M56" s="395" t="e">
        <f>'[1]Heat plate'!#REF!</f>
        <v>#REF!</v>
      </c>
      <c r="N56" s="570">
        <f>'[1]Heat plate'!T57</f>
        <v>0</v>
      </c>
    </row>
    <row r="57" spans="1:14">
      <c r="A57" s="196" t="str">
        <f>'[1]Heat plate'!A58</f>
        <v>HEAT033</v>
      </c>
      <c r="B57" s="196" t="str">
        <f>'[1]Heat plate'!B58</f>
        <v>CB8 (8hp chiller barrel)</v>
      </c>
      <c r="C57" s="56"/>
      <c r="D57" s="55">
        <f>'[1]Heat plate'!D58</f>
        <v>8</v>
      </c>
      <c r="E57" s="55" t="str">
        <f>'[1]Heat plate'!E58</f>
        <v>1086*219</v>
      </c>
      <c r="F57" s="55" t="str">
        <f>'[1]Heat plate'!F58</f>
        <v>28KW</v>
      </c>
      <c r="G57" s="185">
        <f>'[1]Heat plate'!G58</f>
        <v>0</v>
      </c>
      <c r="H57" s="196"/>
      <c r="I57" s="190">
        <f>'[1]Heat plate'!N58</f>
        <v>3007.19246031746</v>
      </c>
      <c r="J57" s="572" t="s">
        <v>290</v>
      </c>
      <c r="K57" s="395" t="s">
        <v>291</v>
      </c>
      <c r="L57" s="395">
        <v>8</v>
      </c>
      <c r="M57" s="395" t="e">
        <f>'[1]Heat plate'!#REF!</f>
        <v>#REF!</v>
      </c>
      <c r="N57" s="570">
        <f>'[1]Heat plate'!T58</f>
        <v>0</v>
      </c>
    </row>
    <row r="58" s="181" customFormat="1" spans="1:14">
      <c r="A58" s="196" t="str">
        <f>'[1]Heat plate'!A59</f>
        <v>HEAT034</v>
      </c>
      <c r="B58" s="196" t="str">
        <f>'[1]Heat plate'!B59</f>
        <v>CB10 (10hp chiller barrel)</v>
      </c>
      <c r="C58" s="56"/>
      <c r="D58" s="55">
        <f>'[1]Heat plate'!D59</f>
        <v>10</v>
      </c>
      <c r="E58" s="55" t="str">
        <f>'[1]Heat plate'!E59</f>
        <v>1206*219</v>
      </c>
      <c r="F58" s="55" t="str">
        <f>'[1]Heat plate'!F59</f>
        <v>35KW</v>
      </c>
      <c r="G58" s="185">
        <f>'[1]Heat plate'!G59</f>
        <v>0</v>
      </c>
      <c r="H58" s="196"/>
      <c r="I58" s="190">
        <f>'[1]Heat plate'!N59</f>
        <v>3298.61111111111</v>
      </c>
      <c r="J58" s="574" t="s">
        <v>292</v>
      </c>
      <c r="K58" s="136" t="s">
        <v>289</v>
      </c>
      <c r="L58" s="70">
        <v>10</v>
      </c>
      <c r="M58" s="395" t="e">
        <f>'[1]Heat plate'!#REF!</f>
        <v>#REF!</v>
      </c>
      <c r="N58" s="570">
        <f>'[1]Heat plate'!T59</f>
        <v>0</v>
      </c>
    </row>
    <row r="59" s="181" customFormat="1" spans="1:14">
      <c r="A59" s="196" t="str">
        <f>'[1]Heat plate'!A60</f>
        <v>HEAT035</v>
      </c>
      <c r="B59" s="196" t="str">
        <f>'[1]Heat plate'!B60</f>
        <v>CB12 (12hp chiller barrel)</v>
      </c>
      <c r="C59" s="56"/>
      <c r="D59" s="55">
        <f>'[1]Heat plate'!D60</f>
        <v>12</v>
      </c>
      <c r="E59" s="55" t="str">
        <f>'[1]Heat plate'!E60</f>
        <v>1406*219</v>
      </c>
      <c r="F59" s="55">
        <f>'[1]Heat plate'!F60</f>
        <v>0</v>
      </c>
      <c r="G59" s="185">
        <f>'[1]Heat plate'!G60</f>
        <v>0</v>
      </c>
      <c r="H59" s="196"/>
      <c r="I59" s="190">
        <f>'[1]Heat plate'!N60</f>
        <v>3906.25</v>
      </c>
      <c r="J59" s="574"/>
      <c r="K59" s="137"/>
      <c r="L59" s="70"/>
      <c r="M59" s="395" t="e">
        <f>'[1]Heat plate'!#REF!</f>
        <v>#REF!</v>
      </c>
      <c r="N59" s="570">
        <f>'[1]Heat plate'!T60</f>
        <v>0</v>
      </c>
    </row>
    <row r="60" s="181" customFormat="1" spans="1:14">
      <c r="A60" s="196" t="str">
        <f>'[1]Heat plate'!A61</f>
        <v>HEAT036</v>
      </c>
      <c r="B60" s="196" t="str">
        <f>'[1]Heat plate'!B61</f>
        <v>CB15 (15hp chiller barrel)</v>
      </c>
      <c r="C60" s="56"/>
      <c r="D60" s="55">
        <f>'[1]Heat plate'!D61</f>
        <v>15</v>
      </c>
      <c r="E60" s="55" t="str">
        <f>'[1]Heat plate'!E61</f>
        <v>1406*219</v>
      </c>
      <c r="F60" s="55" t="str">
        <f>'[1]Heat plate'!F61</f>
        <v>47KW</v>
      </c>
      <c r="G60" s="185">
        <f>'[1]Heat plate'!G61</f>
        <v>0</v>
      </c>
      <c r="H60" s="196"/>
      <c r="I60" s="190">
        <f>'[1]Heat plate'!N61</f>
        <v>4191.46825396825</v>
      </c>
      <c r="J60" s="502" t="s">
        <v>294</v>
      </c>
      <c r="K60" s="137"/>
      <c r="L60" s="395">
        <v>15</v>
      </c>
      <c r="M60" s="395" t="e">
        <f>'[1]Heat plate'!#REF!</f>
        <v>#REF!</v>
      </c>
      <c r="N60" s="570">
        <f>'[1]Heat plate'!T61</f>
        <v>0</v>
      </c>
    </row>
    <row r="61" spans="1:14">
      <c r="A61" s="196" t="str">
        <f>'[1]Heat plate'!A62</f>
        <v>HEAT037</v>
      </c>
      <c r="B61" s="196" t="str">
        <f>'[1]Heat plate'!B62</f>
        <v>CB20 (20hp chiller barrel)</v>
      </c>
      <c r="C61" s="56"/>
      <c r="D61" s="55">
        <f>'[1]Heat plate'!D62</f>
        <v>20</v>
      </c>
      <c r="E61" s="55" t="str">
        <f>'[1]Heat plate'!E62</f>
        <v>1606*219</v>
      </c>
      <c r="F61" s="55" t="str">
        <f>'[1]Heat plate'!F62</f>
        <v>56KW</v>
      </c>
      <c r="G61" s="185">
        <f>'[1]Heat plate'!G62</f>
        <v>0</v>
      </c>
      <c r="H61" s="196"/>
      <c r="I61" s="190">
        <f>'[1]Heat plate'!N62</f>
        <v>4861.11111111111</v>
      </c>
      <c r="J61" s="502" t="s">
        <v>295</v>
      </c>
      <c r="K61" s="138"/>
      <c r="L61" s="395">
        <v>20</v>
      </c>
      <c r="M61" s="395" t="e">
        <f>'[1]Heat plate'!#REF!</f>
        <v>#REF!</v>
      </c>
      <c r="N61" s="570">
        <f>'[1]Heat plate'!T62</f>
        <v>16732.4034469623</v>
      </c>
    </row>
    <row r="62" spans="1:14">
      <c r="A62" s="196" t="str">
        <f>'[1]Heat plate'!A63</f>
        <v>HEAT038</v>
      </c>
      <c r="B62" s="196" t="str">
        <f>'[1]Heat plate'!B63</f>
        <v>CB25 (25hp chiller barrel)</v>
      </c>
      <c r="C62" s="56"/>
      <c r="D62" s="55">
        <f>'[1]Heat plate'!D63</f>
        <v>25</v>
      </c>
      <c r="E62" s="55" t="str">
        <f>'[1]Heat plate'!E63</f>
        <v>1706*219</v>
      </c>
      <c r="F62" s="55" t="str">
        <f>'[1]Heat plate'!F63</f>
        <v>65KW</v>
      </c>
      <c r="G62" s="185">
        <f>'[1]Heat plate'!G63</f>
        <v>0</v>
      </c>
      <c r="H62" s="196"/>
      <c r="I62" s="190">
        <f>'[1]Heat plate'!N63</f>
        <v>5419.14682539683</v>
      </c>
      <c r="J62" s="238" t="s">
        <v>296</v>
      </c>
      <c r="K62" s="136" t="s">
        <v>297</v>
      </c>
      <c r="L62" s="395">
        <v>25</v>
      </c>
      <c r="M62" s="395" t="e">
        <f>'[1]Heat plate'!#REF!</f>
        <v>#REF!</v>
      </c>
      <c r="N62" s="570">
        <f>'[1]Heat plate'!T63</f>
        <v>0</v>
      </c>
    </row>
    <row r="63" spans="1:14">
      <c r="A63" s="196" t="str">
        <f>'[1]Heat plate'!A64</f>
        <v>HEAT039</v>
      </c>
      <c r="B63" s="196" t="str">
        <f>'[1]Heat plate'!B64</f>
        <v>CB30 (30hp chiller barrel)</v>
      </c>
      <c r="C63" s="56"/>
      <c r="D63" s="55">
        <f>'[1]Heat plate'!D64</f>
        <v>30</v>
      </c>
      <c r="E63" s="55" t="str">
        <f>'[1]Heat plate'!E64</f>
        <v>1716*273</v>
      </c>
      <c r="F63" s="55" t="str">
        <f>'[1]Heat plate'!F64</f>
        <v>80KW</v>
      </c>
      <c r="G63" s="185">
        <f>'[1]Heat plate'!G64</f>
        <v>0</v>
      </c>
      <c r="H63" s="196"/>
      <c r="I63" s="190">
        <f>'[1]Heat plate'!N64</f>
        <v>7080.85317460317</v>
      </c>
      <c r="J63" s="85" t="s">
        <v>298</v>
      </c>
      <c r="K63" s="137"/>
      <c r="L63" s="70">
        <v>30</v>
      </c>
      <c r="M63" s="395" t="e">
        <f>'[1]Heat plate'!#REF!</f>
        <v>#REF!</v>
      </c>
      <c r="N63" s="570">
        <f>'[1]Heat plate'!T64</f>
        <v>0</v>
      </c>
    </row>
    <row r="64" spans="1:14">
      <c r="A64" s="196" t="str">
        <f>'[1]Heat plate'!A65</f>
        <v>HEAT040</v>
      </c>
      <c r="B64" s="196" t="str">
        <f>'[1]Heat plate'!B65</f>
        <v>CB35 (35hp chiller barrel)</v>
      </c>
      <c r="C64" s="56"/>
      <c r="D64" s="55">
        <f>'[1]Heat plate'!D65</f>
        <v>35</v>
      </c>
      <c r="E64" s="55" t="str">
        <f>'[1]Heat plate'!E65</f>
        <v>1916*273</v>
      </c>
      <c r="F64" s="55" t="str">
        <f>'[1]Heat plate'!F65</f>
        <v>95KW</v>
      </c>
      <c r="G64" s="185">
        <f>'[1]Heat plate'!G65</f>
        <v>0</v>
      </c>
      <c r="H64" s="196"/>
      <c r="I64" s="190">
        <f>'[1]Heat plate'!N65</f>
        <v>7936.50793650794</v>
      </c>
      <c r="J64" s="572"/>
      <c r="K64" s="137"/>
      <c r="L64" s="395">
        <v>35</v>
      </c>
      <c r="M64" s="395" t="e">
        <f>'[1]Heat plate'!#REF!</f>
        <v>#REF!</v>
      </c>
      <c r="N64" s="570">
        <f>'[1]Heat plate'!T65</f>
        <v>0</v>
      </c>
    </row>
    <row r="65" spans="1:14">
      <c r="A65" s="196" t="str">
        <f>'[1]Heat plate'!A66</f>
        <v>HEAT041</v>
      </c>
      <c r="B65" s="196" t="str">
        <f>'[1]Heat plate'!B66</f>
        <v>CB40 (40hp chiller barrel)</v>
      </c>
      <c r="C65" s="56"/>
      <c r="D65" s="55">
        <f>'[1]Heat plate'!D66</f>
        <v>40</v>
      </c>
      <c r="E65" s="55" t="str">
        <f>'[1]Heat plate'!E66</f>
        <v>1916*273</v>
      </c>
      <c r="F65" s="55" t="str">
        <f>'[1]Heat plate'!F66</f>
        <v>120KW</v>
      </c>
      <c r="G65" s="185">
        <f>'[1]Heat plate'!G66</f>
        <v>0</v>
      </c>
      <c r="H65" s="196"/>
      <c r="I65" s="190">
        <f>'[1]Heat plate'!N66</f>
        <v>8432.53968253968</v>
      </c>
      <c r="J65" s="82" t="s">
        <v>300</v>
      </c>
      <c r="K65" s="138"/>
      <c r="L65" s="70">
        <v>40</v>
      </c>
      <c r="M65" s="395" t="e">
        <f>'[1]Heat plate'!#REF!</f>
        <v>#REF!</v>
      </c>
      <c r="N65" s="570">
        <f>'[1]Heat plate'!T66</f>
        <v>0</v>
      </c>
    </row>
    <row r="66" spans="1:14">
      <c r="A66" s="196" t="str">
        <f>'[1]Heat plate'!A67</f>
        <v>HEAT042</v>
      </c>
      <c r="B66" s="196" t="str">
        <f>'[1]Heat plate'!B67</f>
        <v>CB50</v>
      </c>
      <c r="C66" s="56"/>
      <c r="D66" s="55">
        <f>'[1]Heat plate'!D67</f>
        <v>50</v>
      </c>
      <c r="E66" s="55">
        <f>'[1]Heat plate'!E67</f>
        <v>0</v>
      </c>
      <c r="F66" s="55" t="str">
        <f>'[1]Heat plate'!F67</f>
        <v>135KW</v>
      </c>
      <c r="G66" s="185">
        <f>'[1]Heat plate'!G67</f>
        <v>0</v>
      </c>
      <c r="H66" s="196"/>
      <c r="I66" s="190">
        <f>'[1]Heat plate'!N67</f>
        <v>10540.6746031746</v>
      </c>
      <c r="J66" s="573" t="s">
        <v>301</v>
      </c>
      <c r="K66" s="395" t="s">
        <v>302</v>
      </c>
      <c r="L66" s="395">
        <v>50</v>
      </c>
      <c r="M66" s="395" t="e">
        <f>'[1]Heat plate'!#REF!</f>
        <v>#REF!</v>
      </c>
      <c r="N66" s="570">
        <f>'[1]Heat plate'!T67</f>
        <v>0</v>
      </c>
    </row>
    <row r="67" spans="1:14">
      <c r="A67" s="196" t="str">
        <f>'[1]Heat plate'!A68</f>
        <v>HEAT043</v>
      </c>
      <c r="B67" s="196" t="str">
        <f>'[1]Heat plate'!B68</f>
        <v>CB60</v>
      </c>
      <c r="C67" s="56"/>
      <c r="D67" s="55">
        <f>'[1]Heat plate'!D68</f>
        <v>60</v>
      </c>
      <c r="E67" s="55">
        <f>'[1]Heat plate'!E68</f>
        <v>0</v>
      </c>
      <c r="F67" s="55" t="str">
        <f>'[1]Heat plate'!F68</f>
        <v>155KW</v>
      </c>
      <c r="G67" s="185">
        <f>'[1]Heat plate'!G68</f>
        <v>0</v>
      </c>
      <c r="H67" s="196"/>
      <c r="I67" s="190">
        <f>'[1]Heat plate'!N68</f>
        <v>12425.5952380952</v>
      </c>
      <c r="J67" s="573"/>
      <c r="K67" s="395"/>
      <c r="L67" s="395"/>
      <c r="M67" s="395" t="e">
        <f>'[1]Heat plate'!#REF!</f>
        <v>#REF!</v>
      </c>
      <c r="N67" s="570">
        <f>'[1]Heat plate'!T68</f>
        <v>0</v>
      </c>
    </row>
    <row r="68" spans="1:14">
      <c r="A68" s="196" t="str">
        <f>'[1]Heat plate'!A69</f>
        <v>HEAT043.1</v>
      </c>
      <c r="B68" s="196" t="str">
        <f>'[1]Heat plate'!B69</f>
        <v>CB70</v>
      </c>
      <c r="C68" s="56"/>
      <c r="D68" s="55">
        <f>'[1]Heat plate'!D69</f>
        <v>70</v>
      </c>
      <c r="E68" s="55">
        <f>'[1]Heat plate'!E69</f>
        <v>0</v>
      </c>
      <c r="F68" s="55">
        <f>'[1]Heat plate'!F69</f>
        <v>0</v>
      </c>
      <c r="G68" s="185">
        <f>'[1]Heat plate'!G69</f>
        <v>0</v>
      </c>
      <c r="H68" s="196"/>
      <c r="I68" s="190">
        <f>'[1]Heat plate'!N69</f>
        <v>14062.5</v>
      </c>
      <c r="J68" s="573"/>
      <c r="K68" s="395"/>
      <c r="L68" s="395"/>
      <c r="M68" s="395" t="e">
        <f>'[1]Heat plate'!#REF!</f>
        <v>#REF!</v>
      </c>
      <c r="N68" s="570">
        <f>'[1]Heat plate'!T69</f>
        <v>0</v>
      </c>
    </row>
    <row r="69" spans="1:14">
      <c r="A69" s="196" t="str">
        <f>'[1]Heat plate'!A70</f>
        <v>HEAT043.2</v>
      </c>
      <c r="B69" s="196" t="str">
        <f>'[1]Heat plate'!B70</f>
        <v>CB80</v>
      </c>
      <c r="C69" s="56"/>
      <c r="D69" s="55">
        <f>'[1]Heat plate'!D70</f>
        <v>80</v>
      </c>
      <c r="E69" s="55">
        <f>'[1]Heat plate'!E70</f>
        <v>0</v>
      </c>
      <c r="F69" s="55">
        <f>'[1]Heat plate'!F70</f>
        <v>0</v>
      </c>
      <c r="G69" s="185">
        <f>'[1]Heat plate'!G70</f>
        <v>0</v>
      </c>
      <c r="H69" s="196"/>
      <c r="I69" s="190">
        <f>'[1]Heat plate'!N70</f>
        <v>16207.8373015873</v>
      </c>
      <c r="J69" s="573"/>
      <c r="K69" s="395"/>
      <c r="L69" s="395"/>
      <c r="M69" s="395" t="e">
        <f>'[1]Heat plate'!#REF!</f>
        <v>#REF!</v>
      </c>
      <c r="N69" s="570">
        <f>'[1]Heat plate'!T70</f>
        <v>0</v>
      </c>
    </row>
    <row r="70" spans="1:14">
      <c r="A70" s="196" t="str">
        <f>'[1]Heat plate'!A71</f>
        <v>HEAT043.3</v>
      </c>
      <c r="B70" s="196" t="str">
        <f>'[1]Heat plate'!B71</f>
        <v>CB90</v>
      </c>
      <c r="C70" s="56"/>
      <c r="D70" s="55">
        <f>'[1]Heat plate'!D71</f>
        <v>90</v>
      </c>
      <c r="E70" s="55">
        <f>'[1]Heat plate'!E71</f>
        <v>0</v>
      </c>
      <c r="F70" s="55">
        <f>'[1]Heat plate'!F71</f>
        <v>0</v>
      </c>
      <c r="G70" s="185">
        <f>'[1]Heat plate'!G71</f>
        <v>0</v>
      </c>
      <c r="H70" s="196"/>
      <c r="I70" s="190">
        <f>'[1]Heat plate'!N71</f>
        <v>17547.123015873</v>
      </c>
      <c r="J70" s="573"/>
      <c r="K70" s="395"/>
      <c r="L70" s="395"/>
      <c r="M70" s="395" t="e">
        <f>'[1]Heat plate'!#REF!</f>
        <v>#REF!</v>
      </c>
      <c r="N70" s="570">
        <f>'[1]Heat plate'!T71</f>
        <v>0</v>
      </c>
    </row>
    <row r="71" spans="1:14">
      <c r="A71" s="196" t="str">
        <f>'[1]Heat plate'!A72</f>
        <v>HEAT043.4</v>
      </c>
      <c r="B71" s="196" t="str">
        <f>'[1]Heat plate'!B72</f>
        <v>CB100</v>
      </c>
      <c r="C71" s="56"/>
      <c r="D71" s="55">
        <f>'[1]Heat plate'!D72</f>
        <v>100</v>
      </c>
      <c r="E71" s="55">
        <f>'[1]Heat plate'!E72</f>
        <v>0</v>
      </c>
      <c r="F71" s="55">
        <f>'[1]Heat plate'!F72</f>
        <v>0</v>
      </c>
      <c r="G71" s="185">
        <f>'[1]Heat plate'!G72</f>
        <v>0</v>
      </c>
      <c r="H71" s="196"/>
      <c r="I71" s="190">
        <f>'[1]Heat plate'!N72</f>
        <v>18762.4007936508</v>
      </c>
      <c r="J71" s="573"/>
      <c r="K71" s="395"/>
      <c r="L71" s="395"/>
      <c r="M71" s="395" t="e">
        <f>'[1]Heat plate'!#REF!</f>
        <v>#REF!</v>
      </c>
      <c r="N71" s="570">
        <f>'[1]Heat plate'!T72</f>
        <v>0</v>
      </c>
    </row>
    <row r="72" spans="1:14">
      <c r="A72" s="196" t="str">
        <f>'[1]Heat plate'!A73</f>
        <v>HEAT043.5</v>
      </c>
      <c r="B72" s="196" t="str">
        <f>'[1]Heat plate'!B73</f>
        <v>CB110</v>
      </c>
      <c r="C72" s="56"/>
      <c r="D72" s="55">
        <f>'[1]Heat plate'!D73</f>
        <v>110</v>
      </c>
      <c r="E72" s="55">
        <f>'[1]Heat plate'!E73</f>
        <v>0</v>
      </c>
      <c r="F72" s="55">
        <f>'[1]Heat plate'!F73</f>
        <v>0</v>
      </c>
      <c r="G72" s="185">
        <f>'[1]Heat plate'!G73</f>
        <v>0</v>
      </c>
      <c r="H72" s="196"/>
      <c r="I72" s="190">
        <f>'[1]Heat plate'!N73</f>
        <v>20225.6944444444</v>
      </c>
      <c r="J72" s="573"/>
      <c r="K72" s="395"/>
      <c r="L72" s="395"/>
      <c r="M72" s="395" t="e">
        <f>'[1]Heat plate'!#REF!</f>
        <v>#REF!</v>
      </c>
      <c r="N72" s="570">
        <f>'[1]Heat plate'!T73</f>
        <v>0</v>
      </c>
    </row>
    <row r="73" spans="1:14">
      <c r="A73" s="196" t="str">
        <f>'[1]Heat plate'!A74</f>
        <v>HEAT043.6</v>
      </c>
      <c r="B73" s="196" t="str">
        <f>'[1]Heat plate'!B74</f>
        <v>CB120</v>
      </c>
      <c r="C73" s="57"/>
      <c r="D73" s="55">
        <f>'[1]Heat plate'!D74</f>
        <v>120</v>
      </c>
      <c r="E73" s="55">
        <f>'[1]Heat plate'!E74</f>
        <v>0</v>
      </c>
      <c r="F73" s="55">
        <f>'[1]Heat plate'!F74</f>
        <v>0</v>
      </c>
      <c r="G73" s="185">
        <f>'[1]Heat plate'!G74</f>
        <v>0</v>
      </c>
      <c r="H73" s="196"/>
      <c r="I73" s="190">
        <f>'[1]Heat plate'!N74</f>
        <v>21701.3888888889</v>
      </c>
      <c r="J73" s="573"/>
      <c r="K73" s="395"/>
      <c r="L73" s="395"/>
      <c r="M73" s="395" t="e">
        <f>'[1]Heat plate'!#REF!</f>
        <v>#REF!</v>
      </c>
      <c r="N73" s="570">
        <f>'[1]Heat plate'!T74</f>
        <v>0</v>
      </c>
    </row>
    <row r="74" spans="1:14">
      <c r="A74" s="196" t="str">
        <f>'[1]Heat plate'!A75</f>
        <v>HEAT044</v>
      </c>
      <c r="B74" s="196" t="str">
        <f>'[1]Heat plate'!B75</f>
        <v>T1HP titanium barrel 16c</v>
      </c>
      <c r="C74" s="575" t="s">
        <v>304</v>
      </c>
      <c r="D74" s="55" t="str">
        <f>'[1]Heat plate'!D75</f>
        <v>1hp</v>
      </c>
      <c r="E74" s="55" t="str">
        <f>'[1]Heat plate'!E75</f>
        <v>330*220*280(W) </v>
      </c>
      <c r="F74" s="55" t="str">
        <f>'[1]Heat plate'!F75</f>
        <v>0.064 * 3ft</v>
      </c>
      <c r="G74" s="185" t="str">
        <f>'[1]Heat plate'!G75</f>
        <v> 1 1/4" water inlet</v>
      </c>
      <c r="H74" s="196"/>
      <c r="I74" s="190">
        <f>'[1]Heat plate'!N75</f>
        <v>347.222222222222</v>
      </c>
      <c r="J74" s="574"/>
      <c r="K74" s="82"/>
      <c r="L74" s="574"/>
      <c r="M74" s="395" t="e">
        <f>'[1]Heat plate'!#REF!</f>
        <v>#REF!</v>
      </c>
      <c r="N74" s="570">
        <f>'[1]Heat plate'!T75</f>
        <v>2243.70669109605</v>
      </c>
    </row>
    <row r="75" spans="1:14">
      <c r="A75" s="196" t="str">
        <f>'[1]Heat plate'!A76</f>
        <v>HEAT045</v>
      </c>
      <c r="B75" s="196" t="str">
        <f>'[1]Heat plate'!B76</f>
        <v>T1.5HP titanium barrel 16c</v>
      </c>
      <c r="C75" s="576"/>
      <c r="D75" s="55" t="str">
        <f>'[1]Heat plate'!D76</f>
        <v>1.5hp</v>
      </c>
      <c r="E75" s="55" t="str">
        <f>'[1]Heat plate'!E76</f>
        <v>330*220*280(W) </v>
      </c>
      <c r="F75" s="55" t="str">
        <f>'[1]Heat plate'!F76</f>
        <v>0.064 * 2.5ft</v>
      </c>
      <c r="G75" s="185" t="str">
        <f>'[1]Heat plate'!G76</f>
        <v> 1 1/4" water inlet</v>
      </c>
      <c r="H75" s="196"/>
      <c r="I75" s="190">
        <f>'[1]Heat plate'!N76</f>
        <v>440.228174603175</v>
      </c>
      <c r="J75" s="574"/>
      <c r="K75" s="82"/>
      <c r="L75" s="574"/>
      <c r="M75" s="395" t="e">
        <f>'[1]Heat plate'!#REF!</f>
        <v>#REF!</v>
      </c>
      <c r="N75" s="570">
        <f>'[1]Heat plate'!T76</f>
        <v>2535.79200855636</v>
      </c>
    </row>
    <row r="76" spans="1:14">
      <c r="A76" s="196" t="str">
        <f>'[1]Heat plate'!A77</f>
        <v>HEAT046</v>
      </c>
      <c r="B76" s="196" t="str">
        <f>'[1]Heat plate'!B77</f>
        <v>T2HP titanium barrel 16c</v>
      </c>
      <c r="C76" s="576"/>
      <c r="D76" s="55" t="str">
        <f>'[1]Heat plate'!D77</f>
        <v>2hp</v>
      </c>
      <c r="E76" s="55" t="str">
        <f>'[1]Heat plate'!E77</f>
        <v>330*220*280(W) </v>
      </c>
      <c r="F76" s="55" t="str">
        <f>'[1]Heat plate'!F77</f>
        <v>0.075 * 1.5ft</v>
      </c>
      <c r="G76" s="185" t="str">
        <f>'[1]Heat plate'!G77</f>
        <v> 1 1/4" water inlet</v>
      </c>
      <c r="H76" s="196"/>
      <c r="I76" s="190">
        <f>'[1]Heat plate'!N77</f>
        <v>496.031746031746</v>
      </c>
      <c r="J76" s="328"/>
      <c r="K76" s="577"/>
      <c r="L76" s="578"/>
      <c r="M76" s="395" t="e">
        <f>'[1]Heat plate'!#REF!</f>
        <v>#REF!</v>
      </c>
      <c r="N76" s="570">
        <f>'[1]Heat plate'!T77</f>
        <v>2937.70076383063</v>
      </c>
    </row>
    <row r="77" spans="1:14">
      <c r="A77" s="196" t="str">
        <f>'[1]Heat plate'!A78</f>
        <v>HEAT047</v>
      </c>
      <c r="B77" s="196" t="str">
        <f>'[1]Heat plate'!B78</f>
        <v>T3HP titanium barrel 16c</v>
      </c>
      <c r="C77" s="576"/>
      <c r="D77" s="55" t="str">
        <f>'[1]Heat plate'!D78</f>
        <v>3hp</v>
      </c>
      <c r="E77" s="55" t="str">
        <f>'[1]Heat plate'!E78</f>
        <v>430*220*280(W) </v>
      </c>
      <c r="F77" s="55" t="str">
        <f>'[1]Heat plate'!F78</f>
        <v>0.09 * 1.5ft</v>
      </c>
      <c r="G77" s="185" t="str">
        <f>'[1]Heat plate'!G78</f>
        <v> 1 1/2" water inlet</v>
      </c>
      <c r="H77" s="196"/>
      <c r="I77" s="190">
        <f>'[1]Heat plate'!N78</f>
        <v>606.39880952381</v>
      </c>
      <c r="J77" s="328"/>
      <c r="K77" s="577"/>
      <c r="L77" s="578"/>
      <c r="M77" s="395" t="e">
        <f>'[1]Heat plate'!#REF!</f>
        <v>#REF!</v>
      </c>
      <c r="N77" s="570">
        <f>'[1]Heat plate'!T78</f>
        <v>4205.30418323806</v>
      </c>
    </row>
    <row r="78" spans="1:14">
      <c r="A78" s="196" t="str">
        <f>'[1]Heat plate'!A79</f>
        <v>HEAT048</v>
      </c>
      <c r="B78" s="196" t="str">
        <f>'[1]Heat plate'!B79</f>
        <v>T4HP titanium barrel 16c </v>
      </c>
      <c r="C78" s="576"/>
      <c r="D78" s="55">
        <f>'[1]Heat plate'!D79</f>
        <v>4</v>
      </c>
      <c r="E78" s="55" t="str">
        <f>'[1]Heat plate'!E79</f>
        <v>490*230*290(W) </v>
      </c>
      <c r="F78" s="55" t="str">
        <f>'[1]Heat plate'!F79</f>
        <v>0.075 * 12" *2</v>
      </c>
      <c r="G78" s="185" t="str">
        <f>'[1]Heat plate'!G79</f>
        <v> 1 1/2" water inlet</v>
      </c>
      <c r="H78" s="196"/>
      <c r="I78" s="190">
        <f>'[1]Heat plate'!N79</f>
        <v>721.72619047619</v>
      </c>
      <c r="J78" s="328"/>
      <c r="K78" s="577"/>
      <c r="L78" s="578"/>
      <c r="M78" s="395" t="e">
        <f>'[1]Heat plate'!#REF!</f>
        <v>#REF!</v>
      </c>
      <c r="N78" s="570">
        <f>'[1]Heat plate'!T79</f>
        <v>0</v>
      </c>
    </row>
    <row r="79" ht="21" customHeight="1" spans="1:14">
      <c r="A79" s="196" t="str">
        <f>'[1]Heat plate'!A80</f>
        <v>HEAT049</v>
      </c>
      <c r="B79" s="196" t="str">
        <f>'[1]Heat plate'!B80</f>
        <v>T5HP titanium barrel 16c</v>
      </c>
      <c r="C79" s="579"/>
      <c r="D79" s="55">
        <f>'[1]Heat plate'!D80</f>
        <v>5</v>
      </c>
      <c r="E79" s="55" t="str">
        <f>'[1]Heat plate'!E80</f>
        <v>560*230*290(W) </v>
      </c>
      <c r="F79" s="55" t="str">
        <f>'[1]Heat plate'!F80</f>
        <v>0.09*15"*2</v>
      </c>
      <c r="G79" s="185" t="str">
        <f>'[1]Heat plate'!G80</f>
        <v> 1 1/2" water inlet</v>
      </c>
      <c r="H79" s="196"/>
      <c r="I79" s="190">
        <f>'[1]Heat plate'!N80</f>
        <v>758.928571428571</v>
      </c>
      <c r="J79" s="328"/>
      <c r="K79" s="577"/>
      <c r="L79" s="578"/>
      <c r="M79" s="395" t="e">
        <f>'[1]Heat plate'!#REF!</f>
        <v>#REF!</v>
      </c>
      <c r="N79" s="570">
        <f>'[1]Heat plate'!T80</f>
        <v>0</v>
      </c>
    </row>
    <row r="80" spans="1:14">
      <c r="A80" s="196" t="str">
        <f>'[1]Heat plate'!A81</f>
        <v>HEAT050</v>
      </c>
      <c r="B80" s="196" t="str">
        <f>'[1]Heat plate'!B81</f>
        <v>T1hpS-RC (100mm) Titanium coil</v>
      </c>
      <c r="C80" s="580" t="s">
        <v>305</v>
      </c>
      <c r="D80" s="55">
        <f>'[1]Heat plate'!D81</f>
        <v>1</v>
      </c>
      <c r="E80" s="55" t="str">
        <f>'[1]Heat plate'!E81</f>
        <v>200*430H*100mmd</v>
      </c>
      <c r="F80" s="55" t="str">
        <f>'[1]Heat plate'!F81</f>
        <v>1/2" * 1/2"</v>
      </c>
      <c r="G80" s="185">
        <f>'[1]Heat plate'!G81</f>
        <v>0</v>
      </c>
      <c r="H80" s="196"/>
      <c r="I80" s="190" t="str">
        <f>'[1]Heat plate'!N81</f>
        <v>~</v>
      </c>
      <c r="J80" s="328"/>
      <c r="K80" s="577"/>
      <c r="L80" s="578"/>
      <c r="M80" s="395" t="e">
        <f>'[1]Heat plate'!#REF!</f>
        <v>#REF!</v>
      </c>
      <c r="N80" s="570">
        <f>'[1]Heat plate'!T81</f>
        <v>0</v>
      </c>
    </row>
    <row r="81" spans="1:14">
      <c r="A81" s="196" t="str">
        <f>'[1]Heat plate'!A82</f>
        <v>HEAT051</v>
      </c>
      <c r="B81" s="196" t="str">
        <f>'[1]Heat plate'!B82</f>
        <v>T1.5hpS-RC (100mm) Titanium coil</v>
      </c>
      <c r="C81" s="581"/>
      <c r="D81" s="55">
        <f>'[1]Heat plate'!D82</f>
        <v>1.5</v>
      </c>
      <c r="E81" s="55" t="str">
        <f>'[1]Heat plate'!E82</f>
        <v>280*480H*100mmd</v>
      </c>
      <c r="F81" s="55" t="str">
        <f>'[1]Heat plate'!F82</f>
        <v>1/2" * 1/2"</v>
      </c>
      <c r="G81" s="185">
        <f>'[1]Heat plate'!G82</f>
        <v>0</v>
      </c>
      <c r="H81" s="196"/>
      <c r="I81" s="190" t="str">
        <f>'[1]Heat plate'!N82</f>
        <v>~</v>
      </c>
      <c r="J81" s="328"/>
      <c r="K81" s="577"/>
      <c r="L81" s="578"/>
      <c r="M81" s="395" t="e">
        <f>'[1]Heat plate'!#REF!</f>
        <v>#REF!</v>
      </c>
      <c r="N81" s="570">
        <f>'[1]Heat plate'!T82</f>
        <v>0</v>
      </c>
    </row>
    <row r="82" spans="1:14">
      <c r="A82" s="196" t="str">
        <f>'[1]Heat plate'!A83</f>
        <v>HEAT052</v>
      </c>
      <c r="B82" s="196" t="str">
        <f>'[1]Heat plate'!B83</f>
        <v>T2hpS-RC (100mm) Titanium coil</v>
      </c>
      <c r="C82" s="581"/>
      <c r="D82" s="55">
        <f>'[1]Heat plate'!D83</f>
        <v>2</v>
      </c>
      <c r="E82" s="55" t="str">
        <f>'[1]Heat plate'!E83</f>
        <v>400*500H*100mmd</v>
      </c>
      <c r="F82" s="55" t="str">
        <f>'[1]Heat plate'!F83</f>
        <v>1/2" * 1/2"</v>
      </c>
      <c r="G82" s="185">
        <f>'[1]Heat plate'!G83</f>
        <v>0</v>
      </c>
      <c r="H82" s="196"/>
      <c r="I82" s="190" t="str">
        <f>'[1]Heat plate'!N83</f>
        <v>~</v>
      </c>
      <c r="J82" s="328"/>
      <c r="K82" s="577"/>
      <c r="L82" s="578"/>
      <c r="M82" s="395" t="e">
        <f>'[1]Heat plate'!#REF!</f>
        <v>#REF!</v>
      </c>
      <c r="N82" s="570">
        <f>'[1]Heat plate'!T83</f>
        <v>0</v>
      </c>
    </row>
    <row r="83" spans="1:14">
      <c r="A83" s="196" t="str">
        <f>'[1]Heat plate'!A84</f>
        <v>HEAT053</v>
      </c>
      <c r="B83" s="196" t="str">
        <f>'[1]Heat plate'!B84</f>
        <v>T1hp-RC Titanium coil</v>
      </c>
      <c r="C83" s="581"/>
      <c r="D83" s="55">
        <f>'[1]Heat plate'!D84</f>
        <v>1</v>
      </c>
      <c r="E83" s="55" t="str">
        <f>'[1]Heat plate'!E84</f>
        <v>200*430H*150mmd</v>
      </c>
      <c r="F83" s="55" t="str">
        <f>'[1]Heat plate'!F84</f>
        <v>1/2" * 1/2"</v>
      </c>
      <c r="G83" s="185" t="str">
        <f>'[1]Heat plate'!G84</f>
        <v>0.064 * 3ft</v>
      </c>
      <c r="H83" s="196"/>
      <c r="I83" s="190">
        <f>'[1]Heat plate'!N84</f>
        <v>173.611111111111</v>
      </c>
      <c r="J83" s="328"/>
      <c r="K83" s="582"/>
      <c r="L83" s="583"/>
      <c r="M83" s="395" t="e">
        <f>'[1]Heat plate'!#REF!</f>
        <v>#REF!</v>
      </c>
      <c r="N83" s="570">
        <f>'[1]Heat plate'!T84</f>
        <v>0</v>
      </c>
    </row>
    <row r="84" spans="1:14">
      <c r="A84" s="196" t="str">
        <f>'[1]Heat plate'!A85</f>
        <v>HEAT054</v>
      </c>
      <c r="B84" s="196" t="str">
        <f>'[1]Heat plate'!B85</f>
        <v>T1.5hp-RC Titanium coil</v>
      </c>
      <c r="C84" s="581"/>
      <c r="D84" s="55">
        <f>'[1]Heat plate'!D85</f>
        <v>1.5</v>
      </c>
      <c r="E84" s="55" t="str">
        <f>'[1]Heat plate'!E85</f>
        <v>280*480H*150mmd</v>
      </c>
      <c r="F84" s="55" t="str">
        <f>'[1]Heat plate'!F85</f>
        <v>1/2" * 1/2"</v>
      </c>
      <c r="G84" s="185" t="str">
        <f>'[1]Heat plate'!G85</f>
        <v>0.064 * 2.5ft</v>
      </c>
      <c r="H84" s="196"/>
      <c r="I84" s="190">
        <f>'[1]Heat plate'!N85</f>
        <v>240.575396825397</v>
      </c>
      <c r="J84" s="328"/>
      <c r="K84" s="582"/>
      <c r="L84" s="583"/>
      <c r="M84" s="395" t="e">
        <f>'[1]Heat plate'!#REF!</f>
        <v>#REF!</v>
      </c>
      <c r="N84" s="570">
        <f>'[1]Heat plate'!T85</f>
        <v>0</v>
      </c>
    </row>
    <row r="85" spans="1:14">
      <c r="A85" s="196" t="str">
        <f>'[1]Heat plate'!A86</f>
        <v>HEAT055</v>
      </c>
      <c r="B85" s="196" t="str">
        <f>'[1]Heat plate'!B86</f>
        <v>T2hp-RC Titanium coil</v>
      </c>
      <c r="C85" s="581"/>
      <c r="D85" s="55">
        <f>'[1]Heat plate'!D86</f>
        <v>2</v>
      </c>
      <c r="E85" s="55" t="str">
        <f>'[1]Heat plate'!E86</f>
        <v>400*500H*150mmd</v>
      </c>
      <c r="F85" s="55" t="str">
        <f>'[1]Heat plate'!F86</f>
        <v>1/2" * 1/2"</v>
      </c>
      <c r="G85" s="185" t="str">
        <f>'[1]Heat plate'!G86</f>
        <v>0.075 * 1.5ft</v>
      </c>
      <c r="H85" s="196"/>
      <c r="I85" s="190">
        <f>'[1]Heat plate'!N86</f>
        <v>307.539682539683</v>
      </c>
      <c r="J85" s="328"/>
      <c r="K85" s="582"/>
      <c r="L85" s="583"/>
      <c r="M85" s="395" t="e">
        <f>'[1]Heat plate'!#REF!</f>
        <v>#REF!</v>
      </c>
      <c r="N85" s="570">
        <f>'[1]Heat plate'!T86</f>
        <v>0</v>
      </c>
    </row>
    <row r="86" spans="1:14">
      <c r="A86" s="196" t="str">
        <f>'[1]Heat plate'!A87</f>
        <v>HEAT056</v>
      </c>
      <c r="B86" s="196" t="str">
        <f>'[1]Heat plate'!B87</f>
        <v>T3hp-RC Titanium coil</v>
      </c>
      <c r="C86" s="581"/>
      <c r="D86" s="55">
        <f>'[1]Heat plate'!D87</f>
        <v>3</v>
      </c>
      <c r="E86" s="55" t="str">
        <f>'[1]Heat plate'!E87</f>
        <v>340*520H*150mmd</v>
      </c>
      <c r="F86" s="55" t="str">
        <f>'[1]Heat plate'!F87</f>
        <v>1/2" * 3/4"</v>
      </c>
      <c r="G86" s="185" t="str">
        <f>'[1]Heat plate'!G87</f>
        <v>0.09 * 1.5ft</v>
      </c>
      <c r="H86" s="196"/>
      <c r="I86" s="190">
        <f>'[1]Heat plate'!N87</f>
        <v>427.827380952381</v>
      </c>
      <c r="J86" s="328"/>
      <c r="K86" s="582"/>
      <c r="L86" s="583"/>
      <c r="M86" s="395" t="e">
        <f>'[1]Heat plate'!#REF!</f>
        <v>#REF!</v>
      </c>
      <c r="N86" s="570">
        <f>'[1]Heat plate'!T87</f>
        <v>0</v>
      </c>
    </row>
    <row r="87" spans="1:14">
      <c r="A87" s="196" t="str">
        <f>'[1]Heat plate'!A88</f>
        <v>HEAT057</v>
      </c>
      <c r="B87" s="196" t="str">
        <f>'[1]Heat plate'!B88</f>
        <v>T4hp-RC Titanium coil</v>
      </c>
      <c r="C87" s="581"/>
      <c r="D87" s="55">
        <f>'[1]Heat plate'!D88</f>
        <v>4</v>
      </c>
      <c r="E87" s="55" t="str">
        <f>'[1]Heat plate'!E88</f>
        <v>390*520H*150mmd</v>
      </c>
      <c r="F87" s="55" t="str">
        <f>'[1]Heat plate'!F88</f>
        <v>1/2" * 3/4"</v>
      </c>
      <c r="G87" s="185" t="str">
        <f>'[1]Heat plate'!G88</f>
        <v>0.075 * 12" *2</v>
      </c>
      <c r="H87" s="196"/>
      <c r="I87" s="190">
        <f>'[1]Heat plate'!N88</f>
        <v>489.831349206349</v>
      </c>
      <c r="J87" s="328"/>
      <c r="K87" s="582"/>
      <c r="L87" s="583"/>
      <c r="M87" s="395" t="e">
        <f>'[1]Heat plate'!#REF!</f>
        <v>#REF!</v>
      </c>
      <c r="N87" s="570">
        <f>'[1]Heat plate'!T88</f>
        <v>0</v>
      </c>
    </row>
    <row r="88" spans="1:14">
      <c r="A88" s="196" t="str">
        <f>'[1]Heat plate'!A89</f>
        <v>HEAT058</v>
      </c>
      <c r="B88" s="196" t="str">
        <f>'[1]Heat plate'!B89</f>
        <v>T5hp-RC Titanium coil</v>
      </c>
      <c r="C88" s="495"/>
      <c r="D88" s="55">
        <f>'[1]Heat plate'!D89</f>
        <v>5</v>
      </c>
      <c r="E88" s="55" t="str">
        <f>'[1]Heat plate'!E89</f>
        <v>450*520H*150mmd</v>
      </c>
      <c r="F88" s="55" t="str">
        <f>'[1]Heat plate'!F89</f>
        <v>1/2" * 3/4"</v>
      </c>
      <c r="G88" s="185" t="str">
        <f>'[1]Heat plate'!G89</f>
        <v>0.09*15"*2</v>
      </c>
      <c r="H88" s="196"/>
      <c r="I88" s="190">
        <f>'[1]Heat plate'!N89</f>
        <v>551.835317460317</v>
      </c>
      <c r="J88" s="328"/>
      <c r="K88" s="582"/>
      <c r="L88" s="583"/>
      <c r="M88" s="395" t="e">
        <f>'[1]Heat plate'!#REF!</f>
        <v>#REF!</v>
      </c>
      <c r="N88" s="570">
        <f>'[1]Heat plate'!T89</f>
        <v>0</v>
      </c>
    </row>
    <row r="89" spans="1:14">
      <c r="A89" s="196" t="str">
        <f>'[1]Heat plate'!A90</f>
        <v>HEAT059</v>
      </c>
      <c r="B89" s="196" t="str">
        <f>'[1]Heat plate'!B90</f>
        <v>TS1hp Titanium barrel 2c</v>
      </c>
      <c r="C89" s="584" t="s">
        <v>306</v>
      </c>
      <c r="D89" s="55">
        <f>'[1]Heat plate'!D90</f>
        <v>1</v>
      </c>
      <c r="E89" s="55" t="str">
        <f>'[1]Heat plate'!E90</f>
        <v>405h*215d</v>
      </c>
      <c r="F89" s="55">
        <f>'[1]Heat plate'!F90</f>
        <v>0</v>
      </c>
      <c r="G89" s="185" t="str">
        <f>'[1]Heat plate'!G90</f>
        <v>0.055 * 800mm</v>
      </c>
      <c r="H89" s="196"/>
      <c r="I89" s="190">
        <f>'[1]Heat plate'!N90</f>
        <v>421.626984126984</v>
      </c>
      <c r="J89" s="328"/>
      <c r="K89" s="582"/>
      <c r="L89" s="583"/>
      <c r="M89" s="395" t="e">
        <f>'[1]Heat plate'!#REF!</f>
        <v>#REF!</v>
      </c>
      <c r="N89" s="570">
        <f>'[1]Heat plate'!T90</f>
        <v>2318.11145300081</v>
      </c>
    </row>
    <row r="90" spans="1:14">
      <c r="A90" s="196" t="str">
        <f>'[1]Heat plate'!A91</f>
        <v>HEAT060</v>
      </c>
      <c r="B90" s="196" t="str">
        <f>'[1]Heat plate'!B91</f>
        <v>TS1.5hp Titanium barrel 2c</v>
      </c>
      <c r="C90" s="585"/>
      <c r="D90" s="55">
        <f>'[1]Heat plate'!D91</f>
        <v>1.5</v>
      </c>
      <c r="E90" s="55" t="str">
        <f>'[1]Heat plate'!E91</f>
        <v>455h*215d</v>
      </c>
      <c r="F90" s="55">
        <f>'[1]Heat plate'!F91</f>
        <v>0</v>
      </c>
      <c r="G90" s="185" t="str">
        <f>'[1]Heat plate'!G91</f>
        <v>0.064 * 800mm</v>
      </c>
      <c r="H90" s="196"/>
      <c r="I90" s="190">
        <f>'[1]Heat plate'!N91</f>
        <v>644.84126984127</v>
      </c>
      <c r="J90" s="328"/>
      <c r="K90" s="582"/>
      <c r="L90" s="583"/>
      <c r="M90" s="395" t="e">
        <f>'[1]Heat plate'!#REF!</f>
        <v>#REF!</v>
      </c>
      <c r="N90" s="570">
        <f>'[1]Heat plate'!T91</f>
        <v>2740.40510379446</v>
      </c>
    </row>
    <row r="91" spans="1:14">
      <c r="A91" s="196" t="str">
        <f>'[1]Heat plate'!A92</f>
        <v>HEAT061</v>
      </c>
      <c r="B91" s="196" t="str">
        <f>'[1]Heat plate'!B92</f>
        <v>TS2hp Titanium barrel 2c</v>
      </c>
      <c r="C91" s="585"/>
      <c r="D91" s="55">
        <f>'[1]Heat plate'!D92</f>
        <v>2</v>
      </c>
      <c r="E91" s="55" t="str">
        <f>'[1]Heat plate'!E92</f>
        <v>475h*215d</v>
      </c>
      <c r="F91" s="55">
        <f>'[1]Heat plate'!F92</f>
        <v>0</v>
      </c>
      <c r="G91" s="185" t="str">
        <f>'[1]Heat plate'!G92</f>
        <v>0.070 * 650mm</v>
      </c>
      <c r="H91" s="196"/>
      <c r="I91" s="190">
        <f>'[1]Heat plate'!N92</f>
        <v>813.492063492063</v>
      </c>
      <c r="J91" s="328"/>
      <c r="K91" s="582"/>
      <c r="L91" s="583"/>
      <c r="M91" s="395" t="e">
        <f>'[1]Heat plate'!#REF!</f>
        <v>#REF!</v>
      </c>
      <c r="N91" s="570">
        <f>'[1]Heat plate'!T92</f>
        <v>4264.34188165076</v>
      </c>
    </row>
    <row r="92" spans="1:14">
      <c r="A92" s="196" t="str">
        <f>'[1]Heat plate'!A93</f>
        <v>HEAT062</v>
      </c>
      <c r="B92" s="196" t="str">
        <f>'[1]Heat plate'!B93</f>
        <v>TS3hp Titanium barrel 2c</v>
      </c>
      <c r="C92" s="585"/>
      <c r="D92" s="55">
        <f>'[1]Heat plate'!D93</f>
        <v>3</v>
      </c>
      <c r="E92" s="55" t="str">
        <f>'[1]Heat plate'!E93</f>
        <v>575h*215d</v>
      </c>
      <c r="F92" s="55">
        <f>'[1]Heat plate'!F93</f>
        <v>0</v>
      </c>
      <c r="G92" s="185" t="str">
        <f>'[1]Heat plate'!G93</f>
        <v>0.08 *600mm</v>
      </c>
      <c r="H92" s="196"/>
      <c r="I92" s="190">
        <f>'[1]Heat plate'!N93</f>
        <v>1091.26984126984</v>
      </c>
      <c r="J92" s="328"/>
      <c r="K92" s="582"/>
      <c r="L92" s="583"/>
      <c r="M92" s="395" t="e">
        <f>'[1]Heat plate'!#REF!</f>
        <v>#REF!</v>
      </c>
      <c r="N92" s="570">
        <f>'[1]Heat plate'!T93</f>
        <v>4690.17521498409</v>
      </c>
    </row>
    <row r="93" spans="1:14">
      <c r="A93" s="196" t="str">
        <f>'[1]Heat plate'!A94</f>
        <v>HEAT063</v>
      </c>
      <c r="B93" s="196" t="str">
        <f>'[1]Heat plate'!B94</f>
        <v>TS4hp Titanium barrel 2c</v>
      </c>
      <c r="C93" s="585"/>
      <c r="D93" s="55">
        <f>'[1]Heat plate'!D94</f>
        <v>4</v>
      </c>
      <c r="E93" s="55" t="str">
        <f>'[1]Heat plate'!E94</f>
        <v>675h*215d</v>
      </c>
      <c r="F93" s="55">
        <f>'[1]Heat plate'!F94</f>
        <v>0</v>
      </c>
      <c r="G93" s="185" t="str">
        <f>'[1]Heat plate'!G94</f>
        <v>0.075 * 200mm</v>
      </c>
      <c r="H93" s="196"/>
      <c r="I93" s="190">
        <f>'[1]Heat plate'!N94</f>
        <v>1550.09920634921</v>
      </c>
      <c r="J93" s="328"/>
      <c r="K93" s="582"/>
      <c r="L93" s="583"/>
      <c r="M93" s="395" t="e">
        <f>'[1]Heat plate'!#REF!</f>
        <v>#REF!</v>
      </c>
      <c r="N93" s="570">
        <f>'[1]Heat plate'!T94</f>
        <v>0</v>
      </c>
    </row>
    <row r="94" spans="1:14">
      <c r="A94" s="196" t="str">
        <f>'[1]Heat plate'!A95</f>
        <v>HEAT064</v>
      </c>
      <c r="B94" s="196" t="str">
        <f>'[1]Heat plate'!B95</f>
        <v>TS5hp Titanium barrel 2c</v>
      </c>
      <c r="C94" s="586"/>
      <c r="D94" s="55">
        <f>'[1]Heat plate'!D95</f>
        <v>5</v>
      </c>
      <c r="E94" s="55" t="str">
        <f>'[1]Heat plate'!E95</f>
        <v>675h*265d</v>
      </c>
      <c r="F94" s="55">
        <f>'[1]Heat plate'!F95</f>
        <v>0</v>
      </c>
      <c r="G94" s="185" t="str">
        <f>'[1]Heat plate'!G95</f>
        <v>0.09*250mm</v>
      </c>
      <c r="H94" s="196"/>
      <c r="I94" s="190">
        <f>'[1]Heat plate'!N95</f>
        <v>1847.71825396825</v>
      </c>
      <c r="J94" s="328"/>
      <c r="K94" s="582"/>
      <c r="L94" s="583"/>
      <c r="M94" s="395" t="e">
        <f>'[1]Heat plate'!#REF!</f>
        <v>#REF!</v>
      </c>
      <c r="N94" s="570">
        <f>'[1]Heat plate'!T95</f>
        <v>0</v>
      </c>
    </row>
    <row r="95" ht="15" customHeight="1" spans="1:14">
      <c r="A95" s="196" t="str">
        <f>'[1]Heat plate'!A96</f>
        <v>HEAT065</v>
      </c>
      <c r="B95" s="196" t="str">
        <f>'[1]Heat plate'!B96</f>
        <v>T5hp-2c Titanium barrel</v>
      </c>
      <c r="C95" s="584" t="s">
        <v>307</v>
      </c>
      <c r="D95" s="55">
        <f>'[1]Heat plate'!D96</f>
        <v>5</v>
      </c>
      <c r="E95" s="55" t="str">
        <f>'[1]Heat plate'!E96</f>
        <v>660*250*402</v>
      </c>
      <c r="F95" s="55" t="str">
        <f>'[1]Heat plate'!F96</f>
        <v>18KW</v>
      </c>
      <c r="G95" s="587"/>
      <c r="H95" s="196"/>
      <c r="I95" s="190">
        <f>'[1]Heat plate'!N96</f>
        <v>1860.11904761905</v>
      </c>
      <c r="J95" s="502" t="s">
        <v>285</v>
      </c>
      <c r="K95" s="196" t="s">
        <v>283</v>
      </c>
      <c r="L95" s="583"/>
      <c r="M95" s="395" t="e">
        <f>'[1]Heat plate'!#REF!</f>
        <v>#REF!</v>
      </c>
      <c r="N95" s="570">
        <f>'[1]Heat plate'!T96</f>
        <v>0</v>
      </c>
    </row>
    <row r="96" spans="1:14">
      <c r="A96" s="196" t="str">
        <f>'[1]Heat plate'!A97</f>
        <v>HEAT067</v>
      </c>
      <c r="B96" s="196" t="str">
        <f>'[1]Heat plate'!B97</f>
        <v>T8hp-2C Titanium barrel</v>
      </c>
      <c r="C96" s="585"/>
      <c r="D96" s="55">
        <f>'[1]Heat plate'!D97</f>
        <v>8</v>
      </c>
      <c r="E96" s="55" t="str">
        <f>'[1]Heat plate'!E97</f>
        <v>880*250*402</v>
      </c>
      <c r="F96" s="55" t="str">
        <f>'[1]Heat plate'!F97</f>
        <v>28KW</v>
      </c>
      <c r="G96" s="587"/>
      <c r="H96" s="196"/>
      <c r="I96" s="190">
        <f>'[1]Heat plate'!N97</f>
        <v>2962.5496031746</v>
      </c>
      <c r="J96" s="82" t="s">
        <v>308</v>
      </c>
      <c r="K96" s="487" t="s">
        <v>289</v>
      </c>
      <c r="L96" s="583"/>
      <c r="M96" s="395" t="e">
        <f>'[1]Heat plate'!#REF!</f>
        <v>#REF!</v>
      </c>
      <c r="N96" s="570">
        <f>'[1]Heat plate'!T97</f>
        <v>0</v>
      </c>
    </row>
    <row r="97" spans="1:14">
      <c r="A97" s="196" t="str">
        <f>'[1]Heat plate'!A98</f>
        <v>HEAT068</v>
      </c>
      <c r="B97" s="196" t="str">
        <f>'[1]Heat plate'!B98</f>
        <v>T10hp-2cC Titanium barrel</v>
      </c>
      <c r="C97" s="585"/>
      <c r="D97" s="55">
        <f>'[1]Heat plate'!D98</f>
        <v>10</v>
      </c>
      <c r="E97" s="55" t="str">
        <f>'[1]Heat plate'!E98</f>
        <v>1020*250*402</v>
      </c>
      <c r="F97" s="55" t="str">
        <f>'[1]Heat plate'!F98</f>
        <v>35KW</v>
      </c>
      <c r="G97" s="587"/>
      <c r="H97" s="196"/>
      <c r="I97" s="190">
        <f>'[1]Heat plate'!N98</f>
        <v>3348.21428571429</v>
      </c>
      <c r="J97" s="82"/>
      <c r="K97" s="588"/>
      <c r="L97" s="583"/>
      <c r="M97" s="395" t="e">
        <f>'[1]Heat plate'!#REF!</f>
        <v>#REF!</v>
      </c>
      <c r="N97" s="570">
        <f>'[1]Heat plate'!T98</f>
        <v>0</v>
      </c>
    </row>
    <row r="98" spans="1:14">
      <c r="A98" s="196" t="str">
        <f>'[1]Heat plate'!A99</f>
        <v>HEAT069</v>
      </c>
      <c r="B98" s="196" t="str">
        <f>'[1]Heat plate'!B99</f>
        <v>T12hp-2cC Titanium barrel</v>
      </c>
      <c r="C98" s="585"/>
      <c r="D98" s="55">
        <f>'[1]Heat plate'!D99</f>
        <v>12</v>
      </c>
      <c r="E98" s="55" t="str">
        <f>'[1]Heat plate'!E99</f>
        <v>1200*250*402</v>
      </c>
      <c r="F98" s="55" t="str">
        <f>'[1]Heat plate'!F99</f>
        <v>36KW</v>
      </c>
      <c r="G98" s="587"/>
      <c r="H98" s="196"/>
      <c r="I98" s="190">
        <f>'[1]Heat plate'!N99</f>
        <v>3472.22222222222</v>
      </c>
      <c r="J98" s="502" t="s">
        <v>292</v>
      </c>
      <c r="K98" s="588"/>
      <c r="L98" s="583"/>
      <c r="M98" s="395" t="e">
        <f>'[1]Heat plate'!#REF!</f>
        <v>#REF!</v>
      </c>
      <c r="N98" s="570">
        <f>'[1]Heat plate'!T99</f>
        <v>0</v>
      </c>
    </row>
    <row r="99" spans="1:14">
      <c r="A99" s="196" t="str">
        <f>'[1]Heat plate'!A100</f>
        <v>HEAT070</v>
      </c>
      <c r="B99" s="196" t="str">
        <f>'[1]Heat plate'!B100</f>
        <v>T15hp-2cC Titanium barrel</v>
      </c>
      <c r="C99" s="585"/>
      <c r="D99" s="55">
        <f>'[1]Heat plate'!D100</f>
        <v>15</v>
      </c>
      <c r="E99" s="55" t="str">
        <f>'[1]Heat plate'!E100</f>
        <v>1500*250*402</v>
      </c>
      <c r="F99" s="55" t="str">
        <f>'[1]Heat plate'!F100</f>
        <v>47KW</v>
      </c>
      <c r="G99" s="94"/>
      <c r="H99" s="196"/>
      <c r="I99" s="190" t="str">
        <f>'[1]Heat plate'!N100</f>
        <v>~</v>
      </c>
      <c r="J99" s="574" t="s">
        <v>293</v>
      </c>
      <c r="K99" s="588"/>
      <c r="L99" s="583"/>
      <c r="M99" s="395" t="e">
        <f>'[1]Heat plate'!#REF!</f>
        <v>#REF!</v>
      </c>
      <c r="N99" s="570">
        <f>'[1]Heat plate'!T100</f>
        <v>0</v>
      </c>
    </row>
    <row r="100" spans="1:14">
      <c r="A100" s="196" t="str">
        <f>'[1]Heat plate'!A101</f>
        <v>HEAT071</v>
      </c>
      <c r="B100" s="196" t="str">
        <f>'[1]Heat plate'!B101</f>
        <v>T20hp-2cC Titanium barrel</v>
      </c>
      <c r="C100" s="585"/>
      <c r="D100" s="55">
        <f>'[1]Heat plate'!D101</f>
        <v>20</v>
      </c>
      <c r="E100" s="55" t="str">
        <f>'[1]Heat plate'!E101</f>
        <v>1150*355*513</v>
      </c>
      <c r="F100" s="55" t="str">
        <f>'[1]Heat plate'!F101</f>
        <v>56KW</v>
      </c>
      <c r="G100" s="587"/>
      <c r="H100" s="196"/>
      <c r="I100" s="190" t="str">
        <f>'[1]Heat plate'!N101</f>
        <v>~</v>
      </c>
      <c r="J100" s="502" t="s">
        <v>294</v>
      </c>
      <c r="K100" s="588"/>
      <c r="L100" s="583"/>
      <c r="M100" s="395" t="e">
        <f>'[1]Heat plate'!#REF!</f>
        <v>#REF!</v>
      </c>
      <c r="N100" s="570">
        <f>'[1]Heat plate'!T101</f>
        <v>0</v>
      </c>
    </row>
    <row r="101" spans="1:14">
      <c r="A101" s="196" t="str">
        <f>'[1]Heat plate'!A102</f>
        <v>HEAT082</v>
      </c>
      <c r="B101" s="196" t="str">
        <f>'[1]Heat plate'!B102</f>
        <v>T5SSCB Titanium barrel (5HP) +2C</v>
      </c>
      <c r="C101" s="584" t="s">
        <v>309</v>
      </c>
      <c r="D101" s="55">
        <f>'[1]Heat plate'!D102</f>
        <v>5</v>
      </c>
      <c r="E101" s="55">
        <f>'[1]Heat plate'!E102</f>
        <v>0</v>
      </c>
      <c r="F101" s="55">
        <f>'[1]Heat plate'!F102</f>
        <v>0</v>
      </c>
      <c r="G101" s="589"/>
      <c r="H101" s="196"/>
      <c r="I101" s="190">
        <f>'[1]Heat plate'!N102</f>
        <v>1711.30952380952</v>
      </c>
      <c r="J101" s="238"/>
      <c r="K101" s="62"/>
      <c r="L101" s="583"/>
      <c r="M101" s="395" t="e">
        <f>'[1]Heat plate'!#REF!</f>
        <v>#REF!</v>
      </c>
      <c r="N101" s="570">
        <f>'[1]Heat plate'!T102</f>
        <v>0</v>
      </c>
    </row>
    <row r="102" spans="1:14">
      <c r="A102" s="196" t="str">
        <f>'[1]Heat plate'!A103</f>
        <v>HEAT083</v>
      </c>
      <c r="B102" s="196" t="str">
        <f>'[1]Heat plate'!B103</f>
        <v>T6SSCB Titanium barrel</v>
      </c>
      <c r="C102" s="585"/>
      <c r="D102" s="55">
        <f>'[1]Heat plate'!D103</f>
        <v>6</v>
      </c>
      <c r="E102" s="55">
        <f>'[1]Heat plate'!E103</f>
        <v>0</v>
      </c>
      <c r="F102" s="55">
        <f>'[1]Heat plate'!F103</f>
        <v>0</v>
      </c>
      <c r="G102" s="589"/>
      <c r="H102" s="196"/>
      <c r="I102" s="190">
        <f>'[1]Heat plate'!N103</f>
        <v>1934.52380952381</v>
      </c>
      <c r="J102" s="238"/>
      <c r="K102" s="62"/>
      <c r="L102" s="583"/>
      <c r="M102" s="395" t="e">
        <f>'[1]Heat plate'!#REF!</f>
        <v>#REF!</v>
      </c>
      <c r="N102" s="570">
        <f>'[1]Heat plate'!T103</f>
        <v>0</v>
      </c>
    </row>
    <row r="103" spans="1:14">
      <c r="A103" s="196" t="str">
        <f>'[1]Heat plate'!A104</f>
        <v>HEAT084</v>
      </c>
      <c r="B103" s="196" t="str">
        <f>'[1]Heat plate'!B104</f>
        <v>T8SSCB Titanium barrel</v>
      </c>
      <c r="C103" s="585"/>
      <c r="D103" s="55">
        <f>'[1]Heat plate'!D104</f>
        <v>8</v>
      </c>
      <c r="E103" s="55">
        <f>'[1]Heat plate'!E104</f>
        <v>0</v>
      </c>
      <c r="F103" s="55">
        <f>'[1]Heat plate'!F104</f>
        <v>0</v>
      </c>
      <c r="G103" s="589"/>
      <c r="H103" s="196"/>
      <c r="I103" s="190">
        <f>'[1]Heat plate'!N104</f>
        <v>2380.95238095238</v>
      </c>
      <c r="J103" s="238"/>
      <c r="K103" s="62"/>
      <c r="L103" s="583"/>
      <c r="M103" s="395" t="e">
        <f>'[1]Heat plate'!#REF!</f>
        <v>#REF!</v>
      </c>
      <c r="N103" s="570">
        <f>'[1]Heat plate'!T104</f>
        <v>0</v>
      </c>
    </row>
    <row r="104" spans="1:14">
      <c r="A104" s="196" t="str">
        <f>'[1]Heat plate'!A105</f>
        <v>HEAT085</v>
      </c>
      <c r="B104" s="196" t="str">
        <f>'[1]Heat plate'!B105</f>
        <v>T10SSCB Titanium barrel</v>
      </c>
      <c r="C104" s="585"/>
      <c r="D104" s="55">
        <f>'[1]Heat plate'!D105</f>
        <v>10</v>
      </c>
      <c r="E104" s="55">
        <f>'[1]Heat plate'!E105</f>
        <v>0</v>
      </c>
      <c r="F104" s="55">
        <f>'[1]Heat plate'!F105</f>
        <v>0</v>
      </c>
      <c r="G104" s="589"/>
      <c r="H104" s="196"/>
      <c r="I104" s="190">
        <f>'[1]Heat plate'!N105</f>
        <v>3224.20634920635</v>
      </c>
      <c r="J104" s="238"/>
      <c r="K104" s="62"/>
      <c r="L104" s="583"/>
      <c r="M104" s="395" t="e">
        <f>'[1]Heat plate'!#REF!</f>
        <v>#REF!</v>
      </c>
      <c r="N104" s="570">
        <f>'[1]Heat plate'!T105</f>
        <v>0</v>
      </c>
    </row>
    <row r="105" spans="1:14">
      <c r="A105" s="196" t="str">
        <f>'[1]Heat plate'!A106</f>
        <v>HEAT086</v>
      </c>
      <c r="B105" s="196" t="str">
        <f>'[1]Heat plate'!B106</f>
        <v>T12SSCB Titanium barrel</v>
      </c>
      <c r="C105" s="585"/>
      <c r="D105" s="55">
        <f>'[1]Heat plate'!D106</f>
        <v>12</v>
      </c>
      <c r="E105" s="55">
        <f>'[1]Heat plate'!E106</f>
        <v>0</v>
      </c>
      <c r="F105" s="55">
        <f>'[1]Heat plate'!F106</f>
        <v>0</v>
      </c>
      <c r="G105" s="589"/>
      <c r="H105" s="196"/>
      <c r="I105" s="190">
        <f>'[1]Heat plate'!N106</f>
        <v>3720.23809523809</v>
      </c>
      <c r="J105" s="238"/>
      <c r="K105" s="62"/>
      <c r="L105" s="583"/>
      <c r="M105" s="395" t="e">
        <f>'[1]Heat plate'!#REF!</f>
        <v>#REF!</v>
      </c>
      <c r="N105" s="570">
        <f>'[1]Heat plate'!T106</f>
        <v>0</v>
      </c>
    </row>
    <row r="106" spans="1:14">
      <c r="A106" s="196" t="str">
        <f>'[1]Heat plate'!A107</f>
        <v>HEAT087</v>
      </c>
      <c r="B106" s="196" t="str">
        <f>'[1]Heat plate'!B107</f>
        <v>T15SSCB Titanium barrel</v>
      </c>
      <c r="C106" s="585"/>
      <c r="D106" s="55">
        <f>'[1]Heat plate'!D107</f>
        <v>15</v>
      </c>
      <c r="E106" s="55">
        <f>'[1]Heat plate'!E107</f>
        <v>0</v>
      </c>
      <c r="F106" s="55">
        <f>'[1]Heat plate'!F107</f>
        <v>0</v>
      </c>
      <c r="G106" s="589"/>
      <c r="H106" s="196"/>
      <c r="I106" s="190">
        <f>'[1]Heat plate'!N107</f>
        <v>4687.5</v>
      </c>
      <c r="J106" s="238"/>
      <c r="K106" s="62"/>
      <c r="L106" s="583"/>
      <c r="M106" s="395" t="e">
        <f>'[1]Heat plate'!#REF!</f>
        <v>#REF!</v>
      </c>
      <c r="N106" s="570">
        <f>'[1]Heat plate'!T107</f>
        <v>0</v>
      </c>
    </row>
    <row r="107" spans="1:14">
      <c r="A107" s="196" t="str">
        <f>'[1]Heat plate'!A108</f>
        <v>HEAT088</v>
      </c>
      <c r="B107" s="196" t="str">
        <f>'[1]Heat plate'!B108</f>
        <v>T20SSCB Titanium barrel</v>
      </c>
      <c r="C107" s="585"/>
      <c r="D107" s="55">
        <f>'[1]Heat plate'!D108</f>
        <v>20</v>
      </c>
      <c r="E107" s="55">
        <f>'[1]Heat plate'!E108</f>
        <v>0</v>
      </c>
      <c r="F107" s="55">
        <f>'[1]Heat plate'!F108</f>
        <v>0</v>
      </c>
      <c r="G107" s="589"/>
      <c r="H107" s="196"/>
      <c r="I107" s="190">
        <f>'[1]Heat plate'!N108</f>
        <v>6423.61111111111</v>
      </c>
      <c r="J107" s="238"/>
      <c r="K107" s="62"/>
      <c r="L107" s="583"/>
      <c r="M107" s="395" t="e">
        <f>'[1]Heat plate'!#REF!</f>
        <v>#REF!</v>
      </c>
      <c r="N107" s="570">
        <f>'[1]Heat plate'!T108</f>
        <v>0</v>
      </c>
    </row>
    <row r="108" spans="1:14">
      <c r="A108" s="196" t="str">
        <f>'[1]Heat plate'!A109</f>
        <v>HEAT089</v>
      </c>
      <c r="B108" s="196" t="str">
        <f>'[1]Heat plate'!B109</f>
        <v>T25SSCB Titanium barrel 2in1</v>
      </c>
      <c r="C108" s="585"/>
      <c r="D108" s="55">
        <f>'[1]Heat plate'!D109</f>
        <v>25</v>
      </c>
      <c r="E108" s="55">
        <f>'[1]Heat plate'!E109</f>
        <v>0</v>
      </c>
      <c r="F108" s="55">
        <f>'[1]Heat plate'!F109</f>
        <v>0</v>
      </c>
      <c r="G108" s="589"/>
      <c r="H108" s="196"/>
      <c r="I108" s="190">
        <f>'[1]Heat plate'!N109</f>
        <v>7229.6626984127</v>
      </c>
      <c r="J108" s="238"/>
      <c r="K108" s="62"/>
      <c r="L108" s="583"/>
      <c r="M108" s="395" t="e">
        <f>'[1]Heat plate'!#REF!</f>
        <v>#REF!</v>
      </c>
      <c r="N108" s="570">
        <f>'[1]Heat plate'!T109</f>
        <v>0</v>
      </c>
    </row>
    <row r="109" spans="1:14">
      <c r="A109" s="196" t="str">
        <f>'[1]Heat plate'!A110</f>
        <v>HEAT090</v>
      </c>
      <c r="B109" s="196" t="str">
        <f>'[1]Heat plate'!B110</f>
        <v>T30SSCB 2in1 Titanium barrel</v>
      </c>
      <c r="C109" s="585"/>
      <c r="D109" s="55">
        <f>'[1]Heat plate'!D110</f>
        <v>30</v>
      </c>
      <c r="E109" s="55">
        <f>'[1]Heat plate'!E110</f>
        <v>0</v>
      </c>
      <c r="F109" s="55">
        <f>'[1]Heat plate'!F110</f>
        <v>0</v>
      </c>
      <c r="G109" s="589"/>
      <c r="H109" s="196"/>
      <c r="I109" s="190">
        <f>'[1]Heat plate'!N110</f>
        <v>8370.53571428571</v>
      </c>
      <c r="J109" s="238"/>
      <c r="K109" s="62"/>
      <c r="L109" s="583"/>
      <c r="M109" s="395" t="e">
        <f>'[1]Heat plate'!#REF!</f>
        <v>#REF!</v>
      </c>
      <c r="N109" s="570">
        <f>'[1]Heat plate'!T110</f>
        <v>0</v>
      </c>
    </row>
    <row r="110" spans="1:14">
      <c r="A110" s="196" t="str">
        <f>'[1]Heat plate'!A111</f>
        <v>HEAT091</v>
      </c>
      <c r="B110" s="196" t="str">
        <f>'[1]Heat plate'!B111</f>
        <v>T40SSCB 2in1 Titanium barrel cw flange</v>
      </c>
      <c r="C110" s="585"/>
      <c r="D110" s="55">
        <f>'[1]Heat plate'!D111</f>
        <v>40</v>
      </c>
      <c r="E110" s="55">
        <f>'[1]Heat plate'!E111</f>
        <v>0</v>
      </c>
      <c r="F110" s="55">
        <f>'[1]Heat plate'!F111</f>
        <v>0</v>
      </c>
      <c r="G110" s="589"/>
      <c r="H110" s="196"/>
      <c r="I110" s="190">
        <f>'[1]Heat plate'!N111</f>
        <v>12152.7777777778</v>
      </c>
      <c r="J110" s="238"/>
      <c r="K110" s="62"/>
      <c r="L110" s="583"/>
      <c r="M110" s="395" t="e">
        <f>'[1]Heat plate'!#REF!</f>
        <v>#REF!</v>
      </c>
      <c r="N110" s="570">
        <f>'[1]Heat plate'!T111</f>
        <v>0</v>
      </c>
    </row>
    <row r="111" spans="1:14">
      <c r="A111" s="196" t="str">
        <f>'[1]Heat plate'!A112</f>
        <v>HEAT092</v>
      </c>
      <c r="B111" s="196" t="str">
        <f>'[1]Heat plate'!B112</f>
        <v>T50SSCB Titanium barrel</v>
      </c>
      <c r="C111" s="586"/>
      <c r="D111" s="55">
        <f>'[1]Heat plate'!D112</f>
        <v>50</v>
      </c>
      <c r="E111" s="55">
        <f>'[1]Heat plate'!E112</f>
        <v>0</v>
      </c>
      <c r="F111" s="55">
        <f>'[1]Heat plate'!F112</f>
        <v>0</v>
      </c>
      <c r="G111" s="589"/>
      <c r="H111" s="196"/>
      <c r="I111" s="190" t="str">
        <f>'[1]Heat plate'!N112</f>
        <v>~</v>
      </c>
      <c r="J111" s="238"/>
      <c r="K111" s="62"/>
      <c r="L111" s="583"/>
      <c r="M111" s="395" t="e">
        <f>'[1]Heat plate'!#REF!</f>
        <v>#REF!</v>
      </c>
      <c r="N111" s="570">
        <f>'[1]Heat plate'!T112</f>
        <v>0</v>
      </c>
    </row>
    <row r="112" spans="1:14">
      <c r="A112" s="196" t="str">
        <f>'[1]Heat plate'!A113</f>
        <v>HEAT093</v>
      </c>
      <c r="B112" s="196" t="str">
        <f>'[1]Heat plate'!B113</f>
        <v>TIT-1hp</v>
      </c>
      <c r="C112" s="496" t="s">
        <v>310</v>
      </c>
      <c r="D112" s="55" t="str">
        <f>'[1]Heat plate'!D113</f>
        <v>1hp</v>
      </c>
      <c r="E112" s="55">
        <f>'[1]Heat plate'!E113</f>
        <v>0</v>
      </c>
      <c r="F112" s="55">
        <f>'[1]Heat plate'!F113</f>
        <v>0</v>
      </c>
      <c r="G112" s="45"/>
      <c r="H112" s="196"/>
      <c r="I112" s="190">
        <f>'[1]Heat plate'!N113</f>
        <v>520.833333333333</v>
      </c>
      <c r="J112" s="238"/>
      <c r="K112" s="62"/>
      <c r="L112" s="583"/>
      <c r="M112" s="395" t="e">
        <f>'[1]Heat plate'!#REF!</f>
        <v>#REF!</v>
      </c>
      <c r="N112" s="570">
        <f>'[1]Heat plate'!T113</f>
        <v>0</v>
      </c>
    </row>
    <row r="113" spans="1:14">
      <c r="A113" s="196" t="str">
        <f>'[1]Heat plate'!A114</f>
        <v>HEAT094</v>
      </c>
      <c r="B113" s="196" t="str">
        <f>'[1]Heat plate'!B114</f>
        <v>TIT-1.5hp</v>
      </c>
      <c r="C113" s="496"/>
      <c r="D113" s="55" t="str">
        <f>'[1]Heat plate'!D114</f>
        <v>1.5hp</v>
      </c>
      <c r="E113" s="55">
        <f>'[1]Heat plate'!E114</f>
        <v>0</v>
      </c>
      <c r="F113" s="55">
        <f>'[1]Heat plate'!F114</f>
        <v>0</v>
      </c>
      <c r="G113" s="45"/>
      <c r="H113" s="196"/>
      <c r="I113" s="190">
        <f>'[1]Heat plate'!N114</f>
        <v>657.242063492063</v>
      </c>
      <c r="J113" s="238"/>
      <c r="K113" s="62"/>
      <c r="L113" s="583"/>
      <c r="M113" s="395" t="e">
        <f>'[1]Heat plate'!#REF!</f>
        <v>#REF!</v>
      </c>
      <c r="N113" s="570">
        <f>'[1]Heat plate'!T114</f>
        <v>0</v>
      </c>
    </row>
    <row r="114" ht="15" customHeight="1" spans="1:14">
      <c r="A114" s="196" t="str">
        <f>'[1]Heat plate'!A115</f>
        <v>HEAT095</v>
      </c>
      <c r="B114" s="196" t="str">
        <f>'[1]Heat plate'!B115</f>
        <v>TIT-2hp</v>
      </c>
      <c r="C114" s="496"/>
      <c r="D114" s="55" t="str">
        <f>'[1]Heat plate'!D115</f>
        <v>2hp</v>
      </c>
      <c r="E114" s="55">
        <f>'[1]Heat plate'!E115</f>
        <v>0</v>
      </c>
      <c r="F114" s="55">
        <f>'[1]Heat plate'!F115</f>
        <v>0</v>
      </c>
      <c r="G114" s="45"/>
      <c r="H114" s="196"/>
      <c r="I114" s="190">
        <f>'[1]Heat plate'!N115</f>
        <v>760.168650793651</v>
      </c>
      <c r="J114" s="238"/>
      <c r="K114" s="62"/>
      <c r="L114" s="583"/>
      <c r="M114" s="395" t="e">
        <f>'[1]Heat plate'!#REF!</f>
        <v>#REF!</v>
      </c>
      <c r="N114" s="570">
        <f>'[1]Heat plate'!T115</f>
        <v>0</v>
      </c>
    </row>
    <row r="115" spans="1:14">
      <c r="A115" s="196" t="str">
        <f>'[1]Heat plate'!A116</f>
        <v>HEAT096</v>
      </c>
      <c r="B115" s="196" t="str">
        <f>'[1]Heat plate'!B116</f>
        <v>TIT-3hp</v>
      </c>
      <c r="C115" s="496"/>
      <c r="D115" s="55" t="str">
        <f>'[1]Heat plate'!D116</f>
        <v>3hp</v>
      </c>
      <c r="E115" s="55">
        <f>'[1]Heat plate'!E116</f>
        <v>0</v>
      </c>
      <c r="F115" s="55">
        <f>'[1]Heat plate'!F116</f>
        <v>0</v>
      </c>
      <c r="G115" s="45"/>
      <c r="H115" s="196"/>
      <c r="I115" s="190">
        <f>'[1]Heat plate'!N116</f>
        <v>886.656746031746</v>
      </c>
      <c r="J115" s="238"/>
      <c r="K115" s="62"/>
      <c r="L115" s="583"/>
      <c r="M115" s="395" t="e">
        <f>'[1]Heat plate'!#REF!</f>
        <v>#REF!</v>
      </c>
      <c r="N115" s="570">
        <f>'[1]Heat plate'!T116</f>
        <v>0</v>
      </c>
    </row>
    <row r="116" spans="1:14">
      <c r="A116" s="196" t="str">
        <f>'[1]Heat plate'!A117</f>
        <v>HEAT097</v>
      </c>
      <c r="B116" s="196" t="str">
        <f>'[1]Heat plate'!B117</f>
        <v>TIT-4hp</v>
      </c>
      <c r="C116" s="496"/>
      <c r="D116" s="55" t="str">
        <f>'[1]Heat plate'!D117</f>
        <v>4hp</v>
      </c>
      <c r="E116" s="55">
        <f>'[1]Heat plate'!E117</f>
        <v>0</v>
      </c>
      <c r="F116" s="55">
        <f>'[1]Heat plate'!F117</f>
        <v>0</v>
      </c>
      <c r="G116" s="45"/>
      <c r="H116" s="196"/>
      <c r="I116" s="190">
        <f>'[1]Heat plate'!N117</f>
        <v>1029.26587301587</v>
      </c>
      <c r="J116" s="238"/>
      <c r="K116" s="62"/>
      <c r="L116" s="583"/>
      <c r="M116" s="395" t="e">
        <f>'[1]Heat plate'!#REF!</f>
        <v>#REF!</v>
      </c>
      <c r="N116" s="570">
        <f>'[1]Heat plate'!T117</f>
        <v>0</v>
      </c>
    </row>
    <row r="117" spans="1:14">
      <c r="A117" s="196" t="str">
        <f>'[1]Heat plate'!A118</f>
        <v>HEAT098</v>
      </c>
      <c r="B117" s="196" t="str">
        <f>'[1]Heat plate'!B118</f>
        <v>TIT-5hp</v>
      </c>
      <c r="C117" s="496"/>
      <c r="D117" s="55" t="str">
        <f>'[1]Heat plate'!D118</f>
        <v>5hp</v>
      </c>
      <c r="E117" s="55">
        <f>'[1]Heat plate'!E118</f>
        <v>0</v>
      </c>
      <c r="F117" s="55">
        <f>'[1]Heat plate'!F118</f>
        <v>0</v>
      </c>
      <c r="G117" s="45"/>
      <c r="H117" s="196"/>
      <c r="I117" s="190">
        <f>'[1]Heat plate'!N118</f>
        <v>1190.47619047619</v>
      </c>
      <c r="J117" s="238"/>
      <c r="K117" s="62"/>
      <c r="L117" s="583"/>
      <c r="M117" s="395" t="e">
        <f>'[1]Heat plate'!#REF!</f>
        <v>#REF!</v>
      </c>
      <c r="N117" s="570">
        <f>'[1]Heat plate'!T118</f>
        <v>0</v>
      </c>
    </row>
    <row r="118" spans="1:14">
      <c r="A118" s="196" t="str">
        <f>'[1]Heat plate'!A119</f>
        <v>HEAT099</v>
      </c>
      <c r="B118" s="196" t="str">
        <f>'[1]Heat plate'!B119</f>
        <v>TIT-8hp</v>
      </c>
      <c r="C118" s="496"/>
      <c r="D118" s="55" t="str">
        <f>'[1]Heat plate'!D119</f>
        <v>7hp</v>
      </c>
      <c r="E118" s="55">
        <f>'[1]Heat plate'!E119</f>
        <v>0</v>
      </c>
      <c r="F118" s="55">
        <f>'[1]Heat plate'!F119</f>
        <v>0</v>
      </c>
      <c r="G118" s="45"/>
      <c r="H118" s="196"/>
      <c r="I118" s="190" t="str">
        <f>'[1]Heat plate'!N119</f>
        <v>~</v>
      </c>
      <c r="J118" s="238"/>
      <c r="K118" s="62"/>
      <c r="L118" s="583"/>
      <c r="M118" s="395" t="e">
        <f>'[1]Heat plate'!#REF!</f>
        <v>#REF!</v>
      </c>
      <c r="N118" s="570">
        <f>'[1]Heat plate'!T119</f>
        <v>0</v>
      </c>
    </row>
    <row r="119" spans="1:14">
      <c r="A119" s="196" t="str">
        <f>'[1]Heat plate'!A120</f>
        <v>HEAT100</v>
      </c>
      <c r="B119" s="196" t="str">
        <f>'[1]Heat plate'!B120</f>
        <v>TIT-10hp</v>
      </c>
      <c r="C119" s="496"/>
      <c r="D119" s="55" t="str">
        <f>'[1]Heat plate'!D120</f>
        <v>10hp</v>
      </c>
      <c r="E119" s="55">
        <f>'[1]Heat plate'!E120</f>
        <v>0</v>
      </c>
      <c r="F119" s="55">
        <f>'[1]Heat plate'!F120</f>
        <v>0</v>
      </c>
      <c r="G119" s="45"/>
      <c r="H119" s="196"/>
      <c r="I119" s="190" t="str">
        <f>'[1]Heat plate'!N120</f>
        <v>~</v>
      </c>
      <c r="J119" s="238"/>
      <c r="K119" s="62"/>
      <c r="L119" s="583"/>
      <c r="M119" s="395" t="e">
        <f>'[1]Heat plate'!#REF!</f>
        <v>#REF!</v>
      </c>
      <c r="N119" s="570">
        <f>'[1]Heat plate'!T120</f>
        <v>0</v>
      </c>
    </row>
    <row r="120" spans="1:14">
      <c r="A120" s="196" t="str">
        <f>'[1]Heat plate'!A121</f>
        <v>HEAT101</v>
      </c>
      <c r="B120" s="196" t="str">
        <f>'[1]Heat plate'!B121</f>
        <v>TIT-12hp</v>
      </c>
      <c r="C120" s="496"/>
      <c r="D120" s="55" t="str">
        <f>'[1]Heat plate'!D121</f>
        <v>12hp</v>
      </c>
      <c r="E120" s="55">
        <f>'[1]Heat plate'!E121</f>
        <v>0</v>
      </c>
      <c r="F120" s="55">
        <f>'[1]Heat plate'!F121</f>
        <v>0</v>
      </c>
      <c r="G120" s="45"/>
      <c r="H120" s="196"/>
      <c r="I120" s="190" t="str">
        <f>'[1]Heat plate'!N121</f>
        <v>~</v>
      </c>
      <c r="J120" s="238"/>
      <c r="K120" s="62"/>
      <c r="L120" s="583"/>
      <c r="M120" s="395" t="e">
        <f>'[1]Heat plate'!#REF!</f>
        <v>#REF!</v>
      </c>
      <c r="N120" s="570">
        <f>'[1]Heat plate'!T121</f>
        <v>0</v>
      </c>
    </row>
    <row r="121" spans="1:14">
      <c r="A121" s="196" t="str">
        <f>'[1]Heat plate'!A122</f>
        <v>HEAT102</v>
      </c>
      <c r="B121" s="196" t="str">
        <f>'[1]Heat plate'!B122</f>
        <v>TIT-15hp</v>
      </c>
      <c r="C121" s="496"/>
      <c r="D121" s="94" t="str">
        <f>'[1]Heat plate'!D122</f>
        <v>15hp</v>
      </c>
      <c r="E121" s="94">
        <f>'[1]Heat plate'!E122</f>
        <v>0</v>
      </c>
      <c r="F121" s="55">
        <f>'[1]Heat plate'!F122</f>
        <v>0</v>
      </c>
      <c r="G121" s="328"/>
      <c r="H121" s="328"/>
      <c r="I121" s="190" t="str">
        <f>'[1]Heat plate'!N122</f>
        <v>~</v>
      </c>
      <c r="J121" s="502"/>
      <c r="K121" s="502"/>
      <c r="L121" s="328"/>
      <c r="M121" s="395" t="e">
        <f>'[1]Heat plate'!#REF!</f>
        <v>#REF!</v>
      </c>
      <c r="N121" s="570">
        <f>'[1]Heat plate'!T122</f>
        <v>0</v>
      </c>
    </row>
    <row r="122" spans="1:14">
      <c r="A122" s="574" t="str">
        <f>'[1]Heat plate'!A123</f>
        <v>HEAT102.01</v>
      </c>
      <c r="B122" s="590" t="str">
        <f>'[1]Heat plate'!B123</f>
        <v>1hp Tube in tube water cooled condenser</v>
      </c>
      <c r="C122" s="591" t="s">
        <v>311</v>
      </c>
      <c r="D122" s="592">
        <f>'[1]Heat plate'!D123</f>
        <v>1</v>
      </c>
      <c r="E122" s="94">
        <f>'[1]Heat plate'!E123</f>
        <v>0</v>
      </c>
      <c r="F122" s="94"/>
      <c r="G122" s="328"/>
      <c r="H122" s="328"/>
      <c r="I122" s="190">
        <f>'[1]Heat plate'!N123</f>
        <v>184.52380952381</v>
      </c>
      <c r="J122" s="502"/>
      <c r="K122" s="502"/>
      <c r="L122" s="328"/>
      <c r="M122" s="395"/>
      <c r="N122" s="570"/>
    </row>
    <row r="123" customHeight="1" spans="1:14">
      <c r="A123" s="574" t="str">
        <f>'[1]Heat plate'!A124</f>
        <v>HEAT102.02</v>
      </c>
      <c r="B123" s="590" t="str">
        <f>'[1]Heat plate'!B124</f>
        <v>1.5hp Tube in tube water cooled condenser</v>
      </c>
      <c r="C123" s="591"/>
      <c r="D123" s="592">
        <f>'[1]Heat plate'!D124</f>
        <v>1.5</v>
      </c>
      <c r="E123" s="94">
        <f>'[1]Heat plate'!E124</f>
        <v>0</v>
      </c>
      <c r="F123" s="94"/>
      <c r="G123" s="328"/>
      <c r="H123" s="328"/>
      <c r="I123" s="190">
        <f>'[1]Heat plate'!N124</f>
        <v>267.857142857143</v>
      </c>
      <c r="J123" s="502"/>
      <c r="K123" s="502"/>
      <c r="L123" s="328"/>
      <c r="M123" s="395"/>
      <c r="N123" s="570"/>
    </row>
    <row r="124" spans="1:14">
      <c r="A124" s="574" t="str">
        <f>'[1]Heat plate'!A125</f>
        <v>HEAT102.03</v>
      </c>
      <c r="B124" s="590" t="str">
        <f>'[1]Heat plate'!B125</f>
        <v>2hp Tube in tube water cooled condenser</v>
      </c>
      <c r="C124" s="591"/>
      <c r="D124" s="592">
        <f>'[1]Heat plate'!D125</f>
        <v>2</v>
      </c>
      <c r="E124" s="94" t="str">
        <f>'[1]Heat plate'!E125</f>
        <v>0.52*7rolls</v>
      </c>
      <c r="F124" s="94"/>
      <c r="G124" s="328"/>
      <c r="H124" s="328"/>
      <c r="I124" s="190">
        <f>'[1]Heat plate'!N125</f>
        <v>401.785714285714</v>
      </c>
      <c r="J124" s="502"/>
      <c r="K124" s="502"/>
      <c r="L124" s="328"/>
      <c r="M124" s="395"/>
      <c r="N124" s="570"/>
    </row>
    <row r="125" spans="1:14">
      <c r="A125" s="574" t="str">
        <f>'[1]Heat plate'!A126</f>
        <v>HEAT102.04</v>
      </c>
      <c r="B125" s="590" t="str">
        <f>'[1]Heat plate'!B126</f>
        <v>2.5hp Tube in tube water cooled condenser</v>
      </c>
      <c r="C125" s="591"/>
      <c r="D125" s="592">
        <f>'[1]Heat plate'!D126</f>
        <v>2.5</v>
      </c>
      <c r="E125" s="94">
        <f>'[1]Heat plate'!E126</f>
        <v>0</v>
      </c>
      <c r="F125" s="94"/>
      <c r="G125" s="328"/>
      <c r="H125" s="328"/>
      <c r="I125" s="190">
        <f>'[1]Heat plate'!N126</f>
        <v>476.190476190476</v>
      </c>
      <c r="J125" s="502"/>
      <c r="K125" s="502"/>
      <c r="L125" s="328"/>
      <c r="M125" s="395"/>
      <c r="N125" s="570"/>
    </row>
    <row r="126" spans="1:14">
      <c r="A126" s="574" t="str">
        <f>'[1]Heat plate'!A127</f>
        <v>HEAT102.05</v>
      </c>
      <c r="B126" s="590" t="str">
        <f>'[1]Heat plate'!B127</f>
        <v>3hp Tube in tube water cooled condenser</v>
      </c>
      <c r="C126" s="591"/>
      <c r="D126" s="592">
        <f>'[1]Heat plate'!D127</f>
        <v>3</v>
      </c>
      <c r="E126" s="94">
        <f>'[1]Heat plate'!E127</f>
        <v>0</v>
      </c>
      <c r="F126" s="94"/>
      <c r="G126" s="328"/>
      <c r="H126" s="328"/>
      <c r="I126" s="190">
        <f>'[1]Heat plate'!N127</f>
        <v>505.952380952381</v>
      </c>
      <c r="J126" s="502"/>
      <c r="K126" s="502"/>
      <c r="L126" s="328"/>
      <c r="M126" s="395"/>
      <c r="N126" s="570"/>
    </row>
    <row r="127" spans="1:14">
      <c r="A127" s="574" t="str">
        <f>'[1]Heat plate'!A128</f>
        <v>HEAT102.07</v>
      </c>
      <c r="B127" s="590" t="str">
        <f>'[1]Heat plate'!B128</f>
        <v>5hp Tube in tube water cooled condenser</v>
      </c>
      <c r="C127" s="591"/>
      <c r="D127" s="592">
        <f>'[1]Heat plate'!D128</f>
        <v>5</v>
      </c>
      <c r="E127" s="94">
        <f>'[1]Heat plate'!E128</f>
        <v>0</v>
      </c>
      <c r="F127" s="55"/>
      <c r="G127" s="328"/>
      <c r="H127" s="328"/>
      <c r="I127" s="190">
        <f>'[1]Heat plate'!N128</f>
        <v>809.523809523809</v>
      </c>
      <c r="J127" s="502"/>
      <c r="K127" s="502"/>
      <c r="L127" s="328"/>
      <c r="M127" s="395"/>
      <c r="N127" s="570"/>
    </row>
    <row r="128" spans="1:14">
      <c r="A128" s="516"/>
      <c r="B128" s="516"/>
      <c r="C128" s="593"/>
      <c r="D128" s="25"/>
      <c r="I128" s="227"/>
    </row>
    <row r="129" spans="1:14">
      <c r="A129" s="196" t="str">
        <f>'[1]Heat plate'!A130</f>
        <v>ITEM CODE</v>
      </c>
      <c r="B129" s="196" t="str">
        <f>'[1]Heat plate'!B130</f>
        <v>Model No.</v>
      </c>
      <c r="C129" s="216" t="s">
        <v>312</v>
      </c>
      <c r="D129" s="216" t="s">
        <v>313</v>
      </c>
      <c r="E129" s="216" t="s">
        <v>314</v>
      </c>
      <c r="F129" s="216" t="s">
        <v>315</v>
      </c>
      <c r="G129" s="216" t="s">
        <v>316</v>
      </c>
      <c r="H129" s="216" t="s">
        <v>317</v>
      </c>
      <c r="I129" s="594" t="str">
        <f>'[1]Heat plate'!N130</f>
        <v>RM</v>
      </c>
      <c r="J129" s="595" t="s">
        <v>318</v>
      </c>
      <c r="K129" s="45" t="s">
        <v>72</v>
      </c>
      <c r="M129" s="596"/>
      <c r="N129" s="522"/>
    </row>
    <row r="130" ht="22.5" customHeight="1" spans="1:14">
      <c r="A130" s="196" t="str">
        <f>'[1]Heat plate'!A131</f>
        <v>HEAT103</v>
      </c>
      <c r="B130" s="196" t="str">
        <f>'[1]Heat plate'!B131</f>
        <v>HCPF-60</v>
      </c>
      <c r="C130" s="595" t="s">
        <v>319</v>
      </c>
      <c r="D130" s="216" t="s">
        <v>320</v>
      </c>
      <c r="E130" s="313" t="s">
        <v>321</v>
      </c>
      <c r="F130" s="216">
        <v>500</v>
      </c>
      <c r="G130" s="54" t="s">
        <v>322</v>
      </c>
      <c r="H130" s="216">
        <v>20</v>
      </c>
      <c r="I130" s="190">
        <f>'[1]Heat plate'!N131</f>
        <v>496.833333333333</v>
      </c>
      <c r="J130" s="216" t="s">
        <v>323</v>
      </c>
      <c r="K130" s="597"/>
      <c r="M130" s="596"/>
      <c r="N130" s="522"/>
    </row>
    <row r="131" ht="22.5" customHeight="1" spans="1:14">
      <c r="A131" s="196" t="str">
        <f>'[1]Heat plate'!A132</f>
        <v>HEAT104</v>
      </c>
      <c r="B131" s="196" t="str">
        <f>'[1]Heat plate'!B132</f>
        <v>HCPF-70</v>
      </c>
      <c r="C131" s="598"/>
      <c r="D131" s="216" t="s">
        <v>324</v>
      </c>
      <c r="E131" s="315"/>
      <c r="F131" s="216">
        <v>550</v>
      </c>
      <c r="G131" s="56"/>
      <c r="H131" s="216">
        <v>24</v>
      </c>
      <c r="I131" s="190">
        <f>'[1]Heat plate'!N132</f>
        <v>517.083333333333</v>
      </c>
      <c r="J131" s="216" t="s">
        <v>325</v>
      </c>
      <c r="K131" s="599"/>
      <c r="M131" s="596"/>
      <c r="N131" s="522"/>
    </row>
    <row r="132" ht="22.5" customHeight="1" spans="1:14">
      <c r="A132" s="196" t="str">
        <f>'[1]Heat plate'!A133</f>
        <v>HEAT105</v>
      </c>
      <c r="B132" s="196" t="str">
        <f>'[1]Heat plate'!B133</f>
        <v>HCPF-80</v>
      </c>
      <c r="C132" s="598"/>
      <c r="D132" s="216" t="s">
        <v>326</v>
      </c>
      <c r="E132" s="315"/>
      <c r="F132" s="216">
        <v>550</v>
      </c>
      <c r="G132" s="57"/>
      <c r="H132" s="216">
        <v>30</v>
      </c>
      <c r="I132" s="190">
        <f>'[1]Heat plate'!N133</f>
        <v>627.083333333333</v>
      </c>
      <c r="J132" s="216" t="s">
        <v>327</v>
      </c>
      <c r="K132" s="600"/>
      <c r="M132" s="596"/>
      <c r="N132" s="522"/>
    </row>
    <row r="133" ht="22.5" customHeight="1" spans="1:14">
      <c r="A133" s="196" t="str">
        <f>'[1]Heat plate'!A134</f>
        <v>HEAT106</v>
      </c>
      <c r="B133" s="196" t="str">
        <f>'[1]Heat plate'!B134</f>
        <v>HGAM-70</v>
      </c>
      <c r="C133" s="598"/>
      <c r="D133" s="216" t="s">
        <v>328</v>
      </c>
      <c r="E133" s="315"/>
      <c r="F133" s="216">
        <v>300</v>
      </c>
      <c r="G133" s="54" t="s">
        <v>329</v>
      </c>
      <c r="H133" s="216">
        <v>18</v>
      </c>
      <c r="I133" s="190">
        <f>'[1]Heat plate'!N134</f>
        <v>316.833333333333</v>
      </c>
      <c r="J133" s="216" t="s">
        <v>330</v>
      </c>
      <c r="K133" s="597"/>
      <c r="M133" s="596"/>
      <c r="N133" s="522"/>
    </row>
    <row r="134" ht="22.5" customHeight="1" spans="1:14">
      <c r="A134" s="196" t="str">
        <f>'[1]Heat plate'!A135</f>
        <v>HEAT107</v>
      </c>
      <c r="B134" s="196" t="str">
        <f>'[1]Heat plate'!B135</f>
        <v>HGAM-75</v>
      </c>
      <c r="C134" s="598"/>
      <c r="D134" s="216" t="s">
        <v>320</v>
      </c>
      <c r="E134" s="315"/>
      <c r="F134" s="216">
        <v>380</v>
      </c>
      <c r="G134" s="57"/>
      <c r="H134" s="216">
        <v>20</v>
      </c>
      <c r="I134" s="190">
        <f>'[1]Heat plate'!N135</f>
        <v>325.166666666667</v>
      </c>
      <c r="J134" s="216" t="s">
        <v>331</v>
      </c>
      <c r="K134" s="599"/>
      <c r="M134" s="596"/>
      <c r="N134" s="522"/>
    </row>
    <row r="135" ht="22.5" customHeight="1" spans="1:14">
      <c r="A135" s="196" t="str">
        <f>'[1]Heat plate'!A136</f>
        <v>HEAT108</v>
      </c>
      <c r="B135" s="196" t="str">
        <f>'[1]Heat plate'!B136</f>
        <v>HGAM-80</v>
      </c>
      <c r="C135" s="601"/>
      <c r="D135" s="216" t="s">
        <v>324</v>
      </c>
      <c r="E135" s="315"/>
      <c r="F135" s="216">
        <v>500</v>
      </c>
      <c r="G135" s="55" t="s">
        <v>322</v>
      </c>
      <c r="H135" s="216">
        <v>22</v>
      </c>
      <c r="I135" s="190">
        <f>'[1]Heat plate'!N136</f>
        <v>468.75</v>
      </c>
      <c r="J135" s="216" t="s">
        <v>332</v>
      </c>
      <c r="K135" s="600"/>
      <c r="M135" s="596"/>
      <c r="N135" s="522"/>
    </row>
    <row r="136" ht="22.5" customHeight="1" spans="1:14">
      <c r="A136" s="196" t="str">
        <f>'[1]Heat plate'!A137</f>
        <v>HEAT109</v>
      </c>
      <c r="B136" s="196" t="str">
        <f>'[1]Heat plate'!B137</f>
        <v>HCT-26S</v>
      </c>
      <c r="C136" s="602" t="s">
        <v>333</v>
      </c>
      <c r="D136" s="216" t="s">
        <v>328</v>
      </c>
      <c r="E136" s="315"/>
      <c r="F136" s="216">
        <v>140</v>
      </c>
      <c r="G136" s="54" t="s">
        <v>334</v>
      </c>
      <c r="H136" s="216">
        <v>26</v>
      </c>
      <c r="I136" s="190">
        <f>'[1]Heat plate'!N137</f>
        <v>436.833333333333</v>
      </c>
      <c r="J136" s="216" t="s">
        <v>335</v>
      </c>
      <c r="K136" s="597"/>
      <c r="M136" s="596"/>
      <c r="N136" s="522"/>
    </row>
    <row r="137" ht="22.5" customHeight="1" spans="1:14">
      <c r="A137" s="196" t="str">
        <f>'[1]Heat plate'!A138</f>
        <v>HEAT110</v>
      </c>
      <c r="B137" s="196" t="str">
        <f>'[1]Heat plate'!B138</f>
        <v>HCT-30S</v>
      </c>
      <c r="C137" s="603"/>
      <c r="D137" s="216" t="s">
        <v>320</v>
      </c>
      <c r="E137" s="315"/>
      <c r="F137" s="216">
        <v>180</v>
      </c>
      <c r="G137" s="56"/>
      <c r="H137" s="216">
        <v>30</v>
      </c>
      <c r="I137" s="190">
        <f>'[1]Heat plate'!N138</f>
        <v>582.25</v>
      </c>
      <c r="J137" s="216" t="s">
        <v>336</v>
      </c>
      <c r="K137" s="599"/>
      <c r="M137" s="596"/>
      <c r="N137" s="522"/>
    </row>
    <row r="138" ht="22.5" customHeight="1" spans="1:14">
      <c r="A138" s="196" t="str">
        <f>'[1]Heat plate'!A139</f>
        <v>HEAT111</v>
      </c>
      <c r="B138" s="196" t="str">
        <f>'[1]Heat plate'!B139</f>
        <v>HCT-33S</v>
      </c>
      <c r="C138" s="604"/>
      <c r="D138" s="216" t="s">
        <v>324</v>
      </c>
      <c r="E138" s="317"/>
      <c r="F138" s="216">
        <v>200</v>
      </c>
      <c r="G138" s="57"/>
      <c r="H138" s="216">
        <v>33</v>
      </c>
      <c r="I138" s="190">
        <f>'[1]Heat plate'!N139</f>
        <v>599.333333333333</v>
      </c>
      <c r="J138" s="216" t="s">
        <v>337</v>
      </c>
      <c r="K138" s="600"/>
      <c r="M138" s="596"/>
      <c r="N138" s="522"/>
    </row>
    <row r="139" s="181" customFormat="1" ht="102.75" customHeight="1" spans="1:14">
      <c r="A139" s="196" t="str">
        <f>'[1]Heat plate'!A140</f>
        <v>HEAT112</v>
      </c>
      <c r="B139" s="196" t="str">
        <f>'[1]Heat plate'!B140</f>
        <v>PC-10</v>
      </c>
      <c r="C139" s="605" t="s">
        <v>338</v>
      </c>
      <c r="D139" s="595" t="s">
        <v>339</v>
      </c>
      <c r="E139" s="313" t="s">
        <v>340</v>
      </c>
      <c r="F139" s="606"/>
      <c r="G139" s="595" t="s">
        <v>341</v>
      </c>
      <c r="H139" s="216"/>
      <c r="I139" s="190">
        <f>'[1]Heat plate'!N140</f>
        <v>115.583333333333</v>
      </c>
      <c r="J139" s="606"/>
      <c r="K139" s="583"/>
      <c r="L139" s="325"/>
      <c r="M139" s="553"/>
      <c r="N139" s="522"/>
    </row>
    <row r="140" ht="22.5" customHeight="1" spans="1:14">
      <c r="A140" s="196" t="str">
        <f>'[1]Heat plate'!A141</f>
        <v>HEAT113</v>
      </c>
      <c r="B140" s="196" t="str">
        <f>'[1]Heat plate'!B141</f>
        <v>HCPF-60</v>
      </c>
      <c r="C140" s="595" t="s">
        <v>319</v>
      </c>
      <c r="D140" s="216" t="s">
        <v>320</v>
      </c>
      <c r="E140" s="313" t="s">
        <v>342</v>
      </c>
      <c r="F140" s="216">
        <v>500</v>
      </c>
      <c r="G140" s="54" t="s">
        <v>322</v>
      </c>
      <c r="H140" s="216">
        <v>20</v>
      </c>
      <c r="I140" s="190">
        <f>'[1]Heat plate'!N141</f>
        <v>501.333333333333</v>
      </c>
      <c r="J140" s="216" t="s">
        <v>323</v>
      </c>
      <c r="K140" s="597"/>
      <c r="M140" s="596"/>
      <c r="N140" s="522"/>
    </row>
    <row r="141" ht="22.5" customHeight="1" spans="1:14">
      <c r="A141" s="196" t="str">
        <f>'[1]Heat plate'!A142</f>
        <v>HEAT114</v>
      </c>
      <c r="B141" s="196" t="str">
        <f>'[1]Heat plate'!B142</f>
        <v>HCPF-70</v>
      </c>
      <c r="C141" s="598"/>
      <c r="D141" s="216" t="s">
        <v>324</v>
      </c>
      <c r="E141" s="315"/>
      <c r="F141" s="216">
        <v>550</v>
      </c>
      <c r="G141" s="56"/>
      <c r="H141" s="216">
        <v>24</v>
      </c>
      <c r="I141" s="190">
        <f>'[1]Heat plate'!N142</f>
        <v>521</v>
      </c>
      <c r="J141" s="216" t="s">
        <v>325</v>
      </c>
      <c r="K141" s="599"/>
      <c r="M141" s="596"/>
      <c r="N141" s="522"/>
    </row>
    <row r="142" ht="22.5" customHeight="1" spans="1:14">
      <c r="A142" s="196" t="str">
        <f>'[1]Heat plate'!A143</f>
        <v>HEAT115</v>
      </c>
      <c r="B142" s="196" t="str">
        <f>'[1]Heat plate'!B143</f>
        <v>HCPF-80</v>
      </c>
      <c r="C142" s="598"/>
      <c r="D142" s="216" t="s">
        <v>326</v>
      </c>
      <c r="E142" s="315"/>
      <c r="F142" s="216">
        <v>550</v>
      </c>
      <c r="G142" s="57"/>
      <c r="H142" s="216">
        <v>30</v>
      </c>
      <c r="I142" s="190">
        <f>'[1]Heat plate'!N143</f>
        <v>632.5</v>
      </c>
      <c r="J142" s="216" t="s">
        <v>327</v>
      </c>
      <c r="K142" s="600"/>
      <c r="M142" s="596"/>
      <c r="N142" s="522"/>
    </row>
    <row r="143" ht="22.5" customHeight="1" spans="1:14">
      <c r="A143" s="196" t="str">
        <f>'[1]Heat plate'!A144</f>
        <v>HEAT116</v>
      </c>
      <c r="B143" s="196" t="str">
        <f>'[1]Heat plate'!B144</f>
        <v>HGAM-70</v>
      </c>
      <c r="C143" s="598"/>
      <c r="D143" s="216" t="s">
        <v>328</v>
      </c>
      <c r="E143" s="315"/>
      <c r="F143" s="216">
        <v>300</v>
      </c>
      <c r="G143" s="54" t="s">
        <v>329</v>
      </c>
      <c r="H143" s="216">
        <v>18</v>
      </c>
      <c r="I143" s="190">
        <f>'[1]Heat plate'!N144</f>
        <v>333.083333333333</v>
      </c>
      <c r="J143" s="216" t="s">
        <v>330</v>
      </c>
      <c r="K143" s="597"/>
      <c r="M143" s="596"/>
      <c r="N143" s="522"/>
    </row>
    <row r="144" ht="22.5" customHeight="1" spans="1:14">
      <c r="A144" s="196" t="str">
        <f>'[1]Heat plate'!A145</f>
        <v>HEAT117</v>
      </c>
      <c r="B144" s="196" t="str">
        <f>'[1]Heat plate'!B145</f>
        <v>HGAM-75</v>
      </c>
      <c r="C144" s="598"/>
      <c r="D144" s="216" t="s">
        <v>320</v>
      </c>
      <c r="E144" s="315"/>
      <c r="F144" s="216">
        <v>380</v>
      </c>
      <c r="G144" s="57"/>
      <c r="H144" s="216">
        <v>20</v>
      </c>
      <c r="I144" s="190">
        <f>'[1]Heat plate'!N145</f>
        <v>339.083333333333</v>
      </c>
      <c r="J144" s="216" t="s">
        <v>331</v>
      </c>
      <c r="K144" s="599"/>
      <c r="M144" s="596"/>
      <c r="N144" s="522"/>
    </row>
    <row r="145" ht="22.5" customHeight="1" spans="1:14">
      <c r="A145" s="196" t="str">
        <f>'[1]Heat plate'!A146</f>
        <v>HEAT118</v>
      </c>
      <c r="B145" s="196" t="str">
        <f>'[1]Heat plate'!B146</f>
        <v>HGAM-80</v>
      </c>
      <c r="C145" s="601"/>
      <c r="D145" s="216" t="s">
        <v>324</v>
      </c>
      <c r="E145" s="315"/>
      <c r="F145" s="216">
        <v>500</v>
      </c>
      <c r="G145" s="55" t="s">
        <v>322</v>
      </c>
      <c r="H145" s="216">
        <v>22</v>
      </c>
      <c r="I145" s="190">
        <f>'[1]Heat plate'!N146</f>
        <v>476.25</v>
      </c>
      <c r="J145" s="216" t="s">
        <v>332</v>
      </c>
      <c r="K145" s="600"/>
      <c r="M145" s="596"/>
      <c r="N145" s="522"/>
    </row>
    <row r="146" ht="22.5" customHeight="1" spans="1:14">
      <c r="A146" s="196" t="str">
        <f>'[1]Heat plate'!A147</f>
        <v>HEAT119</v>
      </c>
      <c r="B146" s="196" t="str">
        <f>'[1]Heat plate'!B147</f>
        <v>HCT-26S</v>
      </c>
      <c r="C146" s="602" t="s">
        <v>333</v>
      </c>
      <c r="D146" s="216" t="s">
        <v>328</v>
      </c>
      <c r="E146" s="315"/>
      <c r="F146" s="216">
        <v>140</v>
      </c>
      <c r="G146" s="54" t="s">
        <v>334</v>
      </c>
      <c r="H146" s="216">
        <v>26</v>
      </c>
      <c r="I146" s="190">
        <f>'[1]Heat plate'!N147</f>
        <v>446.083333333333</v>
      </c>
      <c r="J146" s="216" t="s">
        <v>335</v>
      </c>
      <c r="K146" s="597"/>
      <c r="M146" s="596"/>
      <c r="N146" s="522"/>
    </row>
    <row r="147" ht="22.5" customHeight="1" spans="1:14">
      <c r="A147" s="196" t="str">
        <f>'[1]Heat plate'!A148</f>
        <v>HEAT120</v>
      </c>
      <c r="B147" s="196" t="str">
        <f>'[1]Heat plate'!B148</f>
        <v>HCT-30S</v>
      </c>
      <c r="C147" s="603"/>
      <c r="D147" s="216" t="s">
        <v>320</v>
      </c>
      <c r="E147" s="315"/>
      <c r="F147" s="216">
        <v>180</v>
      </c>
      <c r="G147" s="56"/>
      <c r="H147" s="216">
        <v>30</v>
      </c>
      <c r="I147" s="190">
        <f>'[1]Heat plate'!N148</f>
        <v>592.583333333333</v>
      </c>
      <c r="J147" s="216" t="s">
        <v>336</v>
      </c>
      <c r="K147" s="599"/>
      <c r="M147" s="596"/>
      <c r="N147" s="522"/>
    </row>
    <row r="148" ht="22.5" customHeight="1" spans="1:14">
      <c r="A148" s="196" t="str">
        <f>'[1]Heat plate'!A149</f>
        <v>HEAT121</v>
      </c>
      <c r="B148" s="196" t="str">
        <f>'[1]Heat plate'!B149</f>
        <v>HCT-33S</v>
      </c>
      <c r="C148" s="604"/>
      <c r="D148" s="216" t="s">
        <v>324</v>
      </c>
      <c r="E148" s="317"/>
      <c r="F148" s="216">
        <v>200</v>
      </c>
      <c r="G148" s="57"/>
      <c r="H148" s="216">
        <v>33</v>
      </c>
      <c r="I148" s="190">
        <f>'[1]Heat plate'!N149</f>
        <v>609.25</v>
      </c>
      <c r="J148" s="595" t="s">
        <v>337</v>
      </c>
      <c r="K148" s="599"/>
      <c r="M148" s="596"/>
      <c r="N148" s="522"/>
    </row>
    <row r="149" ht="64.5" customHeight="1" spans="1:14">
      <c r="A149" s="196" t="str">
        <f>'[1]Heat plate'!A150</f>
        <v>HEAT122</v>
      </c>
      <c r="B149" s="196" t="str">
        <f>'[1]Heat plate'!B150</f>
        <v>HQSm-80AX</v>
      </c>
      <c r="C149" s="216"/>
      <c r="D149" s="216" t="s">
        <v>328</v>
      </c>
      <c r="E149" s="66"/>
      <c r="F149" s="216"/>
      <c r="G149" s="55"/>
      <c r="H149" s="216"/>
      <c r="I149" s="190">
        <f>'[1]Heat plate'!N150</f>
        <v>583.333333333333</v>
      </c>
      <c r="J149" s="216"/>
      <c r="K149" s="583"/>
      <c r="M149" s="596"/>
      <c r="N149" s="522"/>
    </row>
    <row r="150" ht="24" customHeight="1" spans="1:14">
      <c r="A150" s="196">
        <f>'[1]Heat plate'!A151</f>
        <v>0</v>
      </c>
      <c r="B150" s="196">
        <f>'[1]Heat plate'!B151</f>
        <v>0</v>
      </c>
      <c r="C150" s="607"/>
      <c r="D150" s="226"/>
      <c r="E150" s="608"/>
      <c r="F150" s="226"/>
      <c r="G150" s="73"/>
      <c r="H150" s="226"/>
      <c r="I150" s="609"/>
      <c r="J150" s="226"/>
      <c r="K150" s="522"/>
      <c r="M150" s="596"/>
      <c r="N150" s="522"/>
    </row>
    <row r="151" ht="22.5" spans="1:14">
      <c r="A151" s="196" t="str">
        <f>'[1]Heat plate'!A152</f>
        <v>ITEM CODE</v>
      </c>
      <c r="B151" s="196" t="str">
        <f>'[1]Heat plate'!B152</f>
        <v>Model No.</v>
      </c>
      <c r="C151" s="216" t="s">
        <v>312</v>
      </c>
      <c r="D151" s="216" t="s">
        <v>316</v>
      </c>
      <c r="E151" s="216" t="str">
        <f>'[2]Heat plate'!$E$140</f>
        <v>Dealer Cash(RM) above 5pcs -5%</v>
      </c>
      <c r="F151" s="45" t="s">
        <v>72</v>
      </c>
      <c r="G151" s="226"/>
      <c r="H151" s="544"/>
      <c r="I151" s="226"/>
      <c r="J151" s="610"/>
      <c r="K151" s="561"/>
      <c r="L151" s="226"/>
      <c r="M151" s="505"/>
    </row>
    <row r="152" spans="1:14">
      <c r="A152" s="196" t="str">
        <f>'[1]Heat plate'!A153</f>
        <v>HEAT123</v>
      </c>
      <c r="B152" s="196" t="str">
        <f>'[1]Heat plate'!B153</f>
        <v>DN15-S</v>
      </c>
      <c r="C152" s="55" t="s">
        <v>343</v>
      </c>
      <c r="D152" s="70" t="s">
        <v>344</v>
      </c>
      <c r="E152" s="611">
        <f>'[1]Heat plate'!E153</f>
        <v>43.9285714285714</v>
      </c>
      <c r="F152" s="612"/>
      <c r="G152" s="25"/>
      <c r="H152" s="553"/>
      <c r="I152" s="553"/>
      <c r="J152" s="596"/>
      <c r="K152" s="522"/>
    </row>
    <row r="153" ht="15" customHeight="1" spans="1:14">
      <c r="A153" s="196" t="str">
        <f>'[1]Heat plate'!A154</f>
        <v>HEAT124</v>
      </c>
      <c r="B153" s="196" t="str">
        <f>'[1]Heat plate'!B154</f>
        <v>DN20-S</v>
      </c>
      <c r="C153" s="55"/>
      <c r="D153" s="70" t="s">
        <v>345</v>
      </c>
      <c r="E153" s="611">
        <f>'[1]Heat plate'!E154</f>
        <v>58.0833333333333</v>
      </c>
      <c r="F153" s="612"/>
      <c r="G153" s="522"/>
      <c r="H153" s="553"/>
      <c r="I153" s="553"/>
      <c r="J153" s="596"/>
      <c r="K153" s="522"/>
    </row>
    <row r="154" spans="1:14">
      <c r="A154" s="196" t="str">
        <f>'[1]Heat plate'!A155</f>
        <v>HEAT125</v>
      </c>
      <c r="B154" s="196" t="str">
        <f>'[1]Heat plate'!B155</f>
        <v>DN25-S</v>
      </c>
      <c r="C154" s="55"/>
      <c r="D154" s="70" t="s">
        <v>346</v>
      </c>
      <c r="E154" s="611">
        <f>'[1]Heat plate'!E155</f>
        <v>90.7857142857143</v>
      </c>
      <c r="F154" s="612"/>
      <c r="G154" s="522"/>
      <c r="H154" s="553"/>
      <c r="I154" s="553"/>
      <c r="J154" s="596"/>
      <c r="K154" s="522"/>
    </row>
    <row r="155" spans="1:14">
      <c r="A155" s="196" t="str">
        <f>'[1]Heat plate'!A156</f>
        <v>HEAT126</v>
      </c>
      <c r="B155" s="196" t="str">
        <f>'[1]Heat plate'!B156</f>
        <v>DN15-B</v>
      </c>
      <c r="C155" s="55" t="s">
        <v>347</v>
      </c>
      <c r="D155" s="70" t="s">
        <v>344</v>
      </c>
      <c r="E155" s="611">
        <f>'[1]Heat plate'!E156</f>
        <v>55.1547619047619</v>
      </c>
      <c r="F155" s="583"/>
      <c r="G155" s="522"/>
      <c r="H155" s="553"/>
      <c r="I155" s="553"/>
      <c r="J155" s="596"/>
      <c r="K155" s="522"/>
    </row>
    <row r="156" ht="15" customHeight="1" spans="1:14">
      <c r="A156" s="196" t="str">
        <f>'[1]Heat plate'!A157</f>
        <v>HEAT127</v>
      </c>
      <c r="B156" s="196" t="str">
        <f>'[1]Heat plate'!B157</f>
        <v>DN20-B</v>
      </c>
      <c r="C156" s="55"/>
      <c r="D156" s="70" t="s">
        <v>345</v>
      </c>
      <c r="E156" s="611">
        <f>'[1]Heat plate'!E157</f>
        <v>65.8928571428571</v>
      </c>
      <c r="F156" s="583"/>
      <c r="G156" s="522"/>
      <c r="H156" s="553"/>
      <c r="I156" s="553"/>
      <c r="J156" s="596"/>
      <c r="K156" s="522"/>
    </row>
    <row r="157" spans="1:14">
      <c r="A157" s="196" t="str">
        <f>'[1]Heat plate'!A158</f>
        <v>HEAT128</v>
      </c>
      <c r="B157" s="196" t="str">
        <f>'[1]Heat plate'!B158</f>
        <v>DN25-B</v>
      </c>
      <c r="C157" s="55"/>
      <c r="D157" s="70" t="s">
        <v>346</v>
      </c>
      <c r="E157" s="611">
        <f>'[1]Heat plate'!E158</f>
        <v>107.380952380952</v>
      </c>
      <c r="F157" s="583"/>
      <c r="G157" s="522"/>
      <c r="H157" s="553"/>
      <c r="I157" s="553"/>
      <c r="J157" s="596"/>
      <c r="K157" s="522"/>
    </row>
    <row r="158" spans="1:14">
      <c r="A158" s="196" t="str">
        <f>'[1]Heat plate'!A159</f>
        <v>HEAT129</v>
      </c>
      <c r="B158" s="196" t="str">
        <f>'[1]Heat plate'!B159</f>
        <v>DN32-B</v>
      </c>
      <c r="C158" s="55"/>
      <c r="D158" s="70" t="s">
        <v>348</v>
      </c>
      <c r="E158" s="611">
        <f>'[1]Heat plate'!E159</f>
        <v>155.702380952381</v>
      </c>
      <c r="F158" s="583"/>
      <c r="G158" s="522"/>
      <c r="H158" s="553"/>
      <c r="I158" s="553"/>
      <c r="J158" s="596"/>
      <c r="K158" s="522"/>
    </row>
    <row r="159" spans="1:14">
      <c r="A159" s="196" t="str">
        <f>'[1]Heat plate'!A160</f>
        <v>HEAT130</v>
      </c>
      <c r="B159" s="196" t="str">
        <f>'[1]Heat plate'!B160</f>
        <v>DN40-B</v>
      </c>
      <c r="C159" s="55"/>
      <c r="D159" s="70" t="s">
        <v>349</v>
      </c>
      <c r="E159" s="611">
        <f>'[1]Heat plate'!E160</f>
        <v>215.738095238095</v>
      </c>
      <c r="F159" s="583"/>
      <c r="G159" s="522"/>
      <c r="H159" s="553"/>
      <c r="I159" s="553"/>
      <c r="J159" s="596"/>
      <c r="K159" s="522"/>
    </row>
    <row r="160" spans="1:14">
      <c r="A160" s="187" t="s">
        <v>39</v>
      </c>
    </row>
    <row r="161" spans="1:8">
      <c r="A161" s="7" t="s">
        <v>40</v>
      </c>
    </row>
    <row r="162" spans="1:8">
      <c r="A162" s="7" t="s">
        <v>41</v>
      </c>
    </row>
    <row r="163" spans="1:8">
      <c r="A163" s="7" t="s">
        <v>42</v>
      </c>
    </row>
    <row r="164" spans="1:8">
      <c r="A164" s="507" t="s">
        <v>43</v>
      </c>
    </row>
    <row r="165" spans="1:8">
      <c r="A165" s="7" t="s">
        <v>52</v>
      </c>
    </row>
    <row r="174" spans="1:8">
      <c r="A174" s="613"/>
      <c r="H174" s="403"/>
    </row>
    <row r="176" spans="1:8">
      <c r="A176" s="613" t="s">
        <v>350</v>
      </c>
      <c r="D176" s="403" t="s">
        <v>351</v>
      </c>
    </row>
  </sheetData>
  <mergeCells count="37">
    <mergeCell ref="C9:C49"/>
    <mergeCell ref="C50:C73"/>
    <mergeCell ref="C74:C79"/>
    <mergeCell ref="C80:C88"/>
    <mergeCell ref="C89:C94"/>
    <mergeCell ref="C95:C100"/>
    <mergeCell ref="C101:C111"/>
    <mergeCell ref="C112:C121"/>
    <mergeCell ref="C122:C127"/>
    <mergeCell ref="C130:C135"/>
    <mergeCell ref="C136:C138"/>
    <mergeCell ref="C140:C145"/>
    <mergeCell ref="C146:C148"/>
    <mergeCell ref="C152:C154"/>
    <mergeCell ref="C155:C159"/>
    <mergeCell ref="E130:E138"/>
    <mergeCell ref="E140:E148"/>
    <mergeCell ref="F152:F154"/>
    <mergeCell ref="F155:F159"/>
    <mergeCell ref="G130:G132"/>
    <mergeCell ref="G133:G134"/>
    <mergeCell ref="G136:G138"/>
    <mergeCell ref="G140:G142"/>
    <mergeCell ref="G143:G144"/>
    <mergeCell ref="G146:G148"/>
    <mergeCell ref="K23:K25"/>
    <mergeCell ref="K29:K32"/>
    <mergeCell ref="K33:K36"/>
    <mergeCell ref="K58:K61"/>
    <mergeCell ref="K62:K65"/>
    <mergeCell ref="K96:K100"/>
    <mergeCell ref="K130:K132"/>
    <mergeCell ref="K133:K135"/>
    <mergeCell ref="K136:K138"/>
    <mergeCell ref="K140:K142"/>
    <mergeCell ref="K143:K145"/>
    <mergeCell ref="K146:K148"/>
  </mergeCells>
  <pageMargins left="0.708661417322835" right="0.708661417322835" top="0.748031496062992" bottom="0.748031496062992" header="0.31496062992126" footer="0.31496062992126"/>
  <pageSetup paperSize="9" orientation="landscape"/>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A1:BK67"/>
  <sheetViews>
    <sheetView zoomScale="115" zoomScaleNormal="115" workbookViewId="0">
      <pane xSplit="2" ySplit="8" topLeftCell="C9" activePane="bottomRight" state="frozen"/>
      <selection/>
      <selection pane="topRight"/>
      <selection pane="bottomLeft"/>
      <selection pane="bottomRight" activeCell="O13" sqref="O13"/>
    </sheetView>
  </sheetViews>
  <sheetFormatPr defaultColWidth="9" defaultRowHeight="15"/>
  <cols>
    <col min="1" max="1" width="13.1428571428571" style="181" customWidth="1"/>
    <col min="2" max="2" width="16.2857142857143" style="181" customWidth="1"/>
    <col min="3" max="3" width="18" style="181" customWidth="1"/>
    <col min="4" max="4" width="13.5714285714286" style="241" customWidth="1"/>
    <col min="5" max="5" width="10.4285714285714" style="241" customWidth="1"/>
    <col min="6" max="6" width="11.4285714285714" style="241" customWidth="1"/>
    <col min="7" max="7" width="9.42857142857143" style="241" customWidth="1"/>
    <col min="8" max="8" width="12.4285714285714" style="241" customWidth="1"/>
    <col min="9" max="9" width="13" style="241" customWidth="1"/>
    <col min="10" max="10" width="16.1428571428571" style="241" customWidth="1"/>
    <col min="11" max="11" width="10" style="181" customWidth="1"/>
    <col min="12" max="12" width="13.2857142857143" style="241" customWidth="1"/>
    <col min="13" max="13" width="12.5714285714286" style="509" customWidth="1"/>
    <col min="14" max="14" width="13.8571428571429" style="241" customWidth="1"/>
    <col min="15" max="15" width="12.5714285714286" style="241" customWidth="1"/>
    <col min="16" max="16" width="13.8571428571429" style="241" customWidth="1"/>
    <col min="17" max="17" width="10.2857142857143" style="241" customWidth="1"/>
    <col min="18" max="18" width="18.4285714285714" style="241" customWidth="1"/>
    <col min="19" max="19" width="11.1428571428571" style="241" customWidth="1"/>
    <col min="20" max="20" width="13.2857142857143" style="181" customWidth="1"/>
    <col min="21" max="21" width="8.57142857142857" style="241" customWidth="1"/>
    <col min="22" max="22" width="12.2857142857143" style="241" customWidth="1"/>
    <col min="23" max="23" width="10.8571428571429" style="241" customWidth="1"/>
    <col min="24" max="24" width="12" style="241" customWidth="1"/>
    <col min="25" max="25" width="11.7142857142857" style="241" customWidth="1"/>
    <col min="26" max="26" width="19.5714285714286" style="241" customWidth="1"/>
    <col min="27" max="27" width="12.5714285714286" style="241" customWidth="1"/>
    <col min="28" max="28" width="12.1428571428571" style="241" customWidth="1"/>
    <col min="29" max="29" width="9" style="241" customWidth="1"/>
    <col min="30" max="30" width="12.5714285714286" style="241" customWidth="1"/>
    <col min="31" max="31" width="8.28571428571429" style="241" customWidth="1"/>
    <col min="32" max="32" width="11.1428571428571" style="241" customWidth="1"/>
    <col min="33" max="33" width="14" style="241" customWidth="1"/>
    <col min="34" max="34" width="11.4285714285714" style="241" customWidth="1"/>
    <col min="35" max="35" width="10" style="510" customWidth="1"/>
    <col min="36" max="36" width="11.4285714285714" style="510" customWidth="1"/>
    <col min="37" max="37" width="9.28571428571429" style="510" customWidth="1"/>
    <col min="38" max="38" width="9.42857142857143" style="510" customWidth="1"/>
    <col min="39" max="39" width="8.28571428571429" style="510" customWidth="1"/>
    <col min="40" max="40" width="10.7142857142857" style="510" customWidth="1"/>
    <col min="41" max="41" width="11.8571428571429" style="241" customWidth="1"/>
    <col min="42" max="42" width="12" style="241" customWidth="1"/>
    <col min="43" max="43" width="12" style="241" hidden="1" customWidth="1"/>
    <col min="44" max="45" width="7" style="241" hidden="1" customWidth="1"/>
    <col min="46" max="46" width="10.8571428571429" style="241" customWidth="1"/>
    <col min="47" max="47" width="12" style="241" customWidth="1"/>
    <col min="48" max="48" width="10.1428571428571" style="241" customWidth="1"/>
    <col min="49" max="49" width="10.4285714285714" style="241" customWidth="1"/>
    <col min="50" max="50" width="7" style="241" customWidth="1"/>
    <col min="51" max="51" width="11.8571428571429" style="241" customWidth="1"/>
    <col min="52" max="52" width="7" style="241" customWidth="1"/>
    <col min="53" max="53" width="14.7142857142857" style="241" customWidth="1"/>
    <col min="54" max="54" width="11.2857142857143" style="241" customWidth="1"/>
    <col min="55" max="55" width="10.1428571428571" style="241" customWidth="1"/>
    <col min="56" max="58" width="7" style="241" customWidth="1"/>
    <col min="59" max="59" width="12.4285714285714" style="241" customWidth="1"/>
    <col min="60" max="60" width="18.8571428571429" style="241" customWidth="1"/>
    <col min="61" max="61" width="14.4285714285714" style="241" customWidth="1"/>
    <col min="62" max="62" width="18.8571428571429" style="241" customWidth="1"/>
    <col min="63" max="63" width="13.5714285714286" style="241" customWidth="1"/>
    <col min="64" max="64" width="16.5714285714286" style="241" customWidth="1"/>
    <col min="65" max="65" width="9.57142857142857" style="241" customWidth="1"/>
    <col min="66" max="66" width="10.2857142857143" style="241" customWidth="1"/>
    <col min="67" max="67" width="12.7142857142857" style="241" customWidth="1"/>
    <col min="68" max="68" width="9.85714285714286" style="241" customWidth="1"/>
    <col min="69" max="69" width="9.57142857142857" style="241" customWidth="1"/>
    <col min="70" max="70" width="6.14285714285714" style="241" customWidth="1"/>
    <col min="71" max="78" width="18.1428571428571" style="241" customWidth="1"/>
    <col min="79" max="79" width="10" style="241" customWidth="1"/>
    <col min="80" max="16384" width="9.14285714285714" style="241"/>
  </cols>
  <sheetData>
    <row r="1" s="508" customFormat="1" ht="11.25" customHeight="1" spans="1:40">
      <c r="A1" s="7" t="s">
        <v>0</v>
      </c>
      <c r="B1" s="511"/>
      <c r="C1" s="512"/>
      <c r="K1" s="511"/>
      <c r="M1" s="513"/>
      <c r="T1" s="511"/>
      <c r="V1" s="514"/>
      <c r="AH1" s="515"/>
      <c r="AI1" s="515"/>
      <c r="AJ1" s="515"/>
      <c r="AK1" s="515"/>
      <c r="AL1" s="515"/>
      <c r="AM1" s="515"/>
    </row>
    <row r="2" s="508" customFormat="1" ht="12" hidden="1" customHeight="1" spans="1:40">
      <c r="A2" s="516"/>
      <c r="B2" s="511"/>
      <c r="C2" s="512"/>
      <c r="K2" s="511"/>
      <c r="M2" s="513"/>
      <c r="T2" s="511"/>
      <c r="V2" s="514"/>
      <c r="AH2" s="515"/>
      <c r="AI2" s="515"/>
      <c r="AJ2" s="515"/>
      <c r="AK2" s="515"/>
      <c r="AL2" s="515"/>
      <c r="AM2" s="515"/>
    </row>
    <row r="3" s="508" customFormat="1" customHeight="1" spans="1:40">
      <c r="A3" s="516" t="str">
        <f>'Heat plate'!A3</f>
        <v>DATE :5.5.26</v>
      </c>
      <c r="B3" s="511"/>
      <c r="C3" s="512"/>
      <c r="K3" s="511"/>
      <c r="M3" s="513"/>
      <c r="T3" s="511"/>
      <c r="V3" s="514"/>
      <c r="AH3" s="515"/>
      <c r="AI3" s="515"/>
      <c r="AJ3" s="515"/>
      <c r="AK3" s="515"/>
      <c r="AL3" s="515"/>
      <c r="AM3" s="515"/>
    </row>
    <row r="4" s="508" customFormat="1" ht="12" hidden="1" customHeight="1" spans="1:40">
      <c r="A4" s="516"/>
      <c r="B4" s="511"/>
      <c r="C4" s="512"/>
      <c r="K4" s="511"/>
      <c r="M4" s="513"/>
      <c r="T4" s="511"/>
      <c r="V4" s="514"/>
      <c r="AH4" s="515"/>
      <c r="AI4" s="515"/>
      <c r="AJ4" s="515"/>
      <c r="AK4" s="515"/>
      <c r="AL4" s="515"/>
      <c r="AM4" s="515"/>
    </row>
    <row r="5" s="508" customFormat="1" ht="12" hidden="1" customHeight="1" spans="1:40">
      <c r="A5" s="516"/>
      <c r="B5" s="511"/>
      <c r="C5" s="512"/>
      <c r="K5" s="511"/>
      <c r="M5" s="513"/>
      <c r="T5" s="511"/>
      <c r="V5" s="514"/>
      <c r="AH5" s="515"/>
      <c r="AI5" s="515"/>
      <c r="AJ5" s="515"/>
      <c r="AK5" s="515"/>
      <c r="AL5" s="515"/>
      <c r="AM5" s="515"/>
    </row>
    <row r="6" s="508" customFormat="1" ht="12" hidden="1" customHeight="1" spans="1:40">
      <c r="A6" s="516"/>
      <c r="B6" s="511"/>
      <c r="C6" s="512"/>
      <c r="K6" s="511"/>
      <c r="M6" s="513"/>
      <c r="T6" s="511"/>
      <c r="V6" s="514"/>
      <c r="AH6" s="515"/>
      <c r="AI6" s="515"/>
      <c r="AJ6" s="515"/>
      <c r="AK6" s="515"/>
      <c r="AL6" s="515"/>
      <c r="AM6" s="515"/>
    </row>
    <row r="7" s="508" customFormat="1" ht="12" customHeight="1" spans="1:40">
      <c r="A7" s="516"/>
      <c r="B7" s="511"/>
      <c r="C7" s="512"/>
      <c r="K7" s="511"/>
      <c r="M7" s="513"/>
      <c r="T7" s="511"/>
      <c r="V7" s="514"/>
      <c r="AH7" s="515"/>
      <c r="AI7" s="515"/>
      <c r="AJ7" s="515"/>
      <c r="AK7" s="515"/>
      <c r="AL7" s="515"/>
      <c r="AM7" s="515"/>
    </row>
    <row r="8" ht="36" customHeight="1" spans="1:40">
      <c r="A8" s="487" t="str">
        <f>[1]BITZER!$A8</f>
        <v>ITEM CODE</v>
      </c>
      <c r="B8" s="487" t="str">
        <f>[1]BITZER!$A8</f>
        <v>ITEM CODE</v>
      </c>
      <c r="C8" s="487" t="str">
        <f>[1]BITZER!$A8</f>
        <v>ITEM CODE</v>
      </c>
      <c r="D8" s="70" t="s">
        <v>47</v>
      </c>
      <c r="E8" s="136" t="str">
        <f>[1]BITZER!$E$8</f>
        <v>Accessories</v>
      </c>
      <c r="F8" s="70" t="str">
        <f>[1]BITZER!$F$8</f>
        <v>HP</v>
      </c>
      <c r="G8" s="489" t="str">
        <f>[1]BITZER!$G$8</f>
        <v>BTU AT 0C to -25C</v>
      </c>
      <c r="H8" s="517" t="str">
        <f>[1]BITZER!$N$8</f>
        <v>Germany Bitzer (RM) </v>
      </c>
      <c r="I8" s="489" t="s">
        <v>352</v>
      </c>
      <c r="J8" s="518" t="str">
        <f>[1]BITZER!$R$8</f>
        <v>CU QC MODEL</v>
      </c>
      <c r="K8" s="519" t="str">
        <f>[1]BITZER!U$8</f>
        <v>Cond QC (RM)</v>
      </c>
      <c r="L8" s="55" t="str">
        <f>[1]BITZER!$W8</f>
        <v>HTC MODEL</v>
      </c>
      <c r="M8" s="520" t="str">
        <f>[1]BITZER!$Z8</f>
        <v>HTC cond (RM)</v>
      </c>
      <c r="N8" s="361"/>
      <c r="O8" s="361"/>
      <c r="P8" s="521"/>
      <c r="Q8" s="522"/>
      <c r="R8" s="522"/>
      <c r="S8" s="521"/>
      <c r="T8" s="361"/>
      <c r="U8" s="361"/>
      <c r="V8" s="422"/>
      <c r="AI8" s="523"/>
      <c r="AJ8" s="524"/>
      <c r="AK8" s="525"/>
      <c r="AL8" s="525"/>
      <c r="AM8" s="525"/>
      <c r="AN8" s="525"/>
    </row>
    <row r="9" s="183" customFormat="1" ht="12" spans="1:40">
      <c r="A9" s="487">
        <f>[1]BITZER!$A9</f>
        <v>0</v>
      </c>
      <c r="B9" s="80" t="str">
        <f>[1]BITZER!$B9</f>
        <v>2HES-1(Y)</v>
      </c>
      <c r="C9" s="85" t="str">
        <f>[1]BITZER!$C9</f>
        <v>2HC-1.2</v>
      </c>
      <c r="D9" s="54" t="s">
        <v>353</v>
      </c>
      <c r="E9" s="70" t="str">
        <f>[1]BITZER!$E9</f>
        <v>CH</v>
      </c>
      <c r="F9" s="23" t="str">
        <f>[1]BITZER!$F9</f>
        <v>1.5 LT</v>
      </c>
      <c r="G9" s="45" t="str">
        <f>[1]BITZER!$G9</f>
        <v>4900btu</v>
      </c>
      <c r="H9" s="526">
        <f>[1]BITZER!$N9</f>
        <v>0</v>
      </c>
      <c r="I9" s="305" t="s">
        <v>354</v>
      </c>
      <c r="J9" s="527" t="str">
        <f>[1]BITZER!R9</f>
        <v>CU - 22  QC</v>
      </c>
      <c r="K9" s="528">
        <f>[1]BITZER!U9</f>
        <v>0</v>
      </c>
      <c r="L9" s="55">
        <f>[1]BITZER!$W9</f>
        <v>0</v>
      </c>
      <c r="M9" s="369">
        <f>[1]BITZER!$Z9</f>
        <v>0</v>
      </c>
      <c r="P9" s="340"/>
      <c r="Q9" s="479"/>
      <c r="R9" s="479"/>
      <c r="S9" s="529"/>
      <c r="T9" s="340"/>
      <c r="U9" s="530"/>
      <c r="V9" s="422"/>
      <c r="AI9" s="531"/>
      <c r="AJ9" s="532"/>
      <c r="AK9" s="533"/>
      <c r="AL9" s="531"/>
      <c r="AM9" s="531"/>
      <c r="AN9" s="534"/>
    </row>
    <row r="10" s="183" customFormat="1" ht="12" spans="1:40">
      <c r="A10" s="487">
        <f>[1]BITZER!$A10</f>
        <v>0</v>
      </c>
      <c r="B10" s="80" t="str">
        <f>[1]BITZER!$B10</f>
        <v>2HES-2(Y)</v>
      </c>
      <c r="C10" s="85" t="str">
        <f>[1]BITZER!$C10</f>
        <v>2HC-2.2</v>
      </c>
      <c r="D10" s="56"/>
      <c r="E10" s="70" t="str">
        <f>[1]BITZER!$E10</f>
        <v>CH</v>
      </c>
      <c r="F10" s="23" t="str">
        <f>[1]BITZER!$F10</f>
        <v>2 MT</v>
      </c>
      <c r="G10" s="45" t="str">
        <f>[1]BITZER!$G10</f>
        <v>14100btu</v>
      </c>
      <c r="H10" s="526">
        <f>[1]BITZER!$N10</f>
        <v>0</v>
      </c>
      <c r="I10" s="316"/>
      <c r="J10" s="527" t="str">
        <f>[1]BITZER!R10</f>
        <v>CU - 32  QC</v>
      </c>
      <c r="K10" s="528">
        <f>[1]BITZER!U10</f>
        <v>0</v>
      </c>
      <c r="L10" s="55" t="str">
        <f>[1]BITZER!$W10</f>
        <v>HTC-3</v>
      </c>
      <c r="M10" s="369">
        <f>[1]BITZER!$Z10</f>
        <v>0</v>
      </c>
      <c r="Q10" s="479"/>
      <c r="R10" s="479"/>
      <c r="S10" s="529"/>
      <c r="U10" s="535"/>
      <c r="V10" s="403"/>
      <c r="AI10" s="536"/>
      <c r="AJ10" s="532"/>
      <c r="AK10" s="533"/>
      <c r="AL10" s="536"/>
      <c r="AM10" s="531"/>
      <c r="AN10" s="537"/>
    </row>
    <row r="11" s="183" customFormat="1" ht="12" spans="1:40">
      <c r="A11" s="487">
        <f>[1]BITZER!$A11</f>
        <v>0</v>
      </c>
      <c r="B11" s="80" t="str">
        <f>[1]BITZER!$B11</f>
        <v>2GES-2(Y)</v>
      </c>
      <c r="C11" s="85" t="str">
        <f>[1]BITZER!$C11</f>
        <v>2GC-2.2</v>
      </c>
      <c r="D11" s="56"/>
      <c r="E11" s="70" t="str">
        <f>[1]BITZER!$E11</f>
        <v>CH</v>
      </c>
      <c r="F11" s="23" t="str">
        <f>[1]BITZER!$F11</f>
        <v>2 LT</v>
      </c>
      <c r="G11" s="45" t="str">
        <f>[1]BITZER!$G11</f>
        <v>5870btu</v>
      </c>
      <c r="H11" s="526">
        <f>[1]BITZER!$N11</f>
        <v>0</v>
      </c>
      <c r="I11" s="316"/>
      <c r="J11" s="527" t="str">
        <f>[1]BITZER!R11</f>
        <v>CU - 32  QC</v>
      </c>
      <c r="K11" s="528">
        <f>[1]BITZER!U11</f>
        <v>8172.47891496558</v>
      </c>
      <c r="L11" s="55" t="str">
        <f>[1]BITZER!$W11</f>
        <v>HTC-3</v>
      </c>
      <c r="M11" s="369">
        <f>[1]BITZER!$Z11</f>
        <v>8646.02599575498</v>
      </c>
      <c r="Q11" s="479"/>
      <c r="R11" s="479"/>
      <c r="S11" s="529"/>
      <c r="U11" s="530"/>
      <c r="AI11" s="531"/>
      <c r="AJ11" s="532"/>
      <c r="AK11" s="533"/>
      <c r="AL11" s="531"/>
      <c r="AM11" s="531"/>
      <c r="AN11" s="534"/>
    </row>
    <row r="12" s="183" customFormat="1" ht="12" spans="1:40">
      <c r="A12" s="487">
        <f>[1]BITZER!$A12</f>
        <v>0</v>
      </c>
      <c r="B12" s="80" t="str">
        <f>[1]BITZER!$B12</f>
        <v>2FES-2(Y)</v>
      </c>
      <c r="C12" s="85" t="str">
        <f>[1]BITZER!$C12</f>
        <v>2FC-2.2</v>
      </c>
      <c r="D12" s="56"/>
      <c r="E12" s="70" t="str">
        <f>[1]BITZER!$E12</f>
        <v>CH</v>
      </c>
      <c r="F12" s="23" t="str">
        <f>[1]BITZER!$F12</f>
        <v>2 LT</v>
      </c>
      <c r="G12" s="45" t="str">
        <f>[1]BITZER!$G12</f>
        <v>7030btu</v>
      </c>
      <c r="H12" s="526">
        <f>[1]BITZER!$N12</f>
        <v>4964.93506493506</v>
      </c>
      <c r="I12" s="316"/>
      <c r="J12" s="527" t="str">
        <f>[1]BITZER!R12</f>
        <v>CU - 36  QC</v>
      </c>
      <c r="K12" s="528">
        <f>[1]BITZER!U12</f>
        <v>8500.44326837508</v>
      </c>
      <c r="L12" s="55" t="str">
        <f>[1]BITZER!$W12</f>
        <v>HTC-3</v>
      </c>
      <c r="M12" s="369">
        <f>[1]BITZER!$Z12</f>
        <v>8857.45456718355</v>
      </c>
      <c r="Q12" s="479"/>
      <c r="R12" s="479"/>
      <c r="S12" s="529"/>
      <c r="U12" s="535"/>
      <c r="AI12" s="531"/>
      <c r="AJ12" s="532"/>
      <c r="AK12" s="533"/>
      <c r="AL12" s="531"/>
      <c r="AM12" s="531"/>
      <c r="AN12" s="537"/>
    </row>
    <row r="13" s="183" customFormat="1" ht="12" spans="1:40">
      <c r="A13" s="487">
        <f>[1]BITZER!$A13</f>
        <v>0</v>
      </c>
      <c r="B13" s="80" t="str">
        <f>[1]BITZER!$B13</f>
        <v>2FES-3(Y)</v>
      </c>
      <c r="C13" s="85" t="str">
        <f>[1]BITZER!$C13</f>
        <v>2FC-3.2</v>
      </c>
      <c r="D13" s="56"/>
      <c r="E13" s="70" t="str">
        <f>[1]BITZER!$E13</f>
        <v>CH</v>
      </c>
      <c r="F13" s="23" t="str">
        <f>[1]BITZER!$F13</f>
        <v>3 MT</v>
      </c>
      <c r="G13" s="45" t="str">
        <f>[1]BITZER!$G13</f>
        <v>20100btu</v>
      </c>
      <c r="H13" s="526">
        <f>[1]BITZER!$N13</f>
        <v>5174.02597402597</v>
      </c>
      <c r="I13" s="316"/>
      <c r="J13" s="527" t="str">
        <f>[1]BITZER!R13</f>
        <v>CU - 40  QC</v>
      </c>
      <c r="K13" s="528">
        <f>[1]BITZER!U13</f>
        <v>8837.86438658598</v>
      </c>
      <c r="L13" s="55" t="str">
        <f>[1]BITZER!$W13</f>
        <v>HTC-3</v>
      </c>
      <c r="M13" s="369">
        <f>[1]BITZER!$Z13</f>
        <v>9087.45456718355</v>
      </c>
      <c r="Q13" s="479"/>
      <c r="R13" s="479"/>
      <c r="S13" s="529"/>
      <c r="U13" s="530"/>
      <c r="AI13" s="536"/>
      <c r="AJ13" s="532"/>
      <c r="AK13" s="533"/>
      <c r="AL13" s="536"/>
      <c r="AM13" s="531"/>
      <c r="AN13" s="534"/>
    </row>
    <row r="14" s="183" customFormat="1" ht="12" spans="1:40">
      <c r="A14" s="487">
        <f>[1]BITZER!$A14</f>
        <v>0</v>
      </c>
      <c r="B14" s="80" t="str">
        <f>[1]BITZER!$B14</f>
        <v>2EES-2(Y)</v>
      </c>
      <c r="C14" s="85" t="str">
        <f>[1]BITZER!$C14</f>
        <v>2EC-2.2</v>
      </c>
      <c r="D14" s="56"/>
      <c r="E14" s="70" t="str">
        <f>[1]BITZER!$E14</f>
        <v>CH</v>
      </c>
      <c r="F14" s="23" t="str">
        <f>[1]BITZER!$F14</f>
        <v>2 LT</v>
      </c>
      <c r="G14" s="45" t="str">
        <f>[1]BITZER!$G14</f>
        <v>8157btu</v>
      </c>
      <c r="H14" s="526">
        <f>[1]BITZER!$N14</f>
        <v>6922.07792207792</v>
      </c>
      <c r="I14" s="316"/>
      <c r="J14" s="527" t="str">
        <f>[1]BITZER!R14</f>
        <v>CU - 40  QC</v>
      </c>
      <c r="K14" s="528">
        <f>[1]BITZER!U14</f>
        <v>10760.7215294431</v>
      </c>
      <c r="L14" s="55" t="str">
        <f>[1]BITZER!$W14</f>
        <v>HTC-3</v>
      </c>
      <c r="M14" s="369">
        <f>[1]BITZER!$Z14</f>
        <v>11010.3117100407</v>
      </c>
      <c r="Q14" s="479"/>
      <c r="R14" s="479"/>
      <c r="S14" s="529"/>
      <c r="U14" s="535"/>
      <c r="AI14" s="531"/>
      <c r="AJ14" s="532"/>
      <c r="AK14" s="533"/>
      <c r="AL14" s="531"/>
      <c r="AM14" s="531"/>
      <c r="AN14" s="537"/>
    </row>
    <row r="15" s="183" customFormat="1" ht="12" spans="1:40">
      <c r="A15" s="487">
        <f>[1]BITZER!$A15</f>
        <v>0</v>
      </c>
      <c r="B15" s="80" t="str">
        <f>[1]BITZER!$B15</f>
        <v>2EES-3(Y)</v>
      </c>
      <c r="C15" s="85" t="str">
        <f>[1]BITZER!$C15</f>
        <v>2EC-3.2</v>
      </c>
      <c r="D15" s="56"/>
      <c r="E15" s="70" t="str">
        <f>[1]BITZER!$E15</f>
        <v>CH</v>
      </c>
      <c r="F15" s="23" t="str">
        <f>[1]BITZER!$F15</f>
        <v>3 MT</v>
      </c>
      <c r="G15" s="45" t="str">
        <f>[1]BITZER!$G15</f>
        <v>23891btu</v>
      </c>
      <c r="H15" s="526">
        <f>[1]BITZER!$N15</f>
        <v>7459.74025974026</v>
      </c>
      <c r="I15" s="316"/>
      <c r="J15" s="527" t="str">
        <f>[1]BITZER!R15</f>
        <v>CU - 50  QC</v>
      </c>
      <c r="K15" s="528">
        <f>[1]BITZER!U15</f>
        <v>11601.4639877807</v>
      </c>
      <c r="L15" s="55" t="str">
        <f>[1]BITZER!$W15</f>
        <v>HTC-3</v>
      </c>
      <c r="M15" s="369">
        <f>[1]BITZER!$Z15</f>
        <v>11601.7402814693</v>
      </c>
      <c r="Q15" s="479"/>
      <c r="R15" s="479"/>
      <c r="S15" s="529"/>
      <c r="U15" s="538"/>
      <c r="AI15" s="536"/>
      <c r="AJ15" s="532"/>
      <c r="AK15" s="533"/>
      <c r="AL15" s="536"/>
      <c r="AM15" s="531"/>
      <c r="AN15" s="534"/>
    </row>
    <row r="16" s="183" customFormat="1" ht="12" spans="1:40">
      <c r="A16" s="487" t="str">
        <f>[1]BITZER!$A16</f>
        <v>BIT001</v>
      </c>
      <c r="B16" s="80" t="str">
        <f>[1]BITZER!$B16</f>
        <v>2DES-2(Y)</v>
      </c>
      <c r="C16" s="85" t="str">
        <f>[1]BITZER!$C16</f>
        <v>2DC-2.2</v>
      </c>
      <c r="D16" s="56"/>
      <c r="E16" s="70" t="str">
        <f>[1]BITZER!$E16</f>
        <v>CH</v>
      </c>
      <c r="F16" s="23" t="str">
        <f>[1]BITZER!$F16</f>
        <v>2 LT</v>
      </c>
      <c r="G16" s="45" t="str">
        <f>[1]BITZER!$G16</f>
        <v>9078btu</v>
      </c>
      <c r="H16" s="526">
        <f>[1]BITZER!$N16</f>
        <v>7198.7012987013</v>
      </c>
      <c r="I16" s="316"/>
      <c r="J16" s="527" t="str">
        <f>[1]BITZER!R16</f>
        <v>CU - 40  QC</v>
      </c>
      <c r="K16" s="528">
        <f>[1]BITZER!U16</f>
        <v>11065.0072437288</v>
      </c>
      <c r="L16" s="55" t="str">
        <f>[1]BITZER!$W16</f>
        <v>HTC-4</v>
      </c>
      <c r="M16" s="369">
        <f>[1]BITZER!$Z16</f>
        <v>11673.5701273317</v>
      </c>
      <c r="Q16" s="479"/>
      <c r="R16" s="479"/>
      <c r="S16" s="529"/>
      <c r="U16" s="535"/>
      <c r="AI16" s="531"/>
      <c r="AJ16" s="532"/>
      <c r="AK16" s="533"/>
      <c r="AL16" s="531"/>
      <c r="AM16" s="531"/>
      <c r="AN16" s="539"/>
    </row>
    <row r="17" s="183" customFormat="1" ht="12" spans="1:40">
      <c r="A17" s="487" t="str">
        <f>[1]BITZER!$A17</f>
        <v>BIT002</v>
      </c>
      <c r="B17" s="80" t="str">
        <f>[1]BITZER!$B17</f>
        <v>2DES-3(Y)</v>
      </c>
      <c r="C17" s="85" t="str">
        <f>[1]BITZER!$C17</f>
        <v>2DC-3.2</v>
      </c>
      <c r="D17" s="56"/>
      <c r="E17" s="70" t="str">
        <f>[1]BITZER!$E17</f>
        <v>CH</v>
      </c>
      <c r="F17" s="23" t="str">
        <f>[1]BITZER!$F17</f>
        <v>3 MT</v>
      </c>
      <c r="G17" s="45" t="str">
        <f>[1]BITZER!$G17</f>
        <v>28600btu</v>
      </c>
      <c r="H17" s="526">
        <f>[1]BITZER!$N17</f>
        <v>7496.1038961039</v>
      </c>
      <c r="I17" s="316"/>
      <c r="J17" s="527" t="str">
        <f>[1]BITZER!R17</f>
        <v>CU - 50  QC</v>
      </c>
      <c r="K17" s="528">
        <f>[1]BITZER!U17</f>
        <v>11641.4639877807</v>
      </c>
      <c r="L17" s="55" t="str">
        <f>[1]BITZER!$W17</f>
        <v>HTC-4</v>
      </c>
      <c r="M17" s="369">
        <f>[1]BITZER!$Z17</f>
        <v>12000.7129844745</v>
      </c>
      <c r="Q17" s="479"/>
      <c r="R17" s="479"/>
      <c r="S17" s="529"/>
      <c r="U17" s="540"/>
      <c r="AI17" s="531"/>
      <c r="AJ17" s="532"/>
      <c r="AK17" s="533"/>
      <c r="AL17" s="531"/>
      <c r="AM17" s="531"/>
      <c r="AN17" s="539"/>
    </row>
    <row r="18" s="183" customFormat="1" ht="12" spans="1:40">
      <c r="A18" s="487" t="str">
        <f>[1]BITZER!$A18</f>
        <v>BIT003</v>
      </c>
      <c r="B18" s="80" t="str">
        <f>[1]BITZER!$B18</f>
        <v>2CES-3(Y)</v>
      </c>
      <c r="C18" s="85" t="str">
        <f>[1]BITZER!$C18</f>
        <v>2CC-3.2</v>
      </c>
      <c r="D18" s="56"/>
      <c r="E18" s="70" t="str">
        <f>[1]BITZER!$E18</f>
        <v>CH</v>
      </c>
      <c r="F18" s="23" t="str">
        <f>[1]BITZER!$F18</f>
        <v>3 LT</v>
      </c>
      <c r="G18" s="45" t="str">
        <f>[1]BITZER!$G18</f>
        <v>11399btu</v>
      </c>
      <c r="H18" s="526">
        <f>[1]BITZER!$N18</f>
        <v>7497.4025974026</v>
      </c>
      <c r="I18" s="316"/>
      <c r="J18" s="527" t="str">
        <f>[1]BITZER!R18</f>
        <v>CU - 50  QC</v>
      </c>
      <c r="K18" s="528">
        <f>[1]BITZER!U18</f>
        <v>11642.8925592093</v>
      </c>
      <c r="L18" s="55" t="str">
        <f>[1]BITZER!$W18</f>
        <v>HTC-4</v>
      </c>
      <c r="M18" s="369">
        <f>[1]BITZER!$Z18</f>
        <v>12002.1415559031</v>
      </c>
      <c r="Q18" s="479"/>
      <c r="R18" s="479"/>
      <c r="S18" s="529"/>
      <c r="U18" s="535"/>
      <c r="AI18" s="531"/>
      <c r="AJ18" s="532"/>
      <c r="AK18" s="533"/>
      <c r="AL18" s="531"/>
      <c r="AM18" s="531"/>
      <c r="AN18" s="539"/>
    </row>
    <row r="19" s="183" customFormat="1" ht="12" spans="1:40">
      <c r="A19" s="487" t="str">
        <f>[1]BITZER!$A19</f>
        <v>BIT004</v>
      </c>
      <c r="B19" s="80" t="str">
        <f>[1]BITZER!$B19</f>
        <v>2CES-4(Y)</v>
      </c>
      <c r="C19" s="85" t="str">
        <f>[1]BITZER!$C19</f>
        <v>2CC-4.2</v>
      </c>
      <c r="D19" s="56"/>
      <c r="E19" s="70" t="str">
        <f>[1]BITZER!$E19</f>
        <v>CH</v>
      </c>
      <c r="F19" s="23" t="str">
        <f>[1]BITZER!$F19</f>
        <v>4 MT</v>
      </c>
      <c r="G19" s="45" t="str">
        <f>[1]BITZER!$G19</f>
        <v>35119btu</v>
      </c>
      <c r="H19" s="526">
        <f>[1]BITZER!$N19</f>
        <v>7771.42857142857</v>
      </c>
      <c r="I19" s="316"/>
      <c r="J19" s="527" t="str">
        <f>[1]BITZER!R19</f>
        <v>CU - 64 QC</v>
      </c>
      <c r="K19" s="528">
        <f>[1]BITZER!U19</f>
        <v>12604.653921372</v>
      </c>
      <c r="L19" s="55" t="str">
        <f>[1]BITZER!$W19</f>
        <v>HTC-5</v>
      </c>
      <c r="M19" s="369">
        <f>[1]BITZER!$Z19</f>
        <v>12353.0836036083</v>
      </c>
      <c r="Q19" s="479"/>
      <c r="R19" s="479"/>
      <c r="S19" s="529"/>
      <c r="U19" s="540"/>
      <c r="AI19" s="531"/>
      <c r="AJ19" s="532"/>
      <c r="AK19" s="533"/>
      <c r="AL19" s="531"/>
      <c r="AM19" s="531"/>
      <c r="AN19" s="539"/>
    </row>
    <row r="20" s="183" customFormat="1" ht="12" spans="1:40">
      <c r="A20" s="487" t="str">
        <f>[1]BITZER!$A20</f>
        <v>BIT005</v>
      </c>
      <c r="B20" s="80" t="str">
        <f>[1]BITZER!$B20</f>
        <v>4FES-3(Y)</v>
      </c>
      <c r="C20" s="85" t="str">
        <f>[1]BITZER!$C20</f>
        <v>4FC-3.2</v>
      </c>
      <c r="D20" s="56"/>
      <c r="E20" s="70" t="str">
        <f>[1]BITZER!$E20</f>
        <v>CH</v>
      </c>
      <c r="F20" s="23" t="str">
        <f>[1]BITZER!$F20</f>
        <v>3 LT</v>
      </c>
      <c r="G20" s="45" t="str">
        <f>[1]BITZER!$G20</f>
        <v>12867btu</v>
      </c>
      <c r="H20" s="526">
        <f>[1]BITZER!$N20</f>
        <v>8016.88311688312</v>
      </c>
      <c r="I20" s="316"/>
      <c r="J20" s="527" t="str">
        <f>[1]BITZER!R20</f>
        <v>CU - 50  QC</v>
      </c>
      <c r="K20" s="528">
        <f>[1]BITZER!U20</f>
        <v>12214.3211306379</v>
      </c>
      <c r="L20" s="55" t="str">
        <f>[1]BITZER!$W20</f>
        <v>HTC-5</v>
      </c>
      <c r="M20" s="369">
        <f>[1]BITZER!$Z20</f>
        <v>12623.0836036083</v>
      </c>
      <c r="Q20" s="479"/>
      <c r="R20" s="479"/>
      <c r="S20" s="529"/>
      <c r="U20" s="535"/>
      <c r="AI20" s="531"/>
      <c r="AJ20" s="532"/>
      <c r="AK20" s="533"/>
      <c r="AL20" s="531"/>
      <c r="AM20" s="531"/>
      <c r="AN20" s="539"/>
    </row>
    <row r="21" s="183" customFormat="1" ht="12" spans="1:40">
      <c r="A21" s="487" t="str">
        <f>[1]BITZER!$A21</f>
        <v>BIT006</v>
      </c>
      <c r="B21" s="80" t="str">
        <f>[1]BITZER!$B21</f>
        <v>4FES-5(Y)</v>
      </c>
      <c r="C21" s="85" t="str">
        <f>[1]BITZER!$C21</f>
        <v>4FC-5.2</v>
      </c>
      <c r="D21" s="56"/>
      <c r="E21" s="70" t="str">
        <f>[1]BITZER!$E21</f>
        <v>CH</v>
      </c>
      <c r="F21" s="23" t="str">
        <f>[1]BITZER!$F21</f>
        <v>5 MT</v>
      </c>
      <c r="G21" s="45" t="str">
        <f>[1]BITZER!$G21</f>
        <v>40682btu</v>
      </c>
      <c r="H21" s="526">
        <f>[1]BITZER!$N21</f>
        <v>8931.16883116883</v>
      </c>
      <c r="I21" s="316"/>
      <c r="J21" s="527" t="str">
        <f>[1]BITZER!R21</f>
        <v>CU - 72 QC</v>
      </c>
      <c r="K21" s="528">
        <f>[1]BITZER!U21</f>
        <v>14237.2747149566</v>
      </c>
      <c r="L21" s="55" t="str">
        <f>[1]BITZER!$W21</f>
        <v>HTC-8</v>
      </c>
      <c r="M21" s="369">
        <f>[1]BITZER!$Z21</f>
        <v>14458.8239728046</v>
      </c>
      <c r="Q21" s="479"/>
      <c r="R21" s="479"/>
      <c r="S21" s="529"/>
      <c r="U21" s="538"/>
      <c r="AI21" s="531"/>
      <c r="AJ21" s="532"/>
      <c r="AK21" s="533"/>
      <c r="AL21" s="531"/>
      <c r="AM21" s="531"/>
      <c r="AN21" s="539"/>
    </row>
    <row r="22" s="183" customFormat="1" ht="12" spans="1:40">
      <c r="A22" s="487" t="str">
        <f>[1]BITZER!$A22</f>
        <v>BIT007</v>
      </c>
      <c r="B22" s="80" t="str">
        <f>[1]BITZER!$B22</f>
        <v>4EES-4(Y)</v>
      </c>
      <c r="C22" s="85" t="str">
        <f>[1]BITZER!$C22</f>
        <v>4EC-4.2</v>
      </c>
      <c r="D22" s="56"/>
      <c r="E22" s="70" t="str">
        <f>[1]BITZER!$E22</f>
        <v>CH</v>
      </c>
      <c r="F22" s="23" t="str">
        <f>[1]BITZER!$F22</f>
        <v>4 LT</v>
      </c>
      <c r="G22" s="45" t="str">
        <f>[1]BITZER!$G22</f>
        <v>16006btu</v>
      </c>
      <c r="H22" s="526">
        <f>[1]BITZER!$N22</f>
        <v>8287.01298701299</v>
      </c>
      <c r="I22" s="316"/>
      <c r="J22" s="527" t="str">
        <f>[1]BITZER!R22</f>
        <v>CU - 64 QC</v>
      </c>
      <c r="K22" s="528">
        <f>[1]BITZER!U22</f>
        <v>13390.9266567459</v>
      </c>
      <c r="L22" s="55" t="str">
        <f>[1]BITZER!$W22</f>
        <v>HTC-5</v>
      </c>
      <c r="M22" s="369">
        <f>[1]BITZER!$Z22</f>
        <v>13139.3563389822</v>
      </c>
      <c r="Q22" s="479"/>
      <c r="R22" s="479"/>
      <c r="S22" s="529"/>
      <c r="U22" s="535"/>
      <c r="AI22" s="531"/>
      <c r="AJ22" s="532"/>
      <c r="AK22" s="533"/>
      <c r="AL22" s="531"/>
      <c r="AM22" s="531"/>
      <c r="AN22" s="539"/>
    </row>
    <row r="23" s="183" customFormat="1" ht="12" spans="1:40">
      <c r="A23" s="487" t="str">
        <f>[1]BITZER!$A23</f>
        <v>BIT008</v>
      </c>
      <c r="B23" s="80" t="str">
        <f>[1]BITZER!$B23</f>
        <v>4EES-6(Y)</v>
      </c>
      <c r="C23" s="85" t="str">
        <f>[1]BITZER!$C23</f>
        <v>4EC-6.2</v>
      </c>
      <c r="D23" s="56"/>
      <c r="E23" s="70" t="str">
        <f>[1]BITZER!$E23</f>
        <v>CH</v>
      </c>
      <c r="F23" s="23" t="str">
        <f>[1]BITZER!$F23</f>
        <v>6 MT</v>
      </c>
      <c r="G23" s="45" t="str">
        <f>[1]BITZER!$G23</f>
        <v>52000btu</v>
      </c>
      <c r="H23" s="526">
        <f>[1]BITZER!$N23</f>
        <v>9496.1038961039</v>
      </c>
      <c r="I23" s="316"/>
      <c r="J23" s="527" t="str">
        <f>[1]BITZER!R23</f>
        <v>CU - 90 QC</v>
      </c>
      <c r="K23" s="528">
        <f>[1]BITZER!U23</f>
        <v>15165.0749678929</v>
      </c>
      <c r="L23" s="55" t="str">
        <f>[1]BITZER!$W23</f>
        <v>HTC-8</v>
      </c>
      <c r="M23" s="369">
        <f>[1]BITZER!$Z23</f>
        <v>15080.2525442331</v>
      </c>
      <c r="Q23" s="479"/>
      <c r="R23" s="479"/>
      <c r="S23" s="529"/>
      <c r="U23" s="540"/>
      <c r="AI23" s="531"/>
      <c r="AJ23" s="532"/>
      <c r="AK23" s="533"/>
      <c r="AL23" s="531"/>
      <c r="AM23" s="531"/>
      <c r="AN23" s="539"/>
    </row>
    <row r="24" s="183" customFormat="1" ht="12" spans="1:40">
      <c r="A24" s="487" t="str">
        <f>[1]BITZER!$A24</f>
        <v>BIT009</v>
      </c>
      <c r="B24" s="80" t="str">
        <f>[1]BITZER!$B24</f>
        <v>4DES-5(Y)</v>
      </c>
      <c r="C24" s="85" t="str">
        <f>[1]BITZER!$C24</f>
        <v>4DC-5.2</v>
      </c>
      <c r="D24" s="56"/>
      <c r="E24" s="70" t="str">
        <f>[1]BITZER!$E24</f>
        <v>CH</v>
      </c>
      <c r="F24" s="23" t="str">
        <f>[1]BITZER!$F24</f>
        <v>5 LT</v>
      </c>
      <c r="G24" s="45" t="str">
        <f>[1]BITZER!$G24</f>
        <v>19010btu</v>
      </c>
      <c r="H24" s="526">
        <f>[1]BITZER!$N24</f>
        <v>10398.7012987013</v>
      </c>
      <c r="I24" s="316"/>
      <c r="J24" s="527" t="str">
        <f>[1]BITZER!R24</f>
        <v>CU - 72 QC</v>
      </c>
      <c r="K24" s="528">
        <f>[1]BITZER!U24</f>
        <v>16055.1218947735</v>
      </c>
      <c r="L24" s="55" t="str">
        <f>[1]BITZER!$W24</f>
        <v>HTC-8</v>
      </c>
      <c r="M24" s="369">
        <f>[1]BITZER!$Z24</f>
        <v>16276.6711526215</v>
      </c>
      <c r="Q24" s="479"/>
      <c r="R24" s="479"/>
      <c r="S24" s="529"/>
      <c r="U24" s="535"/>
      <c r="AI24" s="531"/>
      <c r="AJ24" s="532"/>
      <c r="AK24" s="533"/>
      <c r="AL24" s="531"/>
      <c r="AM24" s="531"/>
      <c r="AN24" s="539"/>
    </row>
    <row r="25" s="183" customFormat="1" ht="12" spans="1:40">
      <c r="A25" s="487" t="str">
        <f>[1]BITZER!$A25</f>
        <v>BIT010</v>
      </c>
      <c r="B25" s="80" t="str">
        <f>[1]BITZER!$B25</f>
        <v>4DES-7(Y)</v>
      </c>
      <c r="C25" s="85" t="str">
        <f>[1]BITZER!$C25</f>
        <v>4DC-7.2</v>
      </c>
      <c r="D25" s="56"/>
      <c r="E25" s="70" t="str">
        <f>[1]BITZER!$E25</f>
        <v>CH</v>
      </c>
      <c r="F25" s="23" t="str">
        <f>[1]BITZER!$F25</f>
        <v>7 MT</v>
      </c>
      <c r="G25" s="45" t="str">
        <f>[1]BITZER!$G25</f>
        <v>60853btu</v>
      </c>
      <c r="H25" s="526">
        <f>[1]BITZER!$N25</f>
        <v>10923.3766233766</v>
      </c>
      <c r="I25" s="316"/>
      <c r="J25" s="527" t="str">
        <f>[1]BITZER!R25</f>
        <v>CU - 100 QC</v>
      </c>
      <c r="K25" s="528">
        <f>[1]BITZER!U25</f>
        <v>17189.4329545642</v>
      </c>
      <c r="L25" s="55" t="str">
        <f>[1]BITZER!$W25</f>
        <v>HTC-10</v>
      </c>
      <c r="M25" s="369">
        <f>[1]BITZER!$Z25</f>
        <v>17398.4622488068</v>
      </c>
      <c r="Q25" s="479"/>
      <c r="R25" s="479"/>
      <c r="S25" s="529"/>
      <c r="U25" s="540"/>
      <c r="AI25" s="531"/>
      <c r="AJ25" s="532"/>
      <c r="AK25" s="533"/>
      <c r="AL25" s="531"/>
      <c r="AM25" s="531"/>
      <c r="AN25" s="539"/>
    </row>
    <row r="26" s="183" customFormat="1" ht="12" spans="1:40">
      <c r="A26" s="487" t="str">
        <f>[1]BITZER!$A26</f>
        <v>BIT011</v>
      </c>
      <c r="B26" s="80" t="str">
        <f>[1]BITZER!$B26</f>
        <v>4CES-6(Y)</v>
      </c>
      <c r="C26" s="85" t="str">
        <f>[1]BITZER!$C26</f>
        <v>4CC-6.2</v>
      </c>
      <c r="D26" s="56"/>
      <c r="E26" s="70" t="str">
        <f>[1]BITZER!$E26</f>
        <v>CH</v>
      </c>
      <c r="F26" s="23" t="str">
        <f>[1]BITZER!$F26</f>
        <v>6 LT</v>
      </c>
      <c r="G26" s="45" t="str">
        <f>[1]BITZER!$G26</f>
        <v>21024btu</v>
      </c>
      <c r="H26" s="526">
        <f>[1]BITZER!$N26</f>
        <v>11415.5844155844</v>
      </c>
      <c r="I26" s="316"/>
      <c r="J26" s="527" t="str">
        <f>[1]BITZER!R26</f>
        <v>CU - 90 QC</v>
      </c>
      <c r="K26" s="528">
        <f>[1]BITZER!U26</f>
        <v>17480.0650048527</v>
      </c>
      <c r="L26" s="55" t="str">
        <f>[1]BITZER!$W26</f>
        <v>HTC-8</v>
      </c>
      <c r="M26" s="369">
        <f>[1]BITZER!$Z26</f>
        <v>17395.242581193</v>
      </c>
      <c r="Q26" s="479"/>
      <c r="R26" s="479"/>
      <c r="S26" s="529"/>
      <c r="U26" s="535"/>
      <c r="AI26" s="531"/>
      <c r="AJ26" s="532"/>
      <c r="AK26" s="533"/>
      <c r="AL26" s="531"/>
      <c r="AM26" s="531"/>
      <c r="AN26" s="539"/>
    </row>
    <row r="27" s="183" customFormat="1" ht="12" spans="1:40">
      <c r="A27" s="487" t="str">
        <f>[1]BITZER!$A27</f>
        <v>BIT012</v>
      </c>
      <c r="B27" s="80" t="str">
        <f>[1]BITZER!$B27</f>
        <v>4CES-9(Y)</v>
      </c>
      <c r="C27" s="85" t="str">
        <f>[1]BITZER!$C27</f>
        <v>4CC-9.2</v>
      </c>
      <c r="D27" s="56"/>
      <c r="E27" s="70" t="str">
        <f>[1]BITZER!$E27</f>
        <v>CH</v>
      </c>
      <c r="F27" s="23" t="str">
        <f>[1]BITZER!$F27</f>
        <v>9 MT</v>
      </c>
      <c r="G27" s="45" t="str">
        <f>[1]BITZER!$G27</f>
        <v>69000btu</v>
      </c>
      <c r="H27" s="526">
        <f>[1]BITZER!$N27</f>
        <v>11859.7402597403</v>
      </c>
      <c r="I27" s="316"/>
      <c r="J27" s="527" t="str">
        <f>[1]BITZER!R27</f>
        <v>CU - 125 QC</v>
      </c>
      <c r="K27" s="528">
        <f>[1]BITZER!U27</f>
        <v>19067.8409103346</v>
      </c>
      <c r="L27" s="55" t="str">
        <f>[1]BITZER!$W27</f>
        <v>HTC-12</v>
      </c>
      <c r="M27" s="369">
        <f>[1]BITZER!$Z27</f>
        <v>18852.0431835125</v>
      </c>
      <c r="Q27" s="479"/>
      <c r="R27" s="479"/>
      <c r="S27" s="529"/>
      <c r="U27" s="541"/>
      <c r="AI27" s="531"/>
      <c r="AJ27" s="532"/>
      <c r="AK27" s="533"/>
      <c r="AL27" s="531"/>
      <c r="AM27" s="531"/>
      <c r="AN27" s="539"/>
    </row>
    <row r="28" s="183" customFormat="1" ht="12" spans="1:40">
      <c r="A28" s="487" t="str">
        <f>[1]BITZER!$A28</f>
        <v>BIT012.1</v>
      </c>
      <c r="B28" s="80" t="str">
        <f>[1]BITZER!$B28</f>
        <v>4VES-7(Y)</v>
      </c>
      <c r="C28" s="85" t="str">
        <f>[1]BITZER!$C28</f>
        <v>4VCS-6.2</v>
      </c>
      <c r="D28" s="56"/>
      <c r="E28" s="70" t="str">
        <f>[1]BITZER!$E28</f>
        <v>CH</v>
      </c>
      <c r="F28" s="23" t="str">
        <f>[1]BITZER!$F28</f>
        <v>6 LT</v>
      </c>
      <c r="G28" s="45" t="str">
        <f>[1]BITZER!$G28</f>
        <v>24983btu</v>
      </c>
      <c r="H28" s="526">
        <f>[1]BITZER!$N28</f>
        <v>13585.7142857143</v>
      </c>
      <c r="I28" s="316"/>
      <c r="J28" s="527" t="str">
        <f>[1]BITZER!R28</f>
        <v>CU - 100 QC</v>
      </c>
      <c r="K28" s="528">
        <f>[1]BITZER!U28</f>
        <v>20752.2066174488</v>
      </c>
      <c r="L28" s="55" t="str">
        <f>[1]BITZER!$W28</f>
        <v>HTC-10</v>
      </c>
      <c r="M28" s="369">
        <f>[1]BITZER!$Z28</f>
        <v>20961.2359116914</v>
      </c>
      <c r="Q28" s="479"/>
      <c r="R28" s="479"/>
      <c r="S28" s="529"/>
      <c r="U28" s="535"/>
      <c r="AI28" s="531"/>
      <c r="AJ28" s="532"/>
      <c r="AK28" s="533"/>
      <c r="AL28" s="531"/>
      <c r="AM28" s="531"/>
      <c r="AN28" s="539"/>
    </row>
    <row r="29" s="183" customFormat="1" ht="12" spans="1:40">
      <c r="A29" s="487" t="str">
        <f>[1]BITZER!$A29</f>
        <v>BIT013</v>
      </c>
      <c r="B29" s="80" t="str">
        <f>[1]BITZER!$B29</f>
        <v>4VES-10(Y)</v>
      </c>
      <c r="C29" s="85" t="str">
        <f>[1]BITZER!$C29</f>
        <v>4VCS-10.2</v>
      </c>
      <c r="D29" s="56"/>
      <c r="E29" s="70" t="str">
        <f>[1]BITZER!$E29</f>
        <v>CH</v>
      </c>
      <c r="F29" s="23" t="str">
        <f>[1]BITZER!$F29</f>
        <v>10 MT</v>
      </c>
      <c r="G29" s="45" t="str">
        <f>[1]BITZER!$G29</f>
        <v>79864btu</v>
      </c>
      <c r="H29" s="526">
        <f>[1]BITZER!$N29</f>
        <v>13332.4675324675</v>
      </c>
      <c r="I29" s="316"/>
      <c r="J29" s="527" t="str">
        <f>[1]BITZER!R29</f>
        <v>CU - 144 QC</v>
      </c>
      <c r="K29" s="528">
        <f>[1]BITZER!U29</f>
        <v>21972.4896270382</v>
      </c>
      <c r="L29" s="55" t="str">
        <f>[1]BITZER!$W29</f>
        <v>HTC-12</v>
      </c>
      <c r="M29" s="369">
        <f>[1]BITZER!$Z29</f>
        <v>21106.2454178256</v>
      </c>
      <c r="Q29" s="479"/>
      <c r="R29" s="479"/>
      <c r="S29" s="529"/>
      <c r="U29" s="542"/>
      <c r="AI29" s="531"/>
      <c r="AJ29" s="532"/>
      <c r="AK29" s="533"/>
      <c r="AL29" s="531"/>
      <c r="AM29" s="531"/>
      <c r="AN29" s="539"/>
    </row>
    <row r="30" s="183" customFormat="1" ht="12" spans="1:40">
      <c r="A30" s="487" t="str">
        <f>[1]BITZER!$A30</f>
        <v>BIT014</v>
      </c>
      <c r="B30" s="80" t="str">
        <f>[1]BITZER!$B30</f>
        <v>4TES-9(Y)</v>
      </c>
      <c r="C30" s="85" t="str">
        <f>[1]BITZER!$C30</f>
        <v>4TCS-8.2</v>
      </c>
      <c r="D30" s="56"/>
      <c r="E30" s="70" t="str">
        <f>[1]BITZER!$E30</f>
        <v>CH</v>
      </c>
      <c r="F30" s="23" t="str">
        <f>[1]BITZER!$F30</f>
        <v>8 LT</v>
      </c>
      <c r="G30" s="45" t="str">
        <f>[1]BITZER!$G30</f>
        <v>30887btu</v>
      </c>
      <c r="H30" s="526">
        <f>[1]BITZER!$N30</f>
        <v>13155.8441558442</v>
      </c>
      <c r="I30" s="316"/>
      <c r="J30" s="527" t="str">
        <f>[1]BITZER!R30</f>
        <v>CU - 125 QC</v>
      </c>
      <c r="K30" s="528">
        <f>[1]BITZER!U30</f>
        <v>21127.757430362</v>
      </c>
      <c r="L30" s="55" t="str">
        <f>[1]BITZER!$W30</f>
        <v>HTC-12</v>
      </c>
      <c r="M30" s="369">
        <f>[1]BITZER!$Z30</f>
        <v>20911.9597035399</v>
      </c>
      <c r="Q30" s="479"/>
      <c r="R30" s="479"/>
      <c r="S30" s="529"/>
      <c r="AI30" s="531"/>
      <c r="AJ30" s="532"/>
      <c r="AK30" s="533"/>
      <c r="AL30" s="531"/>
      <c r="AM30" s="531"/>
      <c r="AN30" s="539"/>
    </row>
    <row r="31" s="183" customFormat="1" ht="12" spans="1:40">
      <c r="A31" s="487" t="str">
        <f>[1]BITZER!$A31</f>
        <v>BIT015</v>
      </c>
      <c r="B31" s="80" t="str">
        <f>[1]BITZER!$B31</f>
        <v>4TES-12(Y)</v>
      </c>
      <c r="C31" s="85" t="str">
        <f>[1]BITZER!$C31</f>
        <v>4TCS-12.2</v>
      </c>
      <c r="D31" s="56"/>
      <c r="E31" s="70" t="str">
        <f>[1]BITZER!$E31</f>
        <v>CH</v>
      </c>
      <c r="F31" s="23" t="str">
        <f>[1]BITZER!$F31</f>
        <v>12 MT </v>
      </c>
      <c r="G31" s="45" t="str">
        <f>[1]BITZER!$G31</f>
        <v>96246btu</v>
      </c>
      <c r="H31" s="526">
        <f>[1]BITZER!$N31</f>
        <v>14779.2207792208</v>
      </c>
      <c r="I31" s="316"/>
      <c r="J31" s="527" t="str">
        <f>[1]BITZER!R31</f>
        <v>CU - 160 QC</v>
      </c>
      <c r="K31" s="528">
        <f>[1]BITZER!U31</f>
        <v>24040.382591819</v>
      </c>
      <c r="L31" s="55" t="str">
        <f>[1]BITZER!$W31</f>
        <v>HTC-15</v>
      </c>
      <c r="M31" s="369">
        <f>[1]BITZER!$Z31</f>
        <v>23112.3493530706</v>
      </c>
      <c r="Q31" s="479"/>
      <c r="R31" s="479"/>
      <c r="S31" s="529"/>
      <c r="AI31" s="531"/>
      <c r="AJ31" s="532"/>
      <c r="AK31" s="533"/>
      <c r="AL31" s="531"/>
      <c r="AM31" s="531"/>
      <c r="AN31" s="539"/>
    </row>
    <row r="32" s="183" customFormat="1" ht="12" spans="1:40">
      <c r="A32" s="487" t="str">
        <f>[1]BITZER!$A32</f>
        <v>BIT016</v>
      </c>
      <c r="B32" s="80" t="str">
        <f>[1]BITZER!$B32</f>
        <v>4PES-12(Y)</v>
      </c>
      <c r="C32" s="85" t="str">
        <f>[1]BITZER!$C32</f>
        <v>4PCS-10.2</v>
      </c>
      <c r="D32" s="56"/>
      <c r="E32" s="70" t="str">
        <f>[1]BITZER!$E32</f>
        <v>CH</v>
      </c>
      <c r="F32" s="23" t="str">
        <f>[1]BITZER!$F32</f>
        <v>10 LT</v>
      </c>
      <c r="G32" s="45" t="str">
        <f>[1]BITZER!$G32</f>
        <v>35870btu</v>
      </c>
      <c r="H32" s="526">
        <f>[1]BITZER!$N32</f>
        <v>14262.3376623377</v>
      </c>
      <c r="I32" s="316"/>
      <c r="J32" s="527" t="str">
        <f>[1]BITZER!R32</f>
        <v>CU - 144 QC</v>
      </c>
      <c r="K32" s="528">
        <f>[1]BITZER!U32</f>
        <v>23138.2039127524</v>
      </c>
      <c r="L32" s="55" t="str">
        <f>[1]BITZER!$W32</f>
        <v>HTC-15</v>
      </c>
      <c r="M32" s="369">
        <f>[1]BITZER!$Z32</f>
        <v>22686.6350673563</v>
      </c>
      <c r="Q32" s="479"/>
      <c r="R32" s="479"/>
      <c r="S32" s="529"/>
      <c r="AI32" s="531"/>
      <c r="AJ32" s="532"/>
      <c r="AK32" s="533"/>
      <c r="AL32" s="531"/>
      <c r="AM32" s="531"/>
      <c r="AN32" s="539"/>
    </row>
    <row r="33" s="183" customFormat="1" ht="12" spans="1:40">
      <c r="A33" s="487" t="str">
        <f>[1]BITZER!$A33</f>
        <v>BIT017</v>
      </c>
      <c r="B33" s="80" t="str">
        <f>[1]BITZER!$B33</f>
        <v>4PES-15(Y)</v>
      </c>
      <c r="C33" s="85" t="str">
        <f>[1]BITZER!$C33</f>
        <v>4PCS-15.2</v>
      </c>
      <c r="D33" s="56"/>
      <c r="E33" s="70" t="str">
        <f>[1]BITZER!$E33</f>
        <v>CH</v>
      </c>
      <c r="F33" s="23" t="str">
        <f>[1]BITZER!$F33</f>
        <v>15 MT</v>
      </c>
      <c r="G33" s="45" t="str">
        <f>[1]BITZER!$G33</f>
        <v>115359btu</v>
      </c>
      <c r="H33" s="526">
        <f>[1]BITZER!$N33</f>
        <v>14311.6883116883</v>
      </c>
      <c r="I33" s="316"/>
      <c r="J33" s="527" t="str">
        <f>[1]BITZER!R33</f>
        <v>CU - 200 QC</v>
      </c>
      <c r="K33" s="528">
        <f>[1]BITZER!U33</f>
        <v>24988.416949866</v>
      </c>
      <c r="L33" s="55" t="str">
        <f>[1]BITZER!$W33</f>
        <v>HTC-20</v>
      </c>
      <c r="M33" s="369">
        <f>[1]BITZER!$Z33</f>
        <v>23224.9731073025</v>
      </c>
      <c r="Q33" s="479"/>
      <c r="R33" s="479"/>
      <c r="S33" s="529"/>
      <c r="AI33" s="531"/>
      <c r="AJ33" s="532"/>
      <c r="AK33" s="533"/>
      <c r="AL33" s="531"/>
      <c r="AM33" s="531"/>
      <c r="AN33" s="539"/>
    </row>
    <row r="34" s="183" customFormat="1" ht="12" spans="1:40">
      <c r="A34" s="487" t="str">
        <f>[1]BITZER!$A34</f>
        <v>BIT018</v>
      </c>
      <c r="B34" s="80" t="str">
        <f>[1]BITZER!$B34</f>
        <v>4NES-14(Y)</v>
      </c>
      <c r="C34" s="85" t="str">
        <f>[1]BITZER!$C34</f>
        <v>4NCS-12.2</v>
      </c>
      <c r="D34" s="56"/>
      <c r="E34" s="70" t="str">
        <f>[1]BITZER!$E34</f>
        <v>CH</v>
      </c>
      <c r="F34" s="23" t="str">
        <f>[1]BITZER!$F34</f>
        <v>12 LT</v>
      </c>
      <c r="G34" s="45" t="str">
        <f>[1]BITZER!$G34</f>
        <v>41911btu</v>
      </c>
      <c r="H34" s="526">
        <f>[1]BITZER!$N34</f>
        <v>15519.4805194805</v>
      </c>
      <c r="I34" s="316"/>
      <c r="J34" s="527" t="str">
        <f>[1]BITZER!R34</f>
        <v>CU - 160 QC</v>
      </c>
      <c r="K34" s="528">
        <f>[1]BITZER!U34</f>
        <v>25148.4494611199</v>
      </c>
      <c r="L34" s="55" t="str">
        <f>[1]BITZER!$W34</f>
        <v>HTC-20</v>
      </c>
      <c r="M34" s="369">
        <f>[1]BITZER!$Z34</f>
        <v>24704.4685480319</v>
      </c>
      <c r="Q34" s="479"/>
      <c r="R34" s="479"/>
      <c r="S34" s="529"/>
      <c r="AI34" s="531"/>
      <c r="AJ34" s="532"/>
      <c r="AK34" s="533"/>
      <c r="AL34" s="531"/>
      <c r="AM34" s="531"/>
      <c r="AN34" s="539"/>
    </row>
    <row r="35" s="183" customFormat="1" ht="12" spans="1:40">
      <c r="A35" s="487" t="str">
        <f>[1]BITZER!$A35</f>
        <v>BIT019</v>
      </c>
      <c r="B35" s="80" t="str">
        <f>[1]BITZER!$B35</f>
        <v>4NES-20(Y)</v>
      </c>
      <c r="C35" s="85" t="str">
        <f>[1]BITZER!$C35</f>
        <v>4NCS-20.2</v>
      </c>
      <c r="D35" s="56"/>
      <c r="E35" s="70" t="str">
        <f>[1]BITZER!$E35</f>
        <v>CH</v>
      </c>
      <c r="F35" s="23" t="str">
        <f>[1]BITZER!$F35</f>
        <v>20 MT</v>
      </c>
      <c r="G35" s="45" t="str">
        <f>[1]BITZER!$G35</f>
        <v>133960btu</v>
      </c>
      <c r="H35" s="526">
        <f>[1]BITZER!$N35</f>
        <v>17688.3116883117</v>
      </c>
      <c r="I35" s="316"/>
      <c r="J35" s="527" t="str">
        <f>[1]BITZER!R35</f>
        <v>CU - 250 QC</v>
      </c>
      <c r="K35" s="528">
        <f>[1]BITZER!U35</f>
        <v>32285.6846121471</v>
      </c>
      <c r="L35" s="55" t="str">
        <f>[1]BITZER!$W35</f>
        <v>HTC-25</v>
      </c>
      <c r="M35" s="369">
        <f>[1]BITZER!$Z35</f>
        <v>28595.6185053941</v>
      </c>
      <c r="Q35" s="479"/>
      <c r="R35" s="479"/>
      <c r="S35" s="529"/>
      <c r="AI35" s="531"/>
      <c r="AJ35" s="532"/>
      <c r="AK35" s="533"/>
      <c r="AL35" s="531"/>
      <c r="AM35" s="531"/>
      <c r="AN35" s="539"/>
    </row>
    <row r="36" s="183" customFormat="1" ht="12" spans="1:40">
      <c r="A36" s="487" t="str">
        <f>[1]BITZER!$A36</f>
        <v>BIT020</v>
      </c>
      <c r="B36" s="80" t="str">
        <f>[1]BITZER!$B36</f>
        <v>4HE-18(Y)</v>
      </c>
      <c r="C36" s="85" t="str">
        <f>[1]BITZER!$C36</f>
        <v>4H-15.2</v>
      </c>
      <c r="D36" s="56"/>
      <c r="E36" s="70" t="str">
        <f>[1]BITZER!$E36</f>
        <v>OPSS/CH</v>
      </c>
      <c r="F36" s="23" t="str">
        <f>[1]BITZER!$F36</f>
        <v>15 LT</v>
      </c>
      <c r="G36" s="45" t="str">
        <f>[1]BITZER!$G36</f>
        <v>53925btu</v>
      </c>
      <c r="H36" s="526">
        <f>[1]BITZER!$N36</f>
        <v>21059.7402597403</v>
      </c>
      <c r="I36" s="316"/>
      <c r="J36" s="527" t="str">
        <f>[1]BITZER!R36</f>
        <v>CU - 200 QC</v>
      </c>
      <c r="K36" s="528">
        <f>[1]BITZER!U36</f>
        <v>33250.6614179654</v>
      </c>
      <c r="L36" s="55" t="str">
        <f>[1]BITZER!$W36</f>
        <v>HTC-20</v>
      </c>
      <c r="M36" s="369">
        <f>[1]BITZER!$Z36</f>
        <v>31487.2175754019</v>
      </c>
      <c r="Q36" s="479"/>
      <c r="R36" s="479"/>
      <c r="S36" s="529"/>
      <c r="AI36" s="531"/>
      <c r="AJ36" s="532"/>
      <c r="AK36" s="533"/>
      <c r="AL36" s="531"/>
      <c r="AM36" s="531"/>
      <c r="AN36" s="539"/>
    </row>
    <row r="37" s="183" customFormat="1" ht="12" spans="1:40">
      <c r="A37" s="487" t="str">
        <f>[1]BITZER!$A37</f>
        <v>BIT021</v>
      </c>
      <c r="B37" s="80" t="str">
        <f>[1]BITZER!$B37</f>
        <v>4HE-25(Y)</v>
      </c>
      <c r="C37" s="85" t="str">
        <f>[1]BITZER!$C37</f>
        <v>4H-25.2</v>
      </c>
      <c r="D37" s="56"/>
      <c r="E37" s="70" t="str">
        <f>[1]BITZER!$E37</f>
        <v>OPSS/CH</v>
      </c>
      <c r="F37" s="23" t="str">
        <f>[1]BITZER!$F37</f>
        <v>25 MT</v>
      </c>
      <c r="G37" s="45" t="str">
        <f>[1]BITZER!$G37</f>
        <v>174404btu</v>
      </c>
      <c r="H37" s="526">
        <f>[1]BITZER!$N37</f>
        <v>24766.2337662338</v>
      </c>
      <c r="I37" s="316"/>
      <c r="J37" s="527" t="str">
        <f>[1]BITZER!R37</f>
        <v>CU - 300 QC</v>
      </c>
      <c r="K37" s="528">
        <f>[1]BITZER!U37</f>
        <v>41908.3315161369</v>
      </c>
      <c r="L37" s="55" t="str">
        <f>[1]BITZER!$W37</f>
        <v>HTC-30</v>
      </c>
      <c r="M37" s="369">
        <f>[1]BITZER!$Z37</f>
        <v>38179.0992851968</v>
      </c>
      <c r="Q37" s="479"/>
      <c r="R37" s="479"/>
      <c r="S37" s="529"/>
      <c r="AI37" s="531"/>
      <c r="AJ37" s="532"/>
      <c r="AK37" s="533"/>
      <c r="AL37" s="531"/>
      <c r="AM37" s="531"/>
      <c r="AN37" s="539"/>
    </row>
    <row r="38" s="183" customFormat="1" ht="12" spans="1:40">
      <c r="A38" s="487" t="str">
        <f>[1]BITZER!$A38</f>
        <v>BIT022</v>
      </c>
      <c r="B38" s="80" t="str">
        <f>[1]BITZER!$B38</f>
        <v>4GE-23(Y)</v>
      </c>
      <c r="C38" s="85" t="str">
        <f>[1]BITZER!$C38</f>
        <v>4G-20.2</v>
      </c>
      <c r="D38" s="56"/>
      <c r="E38" s="70" t="str">
        <f>[1]BITZER!$E38</f>
        <v>OPSS/CH</v>
      </c>
      <c r="F38" s="23" t="str">
        <f>[1]BITZER!$F38</f>
        <v>20 LT</v>
      </c>
      <c r="G38" s="45" t="str">
        <f>[1]BITZER!$G38</f>
        <v>62628btu</v>
      </c>
      <c r="H38" s="526">
        <f>[1]BITZER!$N38</f>
        <v>24480.5194805195</v>
      </c>
      <c r="I38" s="316"/>
      <c r="J38" s="527" t="str">
        <f>[1]BITZER!R38</f>
        <v>CU - 250 QC</v>
      </c>
      <c r="K38" s="528">
        <f>[1]BITZER!U38</f>
        <v>40484.1507531829</v>
      </c>
      <c r="L38" s="55" t="str">
        <f>[1]BITZER!$W38</f>
        <v>HTC-25</v>
      </c>
      <c r="M38" s="369">
        <f>[1]BITZER!$Z38</f>
        <v>36794.0846464299</v>
      </c>
      <c r="Q38" s="479"/>
      <c r="R38" s="479"/>
      <c r="S38" s="529"/>
      <c r="AI38" s="531"/>
      <c r="AJ38" s="532"/>
      <c r="AK38" s="533"/>
      <c r="AL38" s="531"/>
      <c r="AM38" s="531"/>
      <c r="AN38" s="539"/>
    </row>
    <row r="39" s="183" customFormat="1" ht="12" spans="1:40">
      <c r="A39" s="487" t="str">
        <f>[1]BITZER!$A39</f>
        <v>BIT023</v>
      </c>
      <c r="B39" s="80" t="str">
        <f>[1]BITZER!$B39</f>
        <v>4GE-30(Y)</v>
      </c>
      <c r="C39" s="85" t="str">
        <f>[1]BITZER!$C39</f>
        <v>4G-30.2</v>
      </c>
      <c r="D39" s="56"/>
      <c r="E39" s="70" t="str">
        <f>[1]BITZER!$E39</f>
        <v>OPSS/CH</v>
      </c>
      <c r="F39" s="23" t="str">
        <f>[1]BITZER!$F39</f>
        <v>30 MT</v>
      </c>
      <c r="G39" s="45" t="str">
        <f>[1]BITZER!$G39</f>
        <v>200001btu</v>
      </c>
      <c r="H39" s="526">
        <f>[1]BITZER!$N39</f>
        <v>27420.7792207792</v>
      </c>
      <c r="I39" s="316"/>
      <c r="J39" s="527" t="str">
        <f>[1]BITZER!R39</f>
        <v>CU - 350 QC</v>
      </c>
      <c r="K39" s="528">
        <f>[1]BITZER!U39</f>
        <v>47123.7322058335</v>
      </c>
      <c r="L39" s="55" t="str">
        <f>[1]BITZER!$W39</f>
        <v>HTC-35</v>
      </c>
      <c r="M39" s="369">
        <f>[1]BITZER!$Z39</f>
        <v>43050.741183702</v>
      </c>
      <c r="Q39" s="479"/>
      <c r="R39" s="479"/>
      <c r="S39" s="529"/>
      <c r="AI39" s="531"/>
      <c r="AJ39" s="532"/>
      <c r="AK39" s="533"/>
      <c r="AL39" s="531"/>
      <c r="AM39" s="531"/>
      <c r="AN39" s="539"/>
    </row>
    <row r="40" s="183" customFormat="1" ht="12" spans="1:40">
      <c r="A40" s="487" t="str">
        <f>[1]BITZER!$A40</f>
        <v>BIT023.1</v>
      </c>
      <c r="B40" s="80" t="str">
        <f>[1]BITZER!$B40</f>
        <v>4FE-28(Y)</v>
      </c>
      <c r="C40" s="85" t="str">
        <f>[1]BITZER!$C40</f>
        <v>6J-22.2</v>
      </c>
      <c r="D40" s="56"/>
      <c r="E40" s="70" t="str">
        <f>[1]BITZER!$E40</f>
        <v>OPSS/CH</v>
      </c>
      <c r="F40" s="23" t="str">
        <f>[1]BITZER!$F40</f>
        <v>22 LT</v>
      </c>
      <c r="G40" s="45" t="str">
        <f>[1]BITZER!$G40</f>
        <v>69795btu</v>
      </c>
      <c r="H40" s="526">
        <f>[1]BITZER!$N40</f>
        <v>25358.4415584416</v>
      </c>
      <c r="I40" s="316"/>
      <c r="J40" s="527" t="str">
        <f>[1]BITZER!R40</f>
        <v>CU - 300 QC</v>
      </c>
      <c r="K40" s="528">
        <f>[1]BITZER!U40</f>
        <v>43427.8810045935</v>
      </c>
      <c r="L40" s="55" t="str">
        <f>[1]BITZER!$W40</f>
        <v>HTC-30</v>
      </c>
      <c r="M40" s="369">
        <f>[1]BITZER!$Z40</f>
        <v>39698.6487736534</v>
      </c>
      <c r="Q40" s="479"/>
      <c r="R40" s="479"/>
      <c r="S40" s="529"/>
      <c r="AI40" s="531"/>
      <c r="AJ40" s="532"/>
      <c r="AK40" s="533"/>
      <c r="AL40" s="531"/>
      <c r="AM40" s="531"/>
      <c r="AN40" s="539"/>
    </row>
    <row r="41" s="183" customFormat="1" ht="12" spans="1:40">
      <c r="A41" s="487" t="str">
        <f>[1]BITZER!$A41</f>
        <v>BIT023.2</v>
      </c>
      <c r="B41" s="80" t="str">
        <f>[1]BITZER!$B41</f>
        <v>4FE-35(Y)</v>
      </c>
      <c r="C41" s="85" t="str">
        <f>[1]BITZER!$C41</f>
        <v>6J-33.2</v>
      </c>
      <c r="D41" s="56"/>
      <c r="E41" s="70" t="str">
        <f>[1]BITZER!$E41</f>
        <v>OPSS/CH</v>
      </c>
      <c r="F41" s="23" t="str">
        <f>[1]BITZER!$F41</f>
        <v>33 MT</v>
      </c>
      <c r="G41" s="45" t="str">
        <f>[1]BITZER!$G41</f>
        <v>226281btu</v>
      </c>
      <c r="H41" s="526">
        <f>[1]BITZER!$N41</f>
        <v>25841.5584415584</v>
      </c>
      <c r="I41" s="316"/>
      <c r="J41" s="527" t="str">
        <f>[1]BITZER!R41</f>
        <v>CU - 400 QC</v>
      </c>
      <c r="K41" s="528">
        <f>[1]BITZER!U41</f>
        <v>46684.126621078</v>
      </c>
      <c r="L41" s="55" t="str">
        <f>[1]BITZER!$W41</f>
        <v>HTC-40</v>
      </c>
      <c r="M41" s="369">
        <f>[1]BITZER!$Z41</f>
        <v>41719.2727069043</v>
      </c>
      <c r="Q41" s="479"/>
      <c r="R41" s="479"/>
      <c r="S41" s="529"/>
      <c r="AI41" s="531"/>
      <c r="AJ41" s="532"/>
      <c r="AK41" s="533"/>
      <c r="AL41" s="531"/>
      <c r="AM41" s="531"/>
      <c r="AN41" s="539"/>
    </row>
    <row r="42" s="183" customFormat="1" ht="12" spans="1:40">
      <c r="A42" s="487" t="str">
        <f>[1]BITZER!$A42</f>
        <v>BIT024</v>
      </c>
      <c r="B42" s="80" t="str">
        <f>[1]BITZER!$B42</f>
        <v>6HE-28(Y)</v>
      </c>
      <c r="C42" s="85" t="str">
        <f>[1]BITZER!$C42</f>
        <v>6H-25.2</v>
      </c>
      <c r="D42" s="56"/>
      <c r="E42" s="70" t="str">
        <f>[1]BITZER!$E42</f>
        <v>OPSS/CH</v>
      </c>
      <c r="F42" s="23" t="str">
        <f>[1]BITZER!$F42</f>
        <v>25 LT</v>
      </c>
      <c r="G42" s="45" t="str">
        <f>[1]BITZER!$G42</f>
        <v>80888btu</v>
      </c>
      <c r="H42" s="526">
        <f>[1]BITZER!$N42</f>
        <v>27611.6883116883</v>
      </c>
      <c r="I42" s="316"/>
      <c r="J42" s="527" t="str">
        <f>[1]BITZER!R42</f>
        <v>CU - 300 QC</v>
      </c>
      <c r="K42" s="528">
        <f>[1]BITZER!U42</f>
        <v>45906.4524331649</v>
      </c>
      <c r="L42" s="55" t="str">
        <f>[1]BITZER!$W42</f>
        <v>HTC-30</v>
      </c>
      <c r="M42" s="369">
        <f>[1]BITZER!$Z42</f>
        <v>42177.2202022248</v>
      </c>
      <c r="Q42" s="479"/>
      <c r="R42" s="479"/>
      <c r="S42" s="529"/>
      <c r="AI42" s="531"/>
      <c r="AJ42" s="532"/>
      <c r="AK42" s="533"/>
      <c r="AL42" s="531"/>
      <c r="AM42" s="531"/>
      <c r="AN42" s="539"/>
    </row>
    <row r="43" s="183" customFormat="1" ht="12" spans="1:40">
      <c r="A43" s="487" t="str">
        <f>[1]BITZER!$A43</f>
        <v>BIT025</v>
      </c>
      <c r="B43" s="80" t="str">
        <f>[1]BITZER!$B43</f>
        <v>6HE-35(Y)</v>
      </c>
      <c r="C43" s="85" t="str">
        <f>[1]BITZER!$C43</f>
        <v>6H-35.2</v>
      </c>
      <c r="D43" s="56"/>
      <c r="E43" s="70" t="str">
        <f>[1]BITZER!$E43</f>
        <v>OPSS/CH</v>
      </c>
      <c r="F43" s="23" t="str">
        <f>[1]BITZER!$F43</f>
        <v>35 MT</v>
      </c>
      <c r="G43" s="45" t="str">
        <f>[1]BITZER!$G43</f>
        <v>262118btu</v>
      </c>
      <c r="H43" s="526">
        <f>[1]BITZER!$N43</f>
        <v>36031.1688311688</v>
      </c>
      <c r="I43" s="316"/>
      <c r="J43" s="527" t="str">
        <f>[1]BITZER!R43</f>
        <v>CU - 400 QC</v>
      </c>
      <c r="K43" s="528">
        <f>[1]BITZER!U43</f>
        <v>58468.6324959862</v>
      </c>
      <c r="L43" s="55" t="str">
        <f>[1]BITZER!$W43</f>
        <v>HTC-40</v>
      </c>
      <c r="M43" s="369">
        <f>[1]BITZER!$Z43</f>
        <v>53503.7785818125</v>
      </c>
      <c r="Q43" s="479"/>
      <c r="R43" s="479"/>
      <c r="S43" s="529"/>
      <c r="AI43" s="531"/>
      <c r="AJ43" s="532"/>
      <c r="AK43" s="533"/>
      <c r="AL43" s="531"/>
      <c r="AM43" s="531"/>
      <c r="AN43" s="539"/>
    </row>
    <row r="44" s="183" customFormat="1" ht="12" spans="1:40">
      <c r="A44" s="487" t="str">
        <f>[1]BITZER!$A44</f>
        <v>BIT026</v>
      </c>
      <c r="B44" s="80" t="str">
        <f>[1]BITZER!$B44</f>
        <v>6GE-34(Y)</v>
      </c>
      <c r="C44" s="85" t="str">
        <f>[1]BITZER!$C44</f>
        <v>6G-30.2</v>
      </c>
      <c r="D44" s="56"/>
      <c r="E44" s="70" t="str">
        <f>[1]BITZER!$E44</f>
        <v>OPSS/CH</v>
      </c>
      <c r="F44" s="23" t="str">
        <f>[1]BITZER!$F44</f>
        <v>30 LT</v>
      </c>
      <c r="G44" s="45" t="str">
        <f>[1]BITZER!$G44</f>
        <v>93857btu</v>
      </c>
      <c r="H44" s="526">
        <f>[1]BITZER!$N44</f>
        <v>30949.3506493507</v>
      </c>
      <c r="I44" s="316"/>
      <c r="J44" s="527" t="str">
        <f>[1]BITZER!R44</f>
        <v>CU - 350 QC</v>
      </c>
      <c r="K44" s="528">
        <f>[1]BITZER!U44</f>
        <v>51581.0952235989</v>
      </c>
      <c r="L44" s="55" t="str">
        <f>[1]BITZER!$W44</f>
        <v>HTC-35</v>
      </c>
      <c r="M44" s="369">
        <f>[1]BITZER!$Z44</f>
        <v>47508.1042014674</v>
      </c>
      <c r="Q44" s="479"/>
      <c r="R44" s="479"/>
      <c r="S44" s="529"/>
      <c r="AI44" s="531"/>
      <c r="AJ44" s="532"/>
      <c r="AK44" s="533"/>
      <c r="AL44" s="531"/>
      <c r="AM44" s="531"/>
      <c r="AN44" s="539"/>
    </row>
    <row r="45" s="183" customFormat="1" ht="12" spans="1:40">
      <c r="A45" s="487" t="str">
        <f>[1]BITZER!$A45</f>
        <v>BIT027</v>
      </c>
      <c r="B45" s="80" t="str">
        <f>[1]BITZER!$B45</f>
        <v>6GE-40(Y)</v>
      </c>
      <c r="C45" s="85" t="str">
        <f>[1]BITZER!$C45</f>
        <v>6G-40.2</v>
      </c>
      <c r="D45" s="56"/>
      <c r="E45" s="70" t="str">
        <f>[1]BITZER!$E45</f>
        <v>OPSS/CH</v>
      </c>
      <c r="F45" s="23" t="str">
        <f>[1]BITZER!$F45</f>
        <v>40 MT</v>
      </c>
      <c r="G45" s="45" t="str">
        <f>[1]BITZER!$G45</f>
        <v>300344btu</v>
      </c>
      <c r="H45" s="526">
        <f>[1]BITZER!$N45</f>
        <v>36054.5454545455</v>
      </c>
      <c r="I45" s="316"/>
      <c r="J45" s="527" t="str">
        <f>[1]BITZER!R45</f>
        <v>CU - 500 QC</v>
      </c>
      <c r="K45" s="528">
        <f>[1]BITZER!U45</f>
        <v>61979.1359610566</v>
      </c>
      <c r="L45" s="55" t="str">
        <f>[1]BITZER!$W45</f>
        <v>HTC-50</v>
      </c>
      <c r="M45" s="369">
        <f>[1]BITZER!$Z45</f>
        <v>55513.5777868787</v>
      </c>
      <c r="Q45" s="479"/>
      <c r="R45" s="479"/>
      <c r="S45" s="529"/>
      <c r="AI45" s="531"/>
      <c r="AJ45" s="532"/>
      <c r="AK45" s="533"/>
      <c r="AL45" s="531"/>
      <c r="AM45" s="531"/>
      <c r="AN45" s="539"/>
    </row>
    <row r="46" s="183" customFormat="1" ht="12" spans="1:40">
      <c r="A46" s="487" t="str">
        <f>[1]BITZER!$A46</f>
        <v>BIT028</v>
      </c>
      <c r="B46" s="80" t="str">
        <f>[1]BITZER!$B46</f>
        <v>6FE-44(Y)</v>
      </c>
      <c r="C46" s="85" t="str">
        <f>[1]BITZER!$C46</f>
        <v>6F-40.2</v>
      </c>
      <c r="D46" s="56"/>
      <c r="E46" s="70" t="str">
        <f>[1]BITZER!$E46</f>
        <v>OPSS/CH</v>
      </c>
      <c r="F46" s="23" t="str">
        <f>[1]BITZER!$F46</f>
        <v>40 LT</v>
      </c>
      <c r="G46" s="45" t="str">
        <f>[1]BITZER!$G46</f>
        <v>113482btu</v>
      </c>
      <c r="H46" s="526">
        <f>[1]BITZER!$N46</f>
        <v>40793.5064935065</v>
      </c>
      <c r="I46" s="316"/>
      <c r="J46" s="527" t="str">
        <f>[1]BITZER!R46</f>
        <v>CU - 400 QC</v>
      </c>
      <c r="K46" s="528">
        <f>[1]BITZER!U46</f>
        <v>64193.5061865428</v>
      </c>
      <c r="L46" s="55" t="str">
        <f>[1]BITZER!$W46</f>
        <v>HTC-40</v>
      </c>
      <c r="M46" s="369">
        <f>[1]BITZER!$Z46</f>
        <v>59228.6522723691</v>
      </c>
      <c r="Q46" s="479"/>
      <c r="R46" s="479"/>
      <c r="S46" s="529"/>
      <c r="AI46" s="531"/>
      <c r="AJ46" s="532"/>
      <c r="AK46" s="533"/>
      <c r="AL46" s="531"/>
      <c r="AM46" s="531"/>
      <c r="AN46" s="539"/>
    </row>
    <row r="47" s="183" customFormat="1" ht="12" spans="1:40">
      <c r="A47" s="487" t="str">
        <f>[1]BITZER!$A47</f>
        <v>BIT029</v>
      </c>
      <c r="B47" s="80" t="str">
        <f>[1]BITZER!$B47</f>
        <v>6FE-50(Y)</v>
      </c>
      <c r="C47" s="85" t="str">
        <f>[1]BITZER!$C47</f>
        <v>6F-50.2</v>
      </c>
      <c r="D47" s="56"/>
      <c r="E47" s="70" t="str">
        <f>[1]BITZER!$E47</f>
        <v>OPSS/CH</v>
      </c>
      <c r="F47" s="23" t="str">
        <f>[1]BITZER!$F47</f>
        <v>50 MT</v>
      </c>
      <c r="G47" s="45" t="str">
        <f>[1]BITZER!$G47</f>
        <v>355293btu</v>
      </c>
      <c r="H47" s="526">
        <f>[1]BITZER!$N47</f>
        <v>38885.7142857143</v>
      </c>
      <c r="I47" s="316"/>
      <c r="J47" s="527" t="str">
        <f>[1]BITZER!R47</f>
        <v>CU - 500 QC</v>
      </c>
      <c r="K47" s="528">
        <f>[1]BITZER!U47</f>
        <v>65093.4216753423</v>
      </c>
      <c r="L47" s="55" t="str">
        <f>[1]BITZER!$W47</f>
        <v>HTC-55</v>
      </c>
      <c r="M47" s="369">
        <f>[1]BITZER!$Z47</f>
        <v>60100.8894203929</v>
      </c>
      <c r="Q47" s="479"/>
      <c r="R47" s="479"/>
      <c r="S47" s="529"/>
      <c r="AI47" s="531"/>
      <c r="AJ47" s="532"/>
      <c r="AK47" s="533"/>
      <c r="AL47" s="531"/>
      <c r="AM47" s="531"/>
      <c r="AN47" s="539"/>
    </row>
    <row r="48" s="183" customFormat="1" ht="12" spans="1:40">
      <c r="A48" s="487" t="str">
        <f>[1]BITZER!$A48</f>
        <v>BIT029.1</v>
      </c>
      <c r="B48" s="80" t="str">
        <f>[1]BITZER!$B48</f>
        <v>S4G-12.2Y</v>
      </c>
      <c r="C48" s="85">
        <f>[1]BITZER!$C48</f>
        <v>0</v>
      </c>
      <c r="D48" s="56"/>
      <c r="E48" s="70" t="str">
        <f>[1]BITZER!$E48</f>
        <v>OPSS/CH</v>
      </c>
      <c r="F48" s="23">
        <f>[1]BITZER!$F48</f>
        <v>0</v>
      </c>
      <c r="G48" s="45">
        <f>[1]BITZER!$G48</f>
        <v>0</v>
      </c>
      <c r="H48" s="526">
        <f>[1]BITZER!$N48</f>
        <v>33211.6883116883</v>
      </c>
      <c r="I48" s="316"/>
      <c r="J48" s="527" t="str">
        <f>[1]BITZER!R48</f>
        <v>CU - 160 QC</v>
      </c>
      <c r="K48" s="528">
        <f>[1]BITZER!U48</f>
        <v>46025.3789152399</v>
      </c>
      <c r="L48" s="55">
        <f>[1]BITZER!$W48</f>
        <v>0</v>
      </c>
      <c r="M48" s="369">
        <f>[1]BITZER!$Z48</f>
        <v>0</v>
      </c>
      <c r="Q48" s="479"/>
      <c r="R48" s="479"/>
      <c r="S48" s="529"/>
      <c r="AI48" s="531"/>
      <c r="AJ48" s="532"/>
      <c r="AK48" s="533"/>
      <c r="AL48" s="531"/>
      <c r="AM48" s="531"/>
      <c r="AN48" s="539"/>
    </row>
    <row r="49" s="183" customFormat="1" ht="12" spans="1:63">
      <c r="A49" s="487" t="str">
        <f>[1]BITZER!$A49</f>
        <v>BIT029.2</v>
      </c>
      <c r="B49" s="80" t="str">
        <f>[1]BITZER!$B49</f>
        <v>S6J-16.2Y</v>
      </c>
      <c r="C49" s="85">
        <f>[1]BITZER!$C49</f>
        <v>0</v>
      </c>
      <c r="D49" s="56"/>
      <c r="E49" s="70" t="str">
        <f>[1]BITZER!$E49</f>
        <v>OPSS/CH</v>
      </c>
      <c r="F49" s="23">
        <f>[1]BITZER!$F49</f>
        <v>0</v>
      </c>
      <c r="G49" s="45">
        <f>[1]BITZER!$G49</f>
        <v>0</v>
      </c>
      <c r="H49" s="526">
        <f>[1]BITZER!$N49</f>
        <v>38201.2987012987</v>
      </c>
      <c r="I49" s="316"/>
      <c r="J49" s="527" t="str">
        <f>[1]BITZER!R49</f>
        <v>CU - 200 QC</v>
      </c>
      <c r="K49" s="528">
        <f>[1]BITZER!U49</f>
        <v>52833.413273287</v>
      </c>
      <c r="L49" s="55">
        <f>[1]BITZER!$W49</f>
        <v>0</v>
      </c>
      <c r="M49" s="369">
        <f>[1]BITZER!$Z49</f>
        <v>0</v>
      </c>
      <c r="Q49" s="479"/>
      <c r="R49" s="479"/>
      <c r="S49" s="529"/>
      <c r="AI49" s="531"/>
      <c r="AJ49" s="532"/>
      <c r="AK49" s="533"/>
      <c r="AL49" s="531"/>
      <c r="AM49" s="531"/>
      <c r="AN49" s="539"/>
    </row>
    <row r="50" s="183" customFormat="1" ht="12" spans="1:63">
      <c r="A50" s="487" t="str">
        <f>[1]BITZER!$A50</f>
        <v>BIT029.3</v>
      </c>
      <c r="B50" s="80" t="str">
        <f>[1]BITZER!$B50</f>
        <v>S6H-20.2Y</v>
      </c>
      <c r="C50" s="85">
        <f>[1]BITZER!$C50</f>
        <v>0</v>
      </c>
      <c r="D50" s="56"/>
      <c r="E50" s="70" t="str">
        <f>[1]BITZER!$E50</f>
        <v>OPSS/CH</v>
      </c>
      <c r="F50" s="23">
        <f>[1]BITZER!$F50</f>
        <v>0</v>
      </c>
      <c r="G50" s="45">
        <f>[1]BITZER!$G50</f>
        <v>0</v>
      </c>
      <c r="H50" s="526">
        <f>[1]BITZER!$N50</f>
        <v>39090.9090909091</v>
      </c>
      <c r="I50" s="316"/>
      <c r="J50" s="527" t="str">
        <f>[1]BITZER!R50</f>
        <v>CU - 250 QC</v>
      </c>
      <c r="K50" s="528">
        <f>[1]BITZER!U50</f>
        <v>57423.7002416395</v>
      </c>
      <c r="L50" s="55">
        <f>[1]BITZER!$W50</f>
        <v>0</v>
      </c>
      <c r="M50" s="369">
        <f>[1]BITZER!$Z50</f>
        <v>0</v>
      </c>
      <c r="Q50" s="479"/>
      <c r="R50" s="479"/>
      <c r="S50" s="529"/>
      <c r="AI50" s="531"/>
      <c r="AJ50" s="532"/>
      <c r="AK50" s="533"/>
      <c r="AL50" s="531"/>
      <c r="AM50" s="531"/>
      <c r="AN50" s="539"/>
    </row>
    <row r="51" s="183" customFormat="1" ht="12" spans="1:63">
      <c r="A51" s="487" t="str">
        <f>[1]BITZER!$A51</f>
        <v>BIT029.4</v>
      </c>
      <c r="B51" s="80" t="str">
        <f>[1]BITZER!$B51</f>
        <v>S6G-25.2Y</v>
      </c>
      <c r="C51" s="85" t="str">
        <f>[1]BITZER!$C51</f>
        <v>S6H-20.2</v>
      </c>
      <c r="D51" s="56"/>
      <c r="E51" s="70" t="str">
        <f>[1]BITZER!$E51</f>
        <v>OPSS/CH</v>
      </c>
      <c r="F51" s="23" t="str">
        <f>[1]BITZER!$F51</f>
        <v>20 LT</v>
      </c>
      <c r="G51" s="45">
        <f>[1]BITZER!$G51</f>
        <v>0</v>
      </c>
      <c r="H51" s="526">
        <f>[1]BITZER!$N51</f>
        <v>43392.2077922078</v>
      </c>
      <c r="I51" s="316"/>
      <c r="J51" s="527" t="str">
        <f>[2]BITZER!$R51</f>
        <v>CU - 250 QC</v>
      </c>
      <c r="K51" s="528">
        <f>[1]BITZER!U51</f>
        <v>64285.2763404777</v>
      </c>
      <c r="L51" s="55">
        <f>[1]BITZER!$W51</f>
        <v>0</v>
      </c>
      <c r="M51" s="369">
        <f>[1]BITZER!$Z51</f>
        <v>0</v>
      </c>
      <c r="Q51" s="479"/>
      <c r="R51" s="479"/>
      <c r="S51" s="529"/>
      <c r="AI51" s="531"/>
      <c r="AJ51" s="532"/>
      <c r="AK51" s="533"/>
      <c r="AL51" s="531"/>
      <c r="AM51" s="531"/>
      <c r="AN51" s="539"/>
    </row>
    <row r="52" s="183" customFormat="1" ht="12" spans="1:63">
      <c r="A52" s="487" t="str">
        <f>[1]BITZER!$A52</f>
        <v>BIT030</v>
      </c>
      <c r="B52" s="80" t="str">
        <f>[1]BITZER!$B52</f>
        <v>S6F-30.2Y GERMANY</v>
      </c>
      <c r="C52" s="85" t="str">
        <f>[1]BITZER!$C52</f>
        <v>S6F-30.2 GERMANY</v>
      </c>
      <c r="D52" s="57"/>
      <c r="E52" s="70" t="str">
        <f>[1]BITZER!$E52</f>
        <v>OPSS/CH</v>
      </c>
      <c r="F52" s="23" t="str">
        <f>[1]BITZER!$F52</f>
        <v>30 LT</v>
      </c>
      <c r="G52" s="45" t="str">
        <f>[1]BITZER!$G52</f>
        <v>113482btu</v>
      </c>
      <c r="H52" s="526">
        <f>[1]BITZER!$N52</f>
        <v>44638.961038961</v>
      </c>
      <c r="I52" s="318"/>
      <c r="J52" s="527" t="str">
        <f>[2]BITZER!$R52</f>
        <v>CU - 350 QC</v>
      </c>
      <c r="K52" s="528">
        <f>[1]BITZER!U52</f>
        <v>67083.9846845748</v>
      </c>
      <c r="L52" s="55" t="str">
        <f>[1]BITZER!$W52</f>
        <v>HTC-35</v>
      </c>
      <c r="M52" s="369">
        <f>[1]BITZER!$Z52</f>
        <v>63010.9936624433</v>
      </c>
      <c r="Q52" s="479"/>
      <c r="R52" s="479"/>
      <c r="S52" s="529"/>
      <c r="AI52" s="531"/>
      <c r="AJ52" s="532"/>
      <c r="AK52" s="533"/>
      <c r="AL52" s="531"/>
      <c r="AM52" s="531"/>
      <c r="AN52" s="539"/>
    </row>
    <row r="53" s="183" customFormat="1" ht="12" spans="1:63">
      <c r="A53" s="187" t="s">
        <v>355</v>
      </c>
      <c r="D53" s="543"/>
      <c r="E53" s="544"/>
      <c r="F53" s="6"/>
      <c r="G53" s="6"/>
      <c r="H53" s="6"/>
      <c r="I53" s="6"/>
      <c r="J53" s="6"/>
      <c r="K53" s="544"/>
      <c r="L53" s="6"/>
      <c r="M53" s="545"/>
      <c r="N53" s="546"/>
      <c r="O53" s="546"/>
      <c r="P53" s="546"/>
      <c r="Q53" s="547"/>
      <c r="R53" s="547"/>
      <c r="S53" s="548"/>
      <c r="T53" s="549"/>
      <c r="U53" s="547"/>
      <c r="V53" s="459"/>
      <c r="X53" s="187"/>
      <c r="Y53" s="187"/>
      <c r="Z53" s="187"/>
      <c r="AA53" s="187"/>
      <c r="AB53" s="187"/>
      <c r="AC53" s="187"/>
      <c r="AD53" s="187"/>
      <c r="AE53" s="187"/>
      <c r="AF53" s="187"/>
      <c r="AI53" s="340"/>
      <c r="AJ53" s="340"/>
      <c r="AK53" s="340"/>
      <c r="BB53" s="550"/>
      <c r="BC53" s="550"/>
      <c r="BD53" s="550"/>
      <c r="BE53" s="466"/>
      <c r="BF53" s="459"/>
      <c r="BG53" s="547"/>
      <c r="BH53" s="547"/>
      <c r="BI53" s="547"/>
    </row>
    <row r="54" spans="1:63">
      <c r="A54" s="187" t="s">
        <v>356</v>
      </c>
      <c r="D54" s="551"/>
      <c r="E54" s="551"/>
      <c r="AL54" s="551"/>
      <c r="AM54" s="551"/>
      <c r="AN54" s="551"/>
      <c r="AO54" s="551"/>
    </row>
    <row r="55" ht="14.25" customHeight="1" spans="1:63">
      <c r="A55" s="187" t="s">
        <v>39</v>
      </c>
      <c r="D55" s="551"/>
      <c r="E55" s="551"/>
      <c r="AL55" s="551"/>
      <c r="AM55" s="551"/>
      <c r="AN55" s="551"/>
      <c r="AO55" s="551"/>
    </row>
    <row r="56" spans="1:63">
      <c r="A56" s="187" t="s">
        <v>41</v>
      </c>
      <c r="E56" s="551"/>
      <c r="AO56" s="551"/>
      <c r="AQ56" s="551"/>
      <c r="AR56" s="551"/>
      <c r="AS56" s="551"/>
      <c r="AT56" s="551"/>
    </row>
    <row r="57" spans="1:63">
      <c r="A57" s="187" t="s">
        <v>42</v>
      </c>
      <c r="E57" s="551"/>
      <c r="AO57" s="551"/>
      <c r="AQ57" s="551"/>
      <c r="AR57" s="551"/>
      <c r="AS57" s="551"/>
      <c r="AT57" s="551"/>
    </row>
    <row r="58" spans="1:63">
      <c r="A58" s="507" t="s">
        <v>43</v>
      </c>
      <c r="B58" s="36"/>
      <c r="C58" s="36"/>
      <c r="E58" s="551"/>
      <c r="AO58" s="551"/>
      <c r="AQ58" s="551"/>
      <c r="AR58" s="551"/>
      <c r="AS58" s="551"/>
      <c r="AT58" s="551"/>
    </row>
    <row r="59" spans="1:63">
      <c r="A59" s="187" t="s">
        <v>52</v>
      </c>
      <c r="B59" s="187"/>
      <c r="C59" s="187"/>
      <c r="D59" s="551"/>
      <c r="E59" s="551"/>
      <c r="AO59" s="551"/>
      <c r="AQ59" s="551"/>
      <c r="AR59" s="551"/>
      <c r="AS59" s="551"/>
      <c r="AT59" s="551"/>
    </row>
    <row r="60" spans="1:63">
      <c r="A60" s="552"/>
      <c r="B60" s="552"/>
      <c r="C60" s="552"/>
      <c r="D60" s="553"/>
      <c r="E60" s="553"/>
      <c r="F60" s="554"/>
      <c r="G60" s="554"/>
      <c r="H60" s="554"/>
      <c r="I60" s="554"/>
      <c r="J60" s="554"/>
      <c r="K60" s="555"/>
      <c r="L60" s="554"/>
      <c r="M60" s="554"/>
      <c r="N60" s="556"/>
      <c r="O60" s="556"/>
      <c r="P60" s="556"/>
      <c r="Q60" s="555"/>
      <c r="R60" s="555"/>
      <c r="S60" s="555"/>
      <c r="T60" s="555"/>
      <c r="U60" s="555"/>
      <c r="V60" s="557"/>
      <c r="W60" s="521"/>
      <c r="X60" s="521"/>
      <c r="Y60" s="521"/>
      <c r="Z60" s="521"/>
      <c r="AA60" s="521"/>
      <c r="AB60" s="521"/>
      <c r="AC60" s="521"/>
      <c r="AD60" s="521"/>
      <c r="AE60" s="521"/>
      <c r="AF60" s="553"/>
      <c r="AG60" s="553"/>
      <c r="AH60" s="553"/>
      <c r="AI60" s="553"/>
      <c r="AJ60" s="553"/>
      <c r="AK60" s="553"/>
      <c r="AL60" s="553"/>
      <c r="AM60" s="553"/>
      <c r="AN60" s="553"/>
      <c r="AO60" s="555"/>
      <c r="AP60" s="553"/>
      <c r="AQ60" s="558"/>
      <c r="AR60" s="558"/>
      <c r="AS60" s="558"/>
      <c r="AT60" s="558"/>
      <c r="AU60" s="555"/>
      <c r="AV60" s="557"/>
      <c r="AW60" s="557"/>
      <c r="AX60" s="557"/>
      <c r="AY60" s="557"/>
      <c r="AZ60" s="557"/>
      <c r="BA60" s="557"/>
      <c r="BB60" s="557"/>
      <c r="BC60" s="557"/>
      <c r="BD60" s="557"/>
      <c r="BE60" s="557"/>
      <c r="BF60" s="557"/>
      <c r="BG60" s="559"/>
      <c r="BH60" s="559"/>
      <c r="BI60" s="559"/>
      <c r="BJ60" s="559"/>
      <c r="BK60" s="559"/>
    </row>
    <row r="61" spans="1:63">
      <c r="A61" s="544"/>
      <c r="B61" s="544"/>
      <c r="C61" s="544"/>
      <c r="D61" s="560"/>
    </row>
    <row r="62" spans="1:63">
      <c r="AH62" s="510"/>
      <c r="AK62" s="241"/>
      <c r="AL62" s="241"/>
      <c r="AM62" s="241"/>
      <c r="AN62" s="241"/>
    </row>
    <row r="63" spans="1:63">
      <c r="AH63" s="510"/>
      <c r="AK63" s="241"/>
      <c r="AL63" s="241"/>
      <c r="AM63" s="241"/>
      <c r="AN63" s="241"/>
    </row>
    <row r="64" spans="1:63">
      <c r="AH64" s="510"/>
      <c r="AK64" s="241"/>
      <c r="AL64" s="241"/>
      <c r="AM64" s="241"/>
      <c r="AN64" s="241"/>
    </row>
    <row r="65" spans="34:40">
      <c r="AH65" s="510"/>
      <c r="AK65" s="241"/>
      <c r="AL65" s="241"/>
      <c r="AM65" s="241"/>
      <c r="AN65" s="241"/>
    </row>
    <row r="66" spans="34:40">
      <c r="AH66" s="510"/>
      <c r="AK66" s="241"/>
      <c r="AL66" s="241"/>
      <c r="AM66" s="241"/>
      <c r="AN66" s="241"/>
    </row>
    <row r="67" spans="34:40">
      <c r="AH67" s="510"/>
      <c r="AK67" s="241"/>
      <c r="AL67" s="241"/>
      <c r="AM67" s="241"/>
      <c r="AN67" s="241"/>
    </row>
  </sheetData>
  <mergeCells count="2">
    <mergeCell ref="D9:D52"/>
    <mergeCell ref="I9:I52"/>
  </mergeCells>
  <pageMargins left="0.708661417322835" right="0.708661417322835" top="0.748031496062992" bottom="0.748031496062992" header="0.31496062992126" footer="0.31496062992126"/>
  <pageSetup paperSize="9" orientation="landscape"/>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0"/>
  <sheetViews>
    <sheetView zoomScale="115" zoomScaleNormal="115" workbookViewId="0">
      <pane xSplit="2" ySplit="8" topLeftCell="C72" activePane="bottomRight" state="frozen"/>
      <selection/>
      <selection pane="topRight"/>
      <selection pane="bottomLeft"/>
      <selection pane="bottomRight" activeCell="P16" sqref="P16"/>
    </sheetView>
  </sheetViews>
  <sheetFormatPr defaultColWidth="9.14285714285714" defaultRowHeight="11.25"/>
  <cols>
    <col min="1" max="1" width="18" style="486" customWidth="1"/>
    <col min="2" max="2" width="13.8571428571429" style="403" customWidth="1"/>
    <col min="3" max="3" width="14.4285714285714" style="403" customWidth="1"/>
    <col min="4" max="4" width="10.7142857142857" style="403" customWidth="1"/>
    <col min="5" max="5" width="11.4285714285714" style="403" customWidth="1"/>
    <col min="6" max="6" width="12.7142857142857" style="403" customWidth="1"/>
    <col min="7" max="7" width="11.7142857142857" style="403" customWidth="1"/>
    <col min="8" max="8" width="12.8571428571429" style="403" customWidth="1"/>
    <col min="9" max="9" width="12.2857142857143" style="403" customWidth="1"/>
    <col min="10" max="10" width="14.6571428571429" style="403" customWidth="1"/>
    <col min="11" max="13" width="13.1428571428571" style="403" customWidth="1"/>
    <col min="14" max="14" width="17.7619047619048" style="403" customWidth="1"/>
    <col min="15" max="15" width="11.5714285714286" style="403" customWidth="1"/>
    <col min="16" max="16" width="10.8571428571429" style="403" customWidth="1"/>
    <col min="17" max="17" width="10.1428571428571" style="403" customWidth="1"/>
    <col min="18" max="18" width="12.4285714285714" style="403" customWidth="1"/>
    <col min="19" max="19" width="12.5714285714286" style="403" customWidth="1"/>
    <col min="20" max="16384" width="9.14285714285714" style="403"/>
  </cols>
  <sheetData>
    <row r="1" spans="1:16">
      <c r="A1" s="7" t="s">
        <v>0</v>
      </c>
    </row>
    <row r="2" hidden="1"/>
    <row r="3" spans="1:16">
      <c r="A3" s="486" t="str">
        <f>BITZER!A3</f>
        <v>DATE :5.5.26</v>
      </c>
    </row>
    <row r="4" hidden="1"/>
    <row r="5" hidden="1"/>
    <row r="6" hidden="1"/>
    <row r="7" ht="15" customHeight="1"/>
    <row r="8" s="340" customFormat="1" ht="22.5" spans="1:16">
      <c r="A8" s="487" t="s">
        <v>44</v>
      </c>
      <c r="B8" s="196" t="s">
        <v>357</v>
      </c>
      <c r="C8" s="488" t="s">
        <v>358</v>
      </c>
      <c r="D8" s="141" t="s">
        <v>47</v>
      </c>
      <c r="E8" s="136" t="s">
        <v>359</v>
      </c>
      <c r="F8" s="70" t="s">
        <v>279</v>
      </c>
      <c r="G8" s="489" t="s">
        <v>360</v>
      </c>
      <c r="H8" s="490" t="str">
        <f>[1]REFCOMP!L8</f>
        <v>(RM) </v>
      </c>
      <c r="I8" s="489" t="s">
        <v>352</v>
      </c>
      <c r="J8" s="491" t="s">
        <v>361</v>
      </c>
      <c r="K8" s="492" t="str">
        <f>[1]REFCOMP!$U8</f>
        <v> Cond QC (RM) </v>
      </c>
      <c r="L8" s="492" t="str">
        <f>[1]REFCOMP!$V8</f>
        <v>HTC MODEL</v>
      </c>
      <c r="M8" s="492" t="str">
        <f>[1]REFCOMP!$Y8</f>
        <v>HTC cond (RM) </v>
      </c>
      <c r="N8" s="361"/>
      <c r="O8" s="361"/>
      <c r="P8" s="422"/>
    </row>
    <row r="9" spans="1:16">
      <c r="A9" s="493" t="str">
        <f>[1]REFCOMP!$A9</f>
        <v>REF001</v>
      </c>
      <c r="B9" s="192" t="str">
        <f>[1]REFCOMP!$B9</f>
        <v>SPC-19L（3匹）</v>
      </c>
      <c r="C9" s="494" t="str">
        <f>[1]REFCOMP!C9</f>
        <v>4FES3Y</v>
      </c>
      <c r="D9" s="54" t="s">
        <v>362</v>
      </c>
      <c r="E9" s="395" t="str">
        <f>[1]REFCOMP!$E9</f>
        <v>CH</v>
      </c>
      <c r="F9" s="495" t="str">
        <f>[1]REFCOMP!F9</f>
        <v>3 LT</v>
      </c>
      <c r="G9" s="496" t="str">
        <f>[1]REFCOMP!$G9</f>
        <v>11399btu</v>
      </c>
      <c r="H9" s="388">
        <f>[1]REFCOMP!L9</f>
        <v>4682.4164448388</v>
      </c>
      <c r="I9" s="305" t="s">
        <v>354</v>
      </c>
      <c r="J9" s="497" t="str">
        <f>[1]REFCOMP!$R9</f>
        <v>CU - 50  QC</v>
      </c>
      <c r="K9" s="498">
        <f>[1]REFCOMP!$U9</f>
        <v>8641.78033987317</v>
      </c>
      <c r="L9" s="499" t="str">
        <f>[1]REFCOMP!$V9</f>
        <v>HTC-4</v>
      </c>
      <c r="M9" s="499">
        <f>[1]REFCOMP!$Y9</f>
        <v>9028.66387477418</v>
      </c>
      <c r="P9" s="422"/>
    </row>
    <row r="10" spans="1:16">
      <c r="A10" s="493" t="str">
        <f>[1]REFCOMP!$A10</f>
        <v>REF002</v>
      </c>
      <c r="B10" s="192" t="str">
        <f>[1]REFCOMP!$B10</f>
        <v>SPC4-23L（4匹）</v>
      </c>
      <c r="C10" s="494" t="str">
        <f>[1]REFCOMP!C10</f>
        <v>4EES4Y</v>
      </c>
      <c r="D10" s="56"/>
      <c r="E10" s="395" t="str">
        <f>[1]REFCOMP!$E10</f>
        <v>CH</v>
      </c>
      <c r="F10" s="495" t="str">
        <f>[1]REFCOMP!F10</f>
        <v>4 LT</v>
      </c>
      <c r="G10" s="496" t="str">
        <f>[1]REFCOMP!$G10</f>
        <v>16006btu</v>
      </c>
      <c r="H10" s="388">
        <f>[1]REFCOMP!L10</f>
        <v>4825.68027210884</v>
      </c>
      <c r="I10" s="316"/>
      <c r="J10" s="497" t="str">
        <f>[1]REFCOMP!$R10</f>
        <v>CU - 72 QC</v>
      </c>
      <c r="K10" s="498">
        <f>[1]REFCOMP!$U10</f>
        <v>9655.56691425832</v>
      </c>
      <c r="L10" s="499" t="str">
        <f>[1]REFCOMP!$V10</f>
        <v>HTC-8</v>
      </c>
      <c r="M10" s="499">
        <f>[1]REFCOMP!$Y10</f>
        <v>9894.15842271</v>
      </c>
      <c r="P10" s="422"/>
    </row>
    <row r="11" spans="1:16">
      <c r="A11" s="493" t="str">
        <f>[1]REFCOMP!$A11</f>
        <v>REF003</v>
      </c>
      <c r="B11" s="192" t="str">
        <f>[1]REFCOMP!$B11</f>
        <v>SPC4-27L（5匹）</v>
      </c>
      <c r="C11" s="494" t="str">
        <f>[1]REFCOMP!C11</f>
        <v>4DES-5(Y)</v>
      </c>
      <c r="D11" s="56"/>
      <c r="E11" s="395" t="str">
        <f>[1]REFCOMP!$E11</f>
        <v>CH</v>
      </c>
      <c r="F11" s="495" t="str">
        <f>[1]REFCOMP!F11</f>
        <v>5 LT</v>
      </c>
      <c r="G11" s="496" t="str">
        <f>[1]REFCOMP!$G11</f>
        <v>21024btu</v>
      </c>
      <c r="H11" s="388">
        <f>[1]REFCOMP!L11</f>
        <v>5118.67790594499</v>
      </c>
      <c r="I11" s="316"/>
      <c r="J11" s="497" t="str">
        <f>[1]REFCOMP!$R11</f>
        <v>CU - 64 QC</v>
      </c>
      <c r="K11" s="498">
        <f>[1]REFCOMP!$U11</f>
        <v>10103.9964862717</v>
      </c>
      <c r="L11" s="499" t="str">
        <f>[1]REFCOMP!$V11</f>
        <v>HTC-8</v>
      </c>
      <c r="M11" s="499">
        <f>[1]REFCOMP!$Y11</f>
        <v>10490.9628266425</v>
      </c>
    </row>
    <row r="12" spans="1:16">
      <c r="A12" s="493" t="str">
        <f>[1]REFCOMP!$A12</f>
        <v>REF004</v>
      </c>
      <c r="B12" s="192" t="str">
        <f>[1]REFCOMP!$B12</f>
        <v>SPC4-33L（6匹）</v>
      </c>
      <c r="C12" s="494" t="str">
        <f>[1]REFCOMP!C12</f>
        <v>4CES-6(Y)</v>
      </c>
      <c r="D12" s="56"/>
      <c r="E12" s="395" t="str">
        <f>[1]REFCOMP!$E12</f>
        <v>CH</v>
      </c>
      <c r="F12" s="495" t="str">
        <f>[1]REFCOMP!F12</f>
        <v>6 LT</v>
      </c>
      <c r="G12" s="496" t="str">
        <f>[1]REFCOMP!$G12</f>
        <v>262118btu</v>
      </c>
      <c r="H12" s="388">
        <f>[1]REFCOMP!L12</f>
        <v>5518.89233954451</v>
      </c>
      <c r="I12" s="316"/>
      <c r="J12" s="497" t="str">
        <f>[1]REFCOMP!$R12</f>
        <v>CU - 90 QC</v>
      </c>
      <c r="K12" s="498">
        <f>[1]REFCOMP!$U12</f>
        <v>11013.3102113833</v>
      </c>
      <c r="L12" s="499" t="str">
        <f>[1]REFCOMP!$V12</f>
        <v>HTC-8</v>
      </c>
      <c r="M12" s="499">
        <f>[1]REFCOMP!$Y12</f>
        <v>10921.9629859035</v>
      </c>
    </row>
    <row r="13" spans="1:16">
      <c r="A13" s="493" t="str">
        <f>[1]REFCOMP!$A13</f>
        <v>REF005</v>
      </c>
      <c r="B13" s="192" t="str">
        <f>[1]REFCOMP!$B13</f>
        <v>SP4LF 060E</v>
      </c>
      <c r="C13" s="494" t="str">
        <f>[1]REFCOMP!C13</f>
        <v>4VES-7(Y)</v>
      </c>
      <c r="D13" s="56"/>
      <c r="E13" s="395" t="str">
        <f>[1]REFCOMP!$E13</f>
        <v>CH</v>
      </c>
      <c r="F13" s="495" t="str">
        <f>[1]REFCOMP!F13</f>
        <v>6 LT</v>
      </c>
      <c r="G13" s="496" t="str">
        <f>[1]REFCOMP!$G13</f>
        <v>29000btu</v>
      </c>
      <c r="H13" s="388">
        <f>[1]REFCOMP!L13</f>
        <v>6683.81211180124</v>
      </c>
      <c r="I13" s="316"/>
      <c r="J13" s="497" t="str">
        <f>[1]REFCOMP!$R13</f>
        <v>CU - 72 QC</v>
      </c>
      <c r="K13" s="498">
        <f>[1]REFCOMP!$U13</f>
        <v>12172.6630154474</v>
      </c>
      <c r="L13" s="499" t="str">
        <f>[1]REFCOMP!$V13</f>
        <v>HTC-8</v>
      </c>
      <c r="M13" s="499">
        <f>[1]REFCOMP!$Y13</f>
        <v>12411.2545238991</v>
      </c>
    </row>
    <row r="14" spans="1:16">
      <c r="A14" s="493" t="str">
        <f>[1]REFCOMP!$A14</f>
        <v>REF006</v>
      </c>
      <c r="B14" s="192" t="str">
        <f>[1]REFCOMP!$B14</f>
        <v>SP4LF 080E</v>
      </c>
      <c r="C14" s="494" t="str">
        <f>[1]REFCOMP!C14</f>
        <v>4TES-9(Y)</v>
      </c>
      <c r="D14" s="56"/>
      <c r="E14" s="395" t="str">
        <f>[1]REFCOMP!$E14</f>
        <v>CH</v>
      </c>
      <c r="F14" s="495" t="str">
        <f>[1]REFCOMP!F14</f>
        <v>8 LT</v>
      </c>
      <c r="G14" s="496" t="str">
        <f>[1]REFCOMP!$G14</f>
        <v>30887btu</v>
      </c>
      <c r="H14" s="388">
        <f>[1]REFCOMP!L14</f>
        <v>6729.91071428571</v>
      </c>
      <c r="I14" s="316"/>
      <c r="J14" s="497" t="str">
        <f>[1]REFCOMP!$R14</f>
        <v>CU - 100 QC</v>
      </c>
      <c r="K14" s="498">
        <f>[1]REFCOMP!$U14</f>
        <v>12822.334959436</v>
      </c>
      <c r="L14" s="499" t="str">
        <f>[1]REFCOMP!$V14</f>
        <v>HTC-10</v>
      </c>
      <c r="M14" s="499">
        <f>[1]REFCOMP!$Y14</f>
        <v>13047.4434301588</v>
      </c>
    </row>
    <row r="15" spans="1:16">
      <c r="A15" s="493" t="str">
        <f>[1]REFCOMP!$A15</f>
        <v>REF007</v>
      </c>
      <c r="B15" s="192" t="str">
        <f>[1]REFCOMP!$B15</f>
        <v>SP4LF 100E</v>
      </c>
      <c r="C15" s="494" t="str">
        <f>[1]REFCOMP!C15</f>
        <v>4PES-10(Y)</v>
      </c>
      <c r="D15" s="56"/>
      <c r="E15" s="395" t="str">
        <f>[1]REFCOMP!$E15</f>
        <v>CH</v>
      </c>
      <c r="F15" s="495" t="str">
        <f>[1]REFCOMP!F15</f>
        <v>10 LT</v>
      </c>
      <c r="G15" s="496" t="str">
        <f>[1]REFCOMP!$G15</f>
        <v>35870btu</v>
      </c>
      <c r="H15" s="388">
        <f>[1]REFCOMP!L15</f>
        <v>7149.65062111801</v>
      </c>
      <c r="I15" s="316"/>
      <c r="J15" s="497" t="str">
        <f>[1]REFCOMP!$R15</f>
        <v>CU - 90 QC</v>
      </c>
      <c r="K15" s="498">
        <f>[1]REFCOMP!$U15</f>
        <v>13035.0432209507</v>
      </c>
      <c r="L15" s="499" t="str">
        <f>[1]REFCOMP!$V15</f>
        <v>HTC-8</v>
      </c>
      <c r="M15" s="499">
        <f>[1]REFCOMP!$Y15</f>
        <v>12943.695995471</v>
      </c>
    </row>
    <row r="16" spans="1:16">
      <c r="A16" s="493" t="str">
        <f>[1]REFCOMP!$A16</f>
        <v>REF008</v>
      </c>
      <c r="B16" s="192" t="str">
        <f>[1]REFCOMP!$B16</f>
        <v>SP4LF 120E</v>
      </c>
      <c r="C16" s="494" t="str">
        <f>[1]REFCOMP!C16</f>
        <v>4NES-14(Y)</v>
      </c>
      <c r="D16" s="56"/>
      <c r="E16" s="395" t="str">
        <f>[1]REFCOMP!$E16</f>
        <v>CH</v>
      </c>
      <c r="F16" s="495" t="str">
        <f>[1]REFCOMP!F16</f>
        <v>12 LT</v>
      </c>
      <c r="G16" s="496" t="str">
        <f>[1]REFCOMP!$G16</f>
        <v>41911btu</v>
      </c>
      <c r="H16" s="388">
        <f>[1]REFCOMP!L16</f>
        <v>7539.79037267081</v>
      </c>
      <c r="I16" s="316"/>
      <c r="J16" s="497" t="str">
        <f>[1]REFCOMP!$R16</f>
        <v>CU - 144 QC</v>
      </c>
      <c r="K16" s="498">
        <f>[1]REFCOMP!$U16</f>
        <v>15339.4332172547</v>
      </c>
      <c r="L16" s="499" t="str">
        <f>[1]REFCOMP!$V16</f>
        <v>HTC-10</v>
      </c>
      <c r="M16" s="499">
        <f>[1]REFCOMP!$Y16</f>
        <v>13950.3907545735</v>
      </c>
    </row>
    <row r="17" spans="1:13">
      <c r="A17" s="493" t="str">
        <f>[1]REFCOMP!$A17</f>
        <v>REF009</v>
      </c>
      <c r="B17" s="192" t="str">
        <f>[1]REFCOMP!$B17</f>
        <v>SP4L 150E</v>
      </c>
      <c r="C17" s="494" t="str">
        <f>[1]REFCOMP!C17</f>
        <v>4JE15(Y)</v>
      </c>
      <c r="D17" s="56"/>
      <c r="E17" s="395" t="str">
        <f>[1]REFCOMP!$E17</f>
        <v>OPSS/CH</v>
      </c>
      <c r="F17" s="495" t="str">
        <f>[1]REFCOMP!F17</f>
        <v>15 LT</v>
      </c>
      <c r="G17" s="496" t="str">
        <f>[1]REFCOMP!$G17</f>
        <v>45000btu</v>
      </c>
      <c r="H17" s="388">
        <f>[1]REFCOMP!L17</f>
        <v>9459.43322981367</v>
      </c>
      <c r="I17" s="316"/>
      <c r="J17" s="497" t="str">
        <f>[1]REFCOMP!$R17</f>
        <v>CU - 100 QC</v>
      </c>
      <c r="K17" s="498">
        <f>[1]REFCOMP!$U17</f>
        <v>16383.2927558167</v>
      </c>
      <c r="L17" s="499" t="str">
        <f>[1]REFCOMP!$V17</f>
        <v>HTC-8</v>
      </c>
      <c r="M17" s="499">
        <f>[1]REFCOMP!$Y17</f>
        <v>16021.8569691092</v>
      </c>
    </row>
    <row r="18" spans="1:13">
      <c r="A18" s="493" t="str">
        <f>[1]REFCOMP!$A18</f>
        <v>REF010</v>
      </c>
      <c r="B18" s="192" t="str">
        <f>[1]REFCOMP!$B18</f>
        <v>SP4L 180E</v>
      </c>
      <c r="C18" s="494" t="str">
        <f>[1]REFCOMP!C18</f>
        <v>4HE-18(Y)</v>
      </c>
      <c r="D18" s="56"/>
      <c r="E18" s="395" t="str">
        <f>[1]REFCOMP!$E18</f>
        <v>OPSS/CH</v>
      </c>
      <c r="F18" s="495" t="str">
        <f>[1]REFCOMP!F18</f>
        <v>18 LT</v>
      </c>
      <c r="G18" s="496" t="str">
        <f>[1]REFCOMP!$G18</f>
        <v>53925btu</v>
      </c>
      <c r="H18" s="388">
        <f>[1]REFCOMP!L18</f>
        <v>10051.9215838509</v>
      </c>
      <c r="I18" s="316"/>
      <c r="J18" s="497" t="str">
        <f>[1]REFCOMP!$R18</f>
        <v>CU - 144 QC</v>
      </c>
      <c r="K18" s="498">
        <f>[1]REFCOMP!$U18</f>
        <v>18635.5080704916</v>
      </c>
      <c r="L18" s="499" t="str">
        <f>[1]REFCOMP!$V18</f>
        <v>HTC-12</v>
      </c>
      <c r="M18" s="499">
        <f>[1]REFCOMP!$Y18</f>
        <v>17702.6296913396</v>
      </c>
    </row>
    <row r="19" spans="1:13">
      <c r="A19" s="493" t="str">
        <f>[1]REFCOMP!$A19</f>
        <v>REF011</v>
      </c>
      <c r="B19" s="192" t="str">
        <f>[1]REFCOMP!$B19</f>
        <v>SP4L 220E</v>
      </c>
      <c r="C19" s="494" t="str">
        <f>[1]REFCOMP!C19</f>
        <v>4GE-23(Y)</v>
      </c>
      <c r="D19" s="56"/>
      <c r="E19" s="395" t="str">
        <f>[1]REFCOMP!$E19</f>
        <v>OPSS/CH</v>
      </c>
      <c r="F19" s="495" t="str">
        <f>[1]REFCOMP!F19</f>
        <v>22 LT</v>
      </c>
      <c r="G19" s="496" t="str">
        <f>[1]REFCOMP!$G19</f>
        <v>62628btu</v>
      </c>
      <c r="H19" s="388">
        <f>[1]REFCOMP!L19</f>
        <v>10343.5559006211</v>
      </c>
      <c r="I19" s="316"/>
      <c r="J19" s="497" t="str">
        <f>[1]REFCOMP!$R19</f>
        <v>CU - 125 QC</v>
      </c>
      <c r="K19" s="498">
        <f>[1]REFCOMP!$U19</f>
        <v>18249.0949690544</v>
      </c>
      <c r="L19" s="499" t="str">
        <f>[1]REFCOMP!$V19</f>
        <v>HTC-10</v>
      </c>
      <c r="M19" s="499">
        <f>[1]REFCOMP!$Y19</f>
        <v>17560.5333335629</v>
      </c>
    </row>
    <row r="20" spans="1:13">
      <c r="A20" s="493" t="str">
        <f>[1]REFCOMP!$A20</f>
        <v>REF012</v>
      </c>
      <c r="B20" s="192" t="str">
        <f>[1]REFCOMP!$B20</f>
        <v>SP4L 250E</v>
      </c>
      <c r="C20" s="494" t="str">
        <f>[1]REFCOMP!C20</f>
        <v>4FE-25(Y)</v>
      </c>
      <c r="D20" s="56"/>
      <c r="E20" s="395" t="str">
        <f>[1]REFCOMP!$E20</f>
        <v>OPSS/CH</v>
      </c>
      <c r="F20" s="495" t="str">
        <f>[1]REFCOMP!F20</f>
        <v>25 LT</v>
      </c>
      <c r="G20" s="496" t="str">
        <f>[1]REFCOMP!$G20</f>
        <v>72000btu</v>
      </c>
      <c r="H20" s="388">
        <f>[1]REFCOMP!L20</f>
        <v>12237.4805900621</v>
      </c>
      <c r="I20" s="316"/>
      <c r="J20" s="497" t="str">
        <f>[1]REFCOMP!$R20</f>
        <v>CU - 160 QC</v>
      </c>
      <c r="K20" s="498">
        <f>[1]REFCOMP!$U20</f>
        <v>22805.5474069699</v>
      </c>
      <c r="L20" s="499" t="str">
        <f>[1]REFCOMP!$V20</f>
        <v>HTC-15</v>
      </c>
      <c r="M20" s="499">
        <f>[1]REFCOMP!$Y20</f>
        <v>20656.728243677</v>
      </c>
    </row>
    <row r="21" spans="1:13">
      <c r="A21" s="493" t="str">
        <f>[1]REFCOMP!$A21</f>
        <v>REF013</v>
      </c>
      <c r="B21" s="192" t="str">
        <f>[1]REFCOMP!$B21</f>
        <v>SP6L 270E</v>
      </c>
      <c r="C21" s="494" t="str">
        <f>[1]REFCOMP!C21</f>
        <v>6HE-28(Y)</v>
      </c>
      <c r="D21" s="56"/>
      <c r="E21" s="395" t="str">
        <f>[1]REFCOMP!$E21</f>
        <v>OPSS/CH</v>
      </c>
      <c r="F21" s="495" t="str">
        <f>[1]REFCOMP!F21</f>
        <v>28 LT</v>
      </c>
      <c r="G21" s="496" t="str">
        <f>[1]REFCOMP!$G21</f>
        <v>80888btu</v>
      </c>
      <c r="H21" s="388">
        <f>[1]REFCOMP!L21</f>
        <v>12882.8610248447</v>
      </c>
      <c r="I21" s="316"/>
      <c r="J21" s="497" t="str">
        <f>[1]REFCOMP!$R21</f>
        <v>CU - 300 QC</v>
      </c>
      <c r="K21" s="498">
        <f>[1]REFCOMP!$U21</f>
        <v>30637.6504918513</v>
      </c>
      <c r="L21" s="499" t="str">
        <f>[1]REFCOMP!$V21</f>
        <v>HTC-30</v>
      </c>
      <c r="M21" s="499">
        <f>[1]REFCOMP!$Y21</f>
        <v>26499.1417838892</v>
      </c>
    </row>
    <row r="22" spans="1:13">
      <c r="A22" s="493" t="str">
        <f>[1]REFCOMP!$A22</f>
        <v>REF014</v>
      </c>
      <c r="B22" s="192" t="str">
        <f>[1]REFCOMP!$B22</f>
        <v>SP6L 300E</v>
      </c>
      <c r="C22" s="494" t="str">
        <f>[1]REFCOMP!C22</f>
        <v>6GE-34(Y)</v>
      </c>
      <c r="D22" s="56"/>
      <c r="E22" s="395" t="str">
        <f>[1]REFCOMP!$E22</f>
        <v>OPSS/CH</v>
      </c>
      <c r="F22" s="495" t="str">
        <f>[1]REFCOMP!F22</f>
        <v>30 LT</v>
      </c>
      <c r="G22" s="496" t="str">
        <f>[1]REFCOMP!$G22</f>
        <v>93857btu</v>
      </c>
      <c r="H22" s="388">
        <f>[1]REFCOMP!L22</f>
        <v>14127.0380434783</v>
      </c>
      <c r="I22" s="316"/>
      <c r="J22" s="497" t="str">
        <f>[1]REFCOMP!$R22</f>
        <v>CU - 200 QC</v>
      </c>
      <c r="K22" s="498">
        <f>[1]REFCOMP!$U22</f>
        <v>25274.5503108443</v>
      </c>
      <c r="L22" s="499" t="str">
        <f>[1]REFCOMP!$V22</f>
        <v>HTC-20</v>
      </c>
      <c r="M22" s="499">
        <f>[1]REFCOMP!$Y22</f>
        <v>23375.4569419297</v>
      </c>
    </row>
    <row r="23" spans="1:13">
      <c r="A23" s="493" t="str">
        <f>[1]REFCOMP!$A23</f>
        <v>REF015</v>
      </c>
      <c r="B23" s="192" t="str">
        <f>[1]REFCOMP!$B23</f>
        <v>SP6L 400E</v>
      </c>
      <c r="C23" s="494" t="str">
        <f>[1]REFCOMP!C23</f>
        <v>6FE-44(Y)</v>
      </c>
      <c r="D23" s="56"/>
      <c r="E23" s="395" t="str">
        <f>[1]REFCOMP!$E23</f>
        <v>OPSS/CH</v>
      </c>
      <c r="F23" s="495" t="str">
        <f>[1]REFCOMP!F23</f>
        <v>40 LT</v>
      </c>
      <c r="G23" s="496" t="str">
        <f>[1]REFCOMP!$G23</f>
        <v>113482btu</v>
      </c>
      <c r="H23" s="388">
        <f>[1]REFCOMP!L23</f>
        <v>16440.2173913043</v>
      </c>
      <c r="I23" s="316"/>
      <c r="J23" s="497" t="str">
        <f>[1]REFCOMP!$R23</f>
        <v>CU - 160 QC</v>
      </c>
      <c r="K23" s="498">
        <f>[1]REFCOMP!$U23</f>
        <v>26344.7064536833</v>
      </c>
      <c r="L23" s="499" t="str">
        <f>[1]REFCOMP!$V23</f>
        <v>HTC-15</v>
      </c>
      <c r="M23" s="499">
        <f>[1]REFCOMP!$Y23</f>
        <v>25345.2860427234</v>
      </c>
    </row>
    <row r="24" spans="1:13">
      <c r="A24" s="493" t="str">
        <f>[1]REFCOMP!$A24</f>
        <v>REF016</v>
      </c>
      <c r="B24" s="192" t="str">
        <f>[1]REFCOMP!$B24</f>
        <v>SPC4-19H（5匹）</v>
      </c>
      <c r="C24" s="494" t="str">
        <f>[1]REFCOMP!C24</f>
        <v>4FES5Y</v>
      </c>
      <c r="D24" s="56"/>
      <c r="E24" s="395" t="str">
        <f>[1]REFCOMP!$E24</f>
        <v>CH</v>
      </c>
      <c r="F24" s="495" t="str">
        <f>[1]REFCOMP!F24</f>
        <v>5 MT</v>
      </c>
      <c r="G24" s="496">
        <f>[1]REFCOMP!$G24</f>
        <v>0</v>
      </c>
      <c r="H24" s="388">
        <f>[1]REFCOMP!L24</f>
        <v>4823.83170659568</v>
      </c>
      <c r="I24" s="316"/>
      <c r="J24" s="497" t="str">
        <f>[1]REFCOMP!$R24</f>
        <v>CU - 250 QC</v>
      </c>
      <c r="K24" s="498">
        <f>[1]REFCOMP!$U24</f>
        <v>19231.4047393384</v>
      </c>
      <c r="L24" s="499" t="str">
        <f>[1]REFCOMP!$V24</f>
        <v>HTC-25</v>
      </c>
      <c r="M24" s="499">
        <f>[1]REFCOMP!$Y24</f>
        <v>15257.4873936044</v>
      </c>
    </row>
    <row r="25" spans="1:13">
      <c r="A25" s="493" t="str">
        <f>[1]REFCOMP!$A25</f>
        <v>REF017</v>
      </c>
      <c r="B25" s="192" t="str">
        <f>[1]REFCOMP!$B25</f>
        <v>SPC4-23H（6匹）</v>
      </c>
      <c r="C25" s="494" t="str">
        <f>[1]REFCOMP!C25</f>
        <v>4EES6Y</v>
      </c>
      <c r="D25" s="56"/>
      <c r="E25" s="395" t="str">
        <f>[1]REFCOMP!$E25</f>
        <v>CH</v>
      </c>
      <c r="F25" s="495" t="str">
        <f>[1]REFCOMP!F25</f>
        <v>6 MT</v>
      </c>
      <c r="G25" s="496">
        <f>[1]REFCOMP!$G25</f>
        <v>0</v>
      </c>
      <c r="H25" s="388">
        <f>[1]REFCOMP!L25</f>
        <v>5053.05383022774</v>
      </c>
      <c r="I25" s="316"/>
      <c r="J25" s="497" t="str">
        <f>[1]REFCOMP!$R25</f>
        <v>CU - 200 QC</v>
      </c>
      <c r="K25" s="498">
        <f>[1]REFCOMP!$U25</f>
        <v>16523.6189710542</v>
      </c>
      <c r="L25" s="499" t="str">
        <f>[1]REFCOMP!$V25</f>
        <v>HTC-20</v>
      </c>
      <c r="M25" s="499">
        <f>[1]REFCOMP!$Y25</f>
        <v>14624.5256021396</v>
      </c>
    </row>
    <row r="26" spans="1:13">
      <c r="A26" s="493" t="str">
        <f>[1]REFCOMP!$A26</f>
        <v>REF018</v>
      </c>
      <c r="B26" s="192" t="str">
        <f>[1]REFCOMP!$B26</f>
        <v>SPC4-27H（8匹）</v>
      </c>
      <c r="C26" s="494" t="str">
        <f>[1]REFCOMP!C26</f>
        <v>4DES7Y</v>
      </c>
      <c r="D26" s="56"/>
      <c r="E26" s="395" t="str">
        <f>[1]REFCOMP!$E26</f>
        <v>CH</v>
      </c>
      <c r="F26" s="495" t="str">
        <f>[1]REFCOMP!F26</f>
        <v>7 MT</v>
      </c>
      <c r="G26" s="496">
        <f>[1]REFCOMP!$G26</f>
        <v>0</v>
      </c>
      <c r="H26" s="388">
        <f>[1]REFCOMP!L26</f>
        <v>5541.99940845904</v>
      </c>
      <c r="I26" s="316"/>
      <c r="J26" s="497" t="str">
        <f>[1]REFCOMP!$R26</f>
        <v>CU - 300 QC</v>
      </c>
      <c r="K26" s="498">
        <f>[1]REFCOMP!$U26</f>
        <v>22732.1072126668</v>
      </c>
      <c r="L26" s="499" t="str">
        <f>[1]REFCOMP!$V26</f>
        <v>HTC-28</v>
      </c>
      <c r="M26" s="499">
        <f>[1]REFCOMP!$Y26</f>
        <v>18080.3722794531</v>
      </c>
    </row>
    <row r="27" spans="1:13">
      <c r="A27" s="493" t="str">
        <f>[1]REFCOMP!$A27</f>
        <v>REF019</v>
      </c>
      <c r="B27" s="192" t="str">
        <f>[1]REFCOMP!$B27</f>
        <v>SPC4-33H（9匹）</v>
      </c>
      <c r="C27" s="494" t="str">
        <f>[1]REFCOMP!C27</f>
        <v>4CES9Y</v>
      </c>
      <c r="D27" s="56"/>
      <c r="E27" s="395" t="str">
        <f>[1]REFCOMP!$E27</f>
        <v>CH</v>
      </c>
      <c r="F27" s="495" t="str">
        <f>[1]REFCOMP!F27</f>
        <v>9 MT</v>
      </c>
      <c r="G27" s="496">
        <f>[1]REFCOMP!$G27</f>
        <v>0</v>
      </c>
      <c r="H27" s="388">
        <f>[1]REFCOMP!L27</f>
        <v>5746.26589766341</v>
      </c>
      <c r="I27" s="316"/>
      <c r="J27" s="497" t="str">
        <f>[1]REFCOMP!$R27</f>
        <v>CU - 250 QC</v>
      </c>
      <c r="K27" s="498">
        <f>[1]REFCOMP!$U27</f>
        <v>20949.0351551991</v>
      </c>
      <c r="L27" s="499" t="str">
        <f>[1]REFCOMP!$V27</f>
        <v>HTC-25</v>
      </c>
      <c r="M27" s="499">
        <f>[1]REFCOMP!$Y27</f>
        <v>16975.1178094651</v>
      </c>
    </row>
    <row r="28" spans="1:13">
      <c r="A28" s="493" t="str">
        <f>[1]REFCOMP!$A28</f>
        <v>REF020</v>
      </c>
      <c r="B28" s="192" t="str">
        <f>[1]REFCOMP!$B28</f>
        <v>SP4HF 1000</v>
      </c>
      <c r="C28" s="494" t="str">
        <f>[1]REFCOMP!C28</f>
        <v>4VES10Y</v>
      </c>
      <c r="D28" s="56"/>
      <c r="E28" s="395" t="str">
        <f>[1]REFCOMP!$E28</f>
        <v>CH</v>
      </c>
      <c r="F28" s="495" t="str">
        <f>[1]REFCOMP!F28</f>
        <v>10 MT</v>
      </c>
      <c r="G28" s="496">
        <f>[1]REFCOMP!$G28</f>
        <v>0</v>
      </c>
      <c r="H28" s="388">
        <f>[1]REFCOMP!L28</f>
        <v>6686.23835403727</v>
      </c>
      <c r="I28" s="316"/>
      <c r="J28" s="497" t="str">
        <f>[1]REFCOMP!$R28</f>
        <v>CU - 350 QC</v>
      </c>
      <c r="K28" s="498">
        <f>[1]REFCOMP!$U28</f>
        <v>25663.8983706325</v>
      </c>
      <c r="L28" s="499" t="str">
        <f>[1]REFCOMP!$V28</f>
        <v>HTC-35</v>
      </c>
      <c r="M28" s="499" t="str">
        <f>[1]REFCOMP!$Y28</f>
        <v>~</v>
      </c>
    </row>
    <row r="29" spans="1:13">
      <c r="A29" s="493" t="str">
        <f>[1]REFCOMP!$A29</f>
        <v>REF021</v>
      </c>
      <c r="B29" s="192" t="str">
        <f>[1]REFCOMP!$B29</f>
        <v>SP4HF 1200</v>
      </c>
      <c r="C29" s="494" t="str">
        <f>[1]REFCOMP!C29</f>
        <v>4TES12Y</v>
      </c>
      <c r="D29" s="56"/>
      <c r="E29" s="395" t="str">
        <f>[1]REFCOMP!$E29</f>
        <v>CH</v>
      </c>
      <c r="F29" s="495" t="str">
        <f>[1]REFCOMP!F29</f>
        <v>12 MT</v>
      </c>
      <c r="G29" s="496">
        <f>[1]REFCOMP!$G29</f>
        <v>0</v>
      </c>
      <c r="H29" s="388">
        <f>[1]REFCOMP!L29</f>
        <v>7149.65062111801</v>
      </c>
      <c r="I29" s="316"/>
      <c r="J29" s="497" t="str">
        <f>[1]REFCOMP!$R29</f>
        <v>CU - 300 QC</v>
      </c>
      <c r="K29" s="498">
        <f>[1]REFCOMP!$U29</f>
        <v>24463.4239032226</v>
      </c>
      <c r="L29" s="499" t="str">
        <f>[1]REFCOMP!$V29</f>
        <v>HTC-30</v>
      </c>
      <c r="M29" s="499" t="str">
        <f>[1]REFCOMP!$Y29</f>
        <v>~</v>
      </c>
    </row>
    <row r="30" spans="1:13">
      <c r="A30" s="493" t="str">
        <f>[1]REFCOMP!$A30</f>
        <v>REF022</v>
      </c>
      <c r="B30" s="192" t="str">
        <f>[1]REFCOMP!$B30</f>
        <v>SP4HF 1500</v>
      </c>
      <c r="C30" s="494" t="str">
        <f>[1]REFCOMP!C30</f>
        <v>4PES15Y</v>
      </c>
      <c r="D30" s="56"/>
      <c r="E30" s="395" t="str">
        <f>[1]REFCOMP!$E30</f>
        <v>CH</v>
      </c>
      <c r="F30" s="495" t="str">
        <f>[1]REFCOMP!F30</f>
        <v>15 MT</v>
      </c>
      <c r="G30" s="496">
        <f>[1]REFCOMP!$G30</f>
        <v>0</v>
      </c>
      <c r="H30" s="388">
        <f>[1]REFCOMP!L30</f>
        <v>7539.79037267081</v>
      </c>
      <c r="I30" s="316"/>
      <c r="J30" s="497" t="str">
        <f>[1]REFCOMP!$R30</f>
        <v>CU - 350 QC</v>
      </c>
      <c r="K30" s="498">
        <f>[1]REFCOMP!$U30</f>
        <v>27194.6890343745</v>
      </c>
      <c r="L30" s="499" t="str">
        <f>[1]REFCOMP!$V30</f>
        <v>HTC-35</v>
      </c>
      <c r="M30" s="499" t="str">
        <f>[1]REFCOMP!$Y30</f>
        <v>~</v>
      </c>
    </row>
    <row r="31" spans="1:13">
      <c r="A31" s="493" t="str">
        <f>[1]REFCOMP!$A31</f>
        <v>REF023</v>
      </c>
      <c r="B31" s="192" t="str">
        <f>[1]REFCOMP!$B31</f>
        <v>SP4HF 2000</v>
      </c>
      <c r="C31" s="494" t="str">
        <f>[1]REFCOMP!C31</f>
        <v>4NES20Y</v>
      </c>
      <c r="D31" s="56"/>
      <c r="E31" s="395" t="str">
        <f>[1]REFCOMP!$E31</f>
        <v>CH</v>
      </c>
      <c r="F31" s="495" t="str">
        <f>[1]REFCOMP!F31</f>
        <v>20 MT</v>
      </c>
      <c r="G31" s="496">
        <f>[1]REFCOMP!$G31</f>
        <v>0</v>
      </c>
      <c r="H31" s="388">
        <f>[1]REFCOMP!L31</f>
        <v>7960.98602484472</v>
      </c>
      <c r="I31" s="316"/>
      <c r="J31" s="497" t="str">
        <f>[1]REFCOMP!$R31</f>
        <v>CU - 350 QC</v>
      </c>
      <c r="K31" s="498">
        <f>[1]REFCOMP!$U31</f>
        <v>27648.2843521003</v>
      </c>
      <c r="L31" s="499" t="str">
        <f>[1]REFCOMP!$V31</f>
        <v>HTC-35</v>
      </c>
      <c r="M31" s="499" t="str">
        <f>[1]REFCOMP!$Y31</f>
        <v>~</v>
      </c>
    </row>
    <row r="32" spans="1:13">
      <c r="A32" s="493" t="str">
        <f>[1]REFCOMP!$A32</f>
        <v>REF024</v>
      </c>
      <c r="B32" s="192" t="str">
        <f>[1]REFCOMP!$B32</f>
        <v>SP4H 2200</v>
      </c>
      <c r="C32" s="494" t="str">
        <f>[1]REFCOMP!C32</f>
        <v>4JE22Y</v>
      </c>
      <c r="D32" s="56"/>
      <c r="E32" s="395" t="str">
        <f>[1]REFCOMP!$E32</f>
        <v>OPSS/CH</v>
      </c>
      <c r="F32" s="495" t="str">
        <f>[1]REFCOMP!F32</f>
        <v>22 MT</v>
      </c>
      <c r="G32" s="496">
        <f>[1]REFCOMP!$G32</f>
        <v>0</v>
      </c>
      <c r="H32" s="388">
        <f>[1]REFCOMP!L32</f>
        <v>10588.1211180124</v>
      </c>
      <c r="I32" s="316"/>
      <c r="J32" s="497" t="str">
        <f>[1]REFCOMP!$R32</f>
        <v>CU - 500 QC</v>
      </c>
      <c r="K32" s="498">
        <f>[1]REFCOMP!$U32</f>
        <v>36610.883233474</v>
      </c>
      <c r="L32" s="499" t="str">
        <f>[1]REFCOMP!$V32</f>
        <v>HTC-40</v>
      </c>
      <c r="M32" s="499" t="str">
        <f>[1]REFCOMP!$Y32</f>
        <v>~</v>
      </c>
    </row>
    <row r="33" spans="1:13">
      <c r="A33" s="493" t="str">
        <f>[1]REFCOMP!$A33</f>
        <v>REF025</v>
      </c>
      <c r="B33" s="192" t="str">
        <f>[1]REFCOMP!$B33</f>
        <v>SP4H 2500</v>
      </c>
      <c r="C33" s="494" t="str">
        <f>[1]REFCOMP!C33</f>
        <v>4HE25Y</v>
      </c>
      <c r="D33" s="56"/>
      <c r="E33" s="395" t="str">
        <f>[1]REFCOMP!$E33</f>
        <v>OPSS/CH</v>
      </c>
      <c r="F33" s="495" t="str">
        <f>[1]REFCOMP!F33</f>
        <v>25 MT</v>
      </c>
      <c r="G33" s="496">
        <f>[1]REFCOMP!$G33</f>
        <v>0</v>
      </c>
      <c r="H33" s="388">
        <f>[1]REFCOMP!L33</f>
        <v>11050.0776397516</v>
      </c>
      <c r="I33" s="316"/>
      <c r="J33" s="497" t="str">
        <f>[1]REFCOMP!$R33</f>
        <v>CU - 400 QC</v>
      </c>
      <c r="K33" s="498">
        <f>[1]REFCOMP!$U33</f>
        <v>33879.2351151013</v>
      </c>
      <c r="L33" s="499" t="str">
        <f>[1]REFCOMP!$V33</f>
        <v>HTC-50</v>
      </c>
      <c r="M33" s="499">
        <f>[1]REFCOMP!$Y33</f>
        <v>28874.4479308212</v>
      </c>
    </row>
    <row r="34" spans="1:13">
      <c r="A34" s="493" t="str">
        <f>[1]REFCOMP!$A34</f>
        <v>REF026</v>
      </c>
      <c r="B34" s="192" t="str">
        <f>[1]REFCOMP!$B34</f>
        <v>SP4H 3000</v>
      </c>
      <c r="C34" s="494" t="str">
        <f>[1]REFCOMP!C34</f>
        <v>4GE30Y</v>
      </c>
      <c r="D34" s="56"/>
      <c r="E34" s="395" t="str">
        <f>[1]REFCOMP!$E34</f>
        <v>OPSS/CH</v>
      </c>
      <c r="F34" s="495" t="str">
        <f>[1]REFCOMP!F34</f>
        <v>30 MT</v>
      </c>
      <c r="G34" s="496">
        <f>[1]REFCOMP!$G34</f>
        <v>0</v>
      </c>
      <c r="H34" s="388">
        <f>[1]REFCOMP!L34</f>
        <v>11368.400621118</v>
      </c>
      <c r="I34" s="316"/>
      <c r="J34" s="497" t="str">
        <f>[1]REFCOMP!$R34</f>
        <v>CU - 500 QC</v>
      </c>
      <c r="K34" s="498">
        <f>[1]REFCOMP!$U34</f>
        <v>37912.722698357</v>
      </c>
      <c r="L34" s="499" t="str">
        <f>[1]REFCOMP!$V34</f>
        <v>HTC-50</v>
      </c>
      <c r="M34" s="499" t="str">
        <f>[1]REFCOMP!$Y34</f>
        <v>~</v>
      </c>
    </row>
    <row r="35" spans="1:13">
      <c r="A35" s="493" t="str">
        <f>[1]REFCOMP!$A35</f>
        <v>REF027</v>
      </c>
      <c r="B35" s="192" t="str">
        <f>[1]REFCOMP!$B35</f>
        <v>SP4H 3500</v>
      </c>
      <c r="C35" s="494" t="str">
        <f>[1]REFCOMP!C35</f>
        <v>4FE35Y</v>
      </c>
      <c r="D35" s="56"/>
      <c r="E35" s="395" t="str">
        <f>[1]REFCOMP!$E35</f>
        <v>OPSS/CH</v>
      </c>
      <c r="F35" s="495" t="str">
        <f>[1]REFCOMP!F35</f>
        <v>35 MT</v>
      </c>
      <c r="G35" s="496">
        <f>[1]REFCOMP!$G35</f>
        <v>0</v>
      </c>
      <c r="H35" s="388">
        <f>[1]REFCOMP!L35</f>
        <v>13447.2049689441</v>
      </c>
      <c r="I35" s="316"/>
      <c r="J35" s="497" t="str">
        <f>[1]REFCOMP!$R35</f>
        <v>CU - 350 QC</v>
      </c>
      <c r="K35" s="498">
        <f>[1]REFCOMP!$U35</f>
        <v>34027.2367693024</v>
      </c>
      <c r="L35" s="499" t="str">
        <f>[1]REFCOMP!$V35</f>
        <v>HTC-35</v>
      </c>
      <c r="M35" s="499" t="str">
        <f>[1]REFCOMP!$Y35</f>
        <v>~</v>
      </c>
    </row>
    <row r="36" spans="1:13">
      <c r="A36" s="493" t="str">
        <f>[1]REFCOMP!$A36</f>
        <v>REF028</v>
      </c>
      <c r="B36" s="192" t="str">
        <f>[1]REFCOMP!$B36</f>
        <v>SP6H 3700</v>
      </c>
      <c r="C36" s="494" t="str">
        <f>[1]REFCOMP!C36</f>
        <v>6HE35Y</v>
      </c>
      <c r="D36" s="54" t="s">
        <v>363</v>
      </c>
      <c r="E36" s="395" t="str">
        <f>[1]REFCOMP!$E36</f>
        <v>OPSS/CH</v>
      </c>
      <c r="F36" s="495" t="str">
        <f>[1]REFCOMP!F36</f>
        <v>37 MT</v>
      </c>
      <c r="G36" s="496">
        <f>[1]REFCOMP!$G36</f>
        <v>0</v>
      </c>
      <c r="H36" s="388">
        <f>[1]REFCOMP!L36</f>
        <v>14127.5232919255</v>
      </c>
      <c r="I36" s="305"/>
      <c r="J36" s="497">
        <f>[1]REFCOMP!$R36</f>
        <v>0</v>
      </c>
      <c r="K36" s="498">
        <f>[1]REFCOMP!$U36</f>
        <v>0</v>
      </c>
      <c r="L36" s="499">
        <f>[1]REFCOMP!$V36</f>
        <v>0</v>
      </c>
      <c r="M36" s="499">
        <f>[1]REFCOMP!$Y36</f>
        <v>0</v>
      </c>
    </row>
    <row r="37" spans="1:13">
      <c r="A37" s="493" t="str">
        <f>[1]REFCOMP!$A37</f>
        <v>REF029</v>
      </c>
      <c r="B37" s="192" t="str">
        <f>[1]REFCOMP!$B37</f>
        <v>SP6H 4000</v>
      </c>
      <c r="C37" s="494" t="str">
        <f>[1]REFCOMP!C37</f>
        <v>6GE40Y</v>
      </c>
      <c r="D37" s="56"/>
      <c r="E37" s="395" t="str">
        <f>[1]REFCOMP!$E37</f>
        <v>OPSS/CH</v>
      </c>
      <c r="F37" s="495" t="str">
        <f>[1]REFCOMP!F37</f>
        <v>40 MT</v>
      </c>
      <c r="G37" s="496">
        <f>[1]REFCOMP!$G37</f>
        <v>0</v>
      </c>
      <c r="H37" s="388">
        <f>[1]REFCOMP!L37</f>
        <v>14808.8121118012</v>
      </c>
      <c r="I37" s="316"/>
      <c r="J37" s="497">
        <f>[1]REFCOMP!$R37</f>
        <v>0</v>
      </c>
      <c r="K37" s="498">
        <f>[1]REFCOMP!$U37</f>
        <v>0</v>
      </c>
      <c r="L37" s="499">
        <f>[1]REFCOMP!$V37</f>
        <v>0</v>
      </c>
      <c r="M37" s="499">
        <f>[1]REFCOMP!$Y37</f>
        <v>0</v>
      </c>
    </row>
    <row r="38" spans="1:13">
      <c r="A38" s="493" t="str">
        <f>[1]REFCOMP!$A38</f>
        <v>REF030</v>
      </c>
      <c r="B38" s="192" t="str">
        <f>[1]REFCOMP!$B38</f>
        <v>SP6H 5000</v>
      </c>
      <c r="C38" s="494" t="str">
        <f>[1]REFCOMP!C38</f>
        <v>6FE50Y</v>
      </c>
      <c r="D38" s="56"/>
      <c r="E38" s="395" t="str">
        <f>[1]REFCOMP!$E38</f>
        <v>OPSS/CH</v>
      </c>
      <c r="F38" s="495" t="str">
        <f>[1]REFCOMP!F38</f>
        <v>50 MT</v>
      </c>
      <c r="G38" s="496">
        <f>[1]REFCOMP!$G38</f>
        <v>0</v>
      </c>
      <c r="H38" s="388">
        <f>[1]REFCOMP!L38</f>
        <v>15674.4953416149</v>
      </c>
      <c r="I38" s="316"/>
      <c r="J38" s="497">
        <f>[1]REFCOMP!$R38</f>
        <v>0</v>
      </c>
      <c r="K38" s="498">
        <f>[1]REFCOMP!$U38</f>
        <v>0</v>
      </c>
      <c r="L38" s="499">
        <f>[1]REFCOMP!$V38</f>
        <v>0</v>
      </c>
      <c r="M38" s="499">
        <f>[1]REFCOMP!$Y38</f>
        <v>0</v>
      </c>
    </row>
    <row r="39" spans="1:13">
      <c r="A39" s="493" t="str">
        <f>[1]REFCOMP!$A39</f>
        <v>REF031</v>
      </c>
      <c r="B39" s="192" t="str">
        <f>[1]REFCOMP!$B39</f>
        <v>SBC4-120E</v>
      </c>
      <c r="C39" s="494" t="str">
        <f>[1]REFCOMP!C39</f>
        <v>S4G-12.2Y</v>
      </c>
      <c r="D39" s="56"/>
      <c r="E39" s="395" t="str">
        <f>[1]REFCOMP!$E39</f>
        <v>OPSS/CH</v>
      </c>
      <c r="F39" s="495">
        <f>[1]REFCOMP!F39</f>
        <v>0</v>
      </c>
      <c r="G39" s="496">
        <f>[1]REFCOMP!$G39</f>
        <v>0</v>
      </c>
      <c r="H39" s="388">
        <f>[1]REFCOMP!L39</f>
        <v>13237.5776397516</v>
      </c>
      <c r="I39" s="316"/>
      <c r="J39" s="497">
        <f>[1]REFCOMP!$R39</f>
        <v>0</v>
      </c>
      <c r="K39" s="498">
        <f>[1]REFCOMP!$U39</f>
        <v>0</v>
      </c>
      <c r="L39" s="499">
        <f>[1]REFCOMP!$V39</f>
        <v>0</v>
      </c>
      <c r="M39" s="499">
        <f>[1]REFCOMP!$Y39</f>
        <v>0</v>
      </c>
    </row>
    <row r="40" spans="1:13">
      <c r="A40" s="493" t="str">
        <f>[1]REFCOMP!$A40</f>
        <v>REF032</v>
      </c>
      <c r="B40" s="192" t="str">
        <f>[1]REFCOMP!$B40</f>
        <v>SBC4-140E</v>
      </c>
      <c r="C40" s="494" t="str">
        <f>[1]REFCOMP!C40</f>
        <v>S4F-14.2Y</v>
      </c>
      <c r="D40" s="56"/>
      <c r="E40" s="395" t="str">
        <f>[1]REFCOMP!$E40</f>
        <v>OPSS/CH</v>
      </c>
      <c r="F40" s="495">
        <f>[1]REFCOMP!F40</f>
        <v>0</v>
      </c>
      <c r="G40" s="496">
        <f>[1]REFCOMP!$G40</f>
        <v>0</v>
      </c>
      <c r="H40" s="388">
        <f>[1]REFCOMP!L40</f>
        <v>16013.198757764</v>
      </c>
      <c r="I40" s="316"/>
      <c r="J40" s="497">
        <f>[1]REFCOMP!$R40</f>
        <v>0</v>
      </c>
      <c r="K40" s="498">
        <f>[1]REFCOMP!$U40</f>
        <v>0</v>
      </c>
      <c r="L40" s="499">
        <f>[1]REFCOMP!$V40</f>
        <v>0</v>
      </c>
      <c r="M40" s="499">
        <f>[1]REFCOMP!$Y40</f>
        <v>0</v>
      </c>
    </row>
    <row r="41" spans="1:13">
      <c r="A41" s="493" t="str">
        <f>[1]REFCOMP!$A41</f>
        <v>REF033</v>
      </c>
      <c r="B41" s="192" t="str">
        <f>[1]REFCOMP!$B41</f>
        <v>SBC6-160E</v>
      </c>
      <c r="C41" s="494" t="str">
        <f>[1]REFCOMP!C41</f>
        <v>S6J-16.2Y</v>
      </c>
      <c r="D41" s="56"/>
      <c r="E41" s="395" t="str">
        <f>[1]REFCOMP!$E41</f>
        <v>OPSS/CH</v>
      </c>
      <c r="F41" s="495">
        <f>[1]REFCOMP!F41</f>
        <v>0</v>
      </c>
      <c r="G41" s="496">
        <f>[1]REFCOMP!$G41</f>
        <v>0</v>
      </c>
      <c r="H41" s="388">
        <f>[1]REFCOMP!L41</f>
        <v>17351.5601892931</v>
      </c>
      <c r="I41" s="316"/>
      <c r="J41" s="497">
        <f>[1]REFCOMP!$R41</f>
        <v>0</v>
      </c>
      <c r="K41" s="498">
        <f>[1]REFCOMP!$U41</f>
        <v>0</v>
      </c>
      <c r="L41" s="499">
        <f>[1]REFCOMP!$V41</f>
        <v>0</v>
      </c>
      <c r="M41" s="499">
        <f>[1]REFCOMP!$Y41</f>
        <v>0</v>
      </c>
    </row>
    <row r="42" spans="1:13">
      <c r="A42" s="493" t="str">
        <f>[1]REFCOMP!$A42</f>
        <v>REF034</v>
      </c>
      <c r="B42" s="192" t="str">
        <f>[1]REFCOMP!$B42</f>
        <v>SBC6-200E</v>
      </c>
      <c r="C42" s="494" t="str">
        <f>[1]REFCOMP!C42</f>
        <v>S6H-20.2Y</v>
      </c>
      <c r="D42" s="56"/>
      <c r="E42" s="395" t="str">
        <f>[1]REFCOMP!$E42</f>
        <v>OPSS/CH</v>
      </c>
      <c r="F42" s="495">
        <f>[1]REFCOMP!F42</f>
        <v>0</v>
      </c>
      <c r="G42" s="496">
        <f>[1]REFCOMP!$G42</f>
        <v>0</v>
      </c>
      <c r="H42" s="388">
        <f>[1]REFCOMP!L42</f>
        <v>17626.9964507542</v>
      </c>
      <c r="I42" s="316"/>
      <c r="J42" s="497">
        <f>[1]REFCOMP!$R42</f>
        <v>0</v>
      </c>
      <c r="K42" s="498">
        <f>[1]REFCOMP!$U42</f>
        <v>0</v>
      </c>
      <c r="L42" s="499">
        <f>[1]REFCOMP!$V42</f>
        <v>0</v>
      </c>
      <c r="M42" s="499">
        <f>[1]REFCOMP!$Y42</f>
        <v>0</v>
      </c>
    </row>
    <row r="43" spans="1:13">
      <c r="A43" s="493" t="str">
        <f>[1]REFCOMP!$A43</f>
        <v>REF035</v>
      </c>
      <c r="B43" s="192" t="str">
        <f>[1]REFCOMP!$B43</f>
        <v>SBC6-250E</v>
      </c>
      <c r="C43" s="494" t="str">
        <f>[1]REFCOMP!C43</f>
        <v>S6G-25.2Y</v>
      </c>
      <c r="D43" s="56"/>
      <c r="E43" s="395" t="str">
        <f>[1]REFCOMP!$E43</f>
        <v>OPSS/CH</v>
      </c>
      <c r="F43" s="495">
        <f>[1]REFCOMP!F43</f>
        <v>0</v>
      </c>
      <c r="G43" s="496">
        <f>[1]REFCOMP!$G43</f>
        <v>0</v>
      </c>
      <c r="H43" s="388">
        <f>[1]REFCOMP!L43</f>
        <v>19748.2253771074</v>
      </c>
      <c r="I43" s="316"/>
      <c r="J43" s="497" t="str">
        <f>[1]REFCOMP!$R43</f>
        <v>CU - 300 QC</v>
      </c>
      <c r="K43" s="498">
        <f>[1]REFCOMP!$U43</f>
        <v>47962.2708619244</v>
      </c>
      <c r="L43" s="499">
        <f>[1]REFCOMP!$V43</f>
        <v>0</v>
      </c>
      <c r="M43" s="499">
        <f>[1]REFCOMP!$Y43</f>
        <v>0</v>
      </c>
    </row>
    <row r="44" spans="1:13">
      <c r="A44" s="493" t="str">
        <f>[1]REFCOMP!$A44</f>
        <v>REF036</v>
      </c>
      <c r="B44" s="192" t="str">
        <f>[1]REFCOMP!$B44</f>
        <v>SBC6-300E</v>
      </c>
      <c r="C44" s="494" t="str">
        <f>[1]REFCOMP!C44</f>
        <v>S6F-30.2Y </v>
      </c>
      <c r="D44" s="56"/>
      <c r="E44" s="395" t="str">
        <f>[1]REFCOMP!$E44</f>
        <v>OPSS/CH</v>
      </c>
      <c r="F44" s="495">
        <f>[1]REFCOMP!F44</f>
        <v>0</v>
      </c>
      <c r="G44" s="496">
        <f>[1]REFCOMP!$G44</f>
        <v>0</v>
      </c>
      <c r="H44" s="388">
        <f>[1]REFCOMP!L44</f>
        <v>23291.9254658385</v>
      </c>
      <c r="I44" s="316"/>
      <c r="J44" s="497">
        <f>[1]REFCOMP!$R44</f>
        <v>0</v>
      </c>
      <c r="K44" s="498">
        <f>[1]REFCOMP!$U44</f>
        <v>0</v>
      </c>
      <c r="L44" s="499">
        <f>[1]REFCOMP!$V44</f>
        <v>0</v>
      </c>
      <c r="M44" s="499">
        <f>[1]REFCOMP!$Y44</f>
        <v>0</v>
      </c>
    </row>
    <row r="45" spans="1:13">
      <c r="A45" s="493">
        <f>[1]REFCOMP!$A45</f>
        <v>0</v>
      </c>
      <c r="B45" s="500" t="str">
        <f>[1]REFCOMP!$B45</f>
        <v>SW3L 3000</v>
      </c>
      <c r="C45" s="500"/>
      <c r="D45" s="56"/>
      <c r="E45" s="70"/>
      <c r="F45" s="495" t="str">
        <f>[1]REFCOMP!F45</f>
        <v>30LT</v>
      </c>
      <c r="G45" s="395"/>
      <c r="H45" s="388" t="str">
        <f>[1]REFCOMP!L45</f>
        <v>~</v>
      </c>
      <c r="I45" s="316"/>
      <c r="J45" s="497" t="str">
        <f>[1]REFCOMP!$R45</f>
        <v>CU - 400 QC</v>
      </c>
      <c r="K45" s="498">
        <f>[1]REFCOMP!$U45</f>
        <v>47239.5137220227</v>
      </c>
      <c r="L45" s="501"/>
      <c r="M45" s="501"/>
    </row>
    <row r="46" spans="1:13">
      <c r="A46" s="493" t="str">
        <f>[1]REFCOMP!$A46</f>
        <v>REF041</v>
      </c>
      <c r="B46" s="500" t="str">
        <f>[1]REFCOMP!$B46</f>
        <v>SW3L 4000</v>
      </c>
      <c r="C46" s="500"/>
      <c r="D46" s="56"/>
      <c r="E46" s="70"/>
      <c r="F46" s="495" t="str">
        <f>[1]REFCOMP!F46</f>
        <v>40LT</v>
      </c>
      <c r="G46" s="395"/>
      <c r="H46" s="388">
        <f>[1]REFCOMP!L46</f>
        <v>20826.7669172932</v>
      </c>
      <c r="I46" s="316"/>
      <c r="J46" s="497" t="str">
        <f>[1]REFCOMP!$R46</f>
        <v>CU - 500 QC</v>
      </c>
      <c r="K46" s="498">
        <f>[1]REFCOMP!$U46</f>
        <v>59937.009525551</v>
      </c>
      <c r="L46" s="501"/>
      <c r="M46" s="501"/>
    </row>
    <row r="47" spans="1:13">
      <c r="A47" s="493" t="str">
        <f>[1]REFCOMP!$A47</f>
        <v>REF042</v>
      </c>
      <c r="B47" s="500" t="str">
        <f>[1]REFCOMP!$B47</f>
        <v>SW3L 5000</v>
      </c>
      <c r="C47" s="500"/>
      <c r="D47" s="56"/>
      <c r="E47" s="70"/>
      <c r="F47" s="495" t="str">
        <f>[1]REFCOMP!F47</f>
        <v>50LT</v>
      </c>
      <c r="G47" s="395"/>
      <c r="H47" s="388">
        <f>[1]REFCOMP!L47</f>
        <v>22812.030075188</v>
      </c>
      <c r="I47" s="316"/>
      <c r="J47" s="497" t="str">
        <f>[1]REFCOMP!$R47</f>
        <v>CU400QC *2</v>
      </c>
      <c r="K47" s="498">
        <f>[1]REFCOMP!$U47</f>
        <v>75016.0610060848</v>
      </c>
      <c r="L47" s="501"/>
      <c r="M47" s="501"/>
    </row>
    <row r="48" spans="1:13">
      <c r="A48" s="493">
        <f>[1]REFCOMP!$A48</f>
        <v>0</v>
      </c>
      <c r="B48" s="500" t="str">
        <f>[1]REFCOMP!$B48</f>
        <v>SW3L 6000</v>
      </c>
      <c r="C48" s="502"/>
      <c r="D48" s="56"/>
      <c r="E48" s="502"/>
      <c r="F48" s="495" t="str">
        <f>[1]REFCOMP!F48</f>
        <v>60LT</v>
      </c>
      <c r="G48" s="502"/>
      <c r="H48" s="388" t="str">
        <f>[1]REFCOMP!L48</f>
        <v>~</v>
      </c>
      <c r="I48" s="316"/>
      <c r="J48" s="497" t="str">
        <f>[1]REFCOMP!$R48</f>
        <v>CU350QC *3</v>
      </c>
      <c r="K48" s="498" t="str">
        <f>[1]REFCOMP!$U48</f>
        <v>~</v>
      </c>
      <c r="L48" s="501"/>
      <c r="M48" s="501"/>
    </row>
    <row r="49" spans="1:13">
      <c r="A49" s="493">
        <f>[1]REFCOMP!$A49</f>
        <v>0</v>
      </c>
      <c r="B49" s="500" t="str">
        <f>[1]REFCOMP!$B49</f>
        <v>SW3L 7000</v>
      </c>
      <c r="C49" s="502"/>
      <c r="D49" s="56"/>
      <c r="E49" s="502"/>
      <c r="F49" s="495" t="str">
        <f>[1]REFCOMP!F49</f>
        <v>70LT</v>
      </c>
      <c r="G49" s="502"/>
      <c r="H49" s="388" t="str">
        <f>[1]REFCOMP!L49</f>
        <v>~</v>
      </c>
      <c r="I49" s="316"/>
      <c r="J49" s="497" t="str">
        <f>[1]REFCOMP!$R49</f>
        <v>CU400QC *3</v>
      </c>
      <c r="K49" s="498" t="str">
        <f>[1]REFCOMP!$U49</f>
        <v>~</v>
      </c>
      <c r="L49" s="501"/>
      <c r="M49" s="501"/>
    </row>
    <row r="50" spans="1:13">
      <c r="A50" s="493" t="str">
        <f>[1]REFCOMP!$A50</f>
        <v>REF045</v>
      </c>
      <c r="B50" s="500" t="str">
        <f>[1]REFCOMP!$B50</f>
        <v>SW3L 8000</v>
      </c>
      <c r="C50" s="502"/>
      <c r="D50" s="56"/>
      <c r="E50" s="502"/>
      <c r="F50" s="495" t="str">
        <f>[1]REFCOMP!F50</f>
        <v>80LT</v>
      </c>
      <c r="G50" s="502"/>
      <c r="H50" s="388">
        <f>[1]REFCOMP!L50</f>
        <v>27744.3609022556</v>
      </c>
      <c r="I50" s="316"/>
      <c r="J50" s="497" t="str">
        <f>[1]REFCOMP!$R50</f>
        <v>CU500QC *3</v>
      </c>
      <c r="K50" s="498">
        <f>[1]REFCOMP!$U50</f>
        <v>108542.130942383</v>
      </c>
      <c r="L50" s="501"/>
      <c r="M50" s="501"/>
    </row>
    <row r="51" spans="1:13">
      <c r="A51" s="493">
        <f>[1]REFCOMP!$A51</f>
        <v>0</v>
      </c>
      <c r="B51" s="500" t="str">
        <f>[1]REFCOMP!$B51</f>
        <v>SW3L 9500</v>
      </c>
      <c r="C51" s="502"/>
      <c r="D51" s="56"/>
      <c r="E51" s="502"/>
      <c r="F51" s="495" t="str">
        <f>[1]REFCOMP!F51</f>
        <v>95LT</v>
      </c>
      <c r="G51" s="502"/>
      <c r="H51" s="388">
        <f>[1]REFCOMP!L51</f>
        <v>0</v>
      </c>
      <c r="I51" s="316"/>
      <c r="J51" s="497">
        <f>[1]REFCOMP!$R51</f>
        <v>0</v>
      </c>
      <c r="K51" s="498">
        <f>[1]REFCOMP!$U51</f>
        <v>0</v>
      </c>
      <c r="L51" s="501"/>
      <c r="M51" s="501"/>
    </row>
    <row r="52" spans="1:13">
      <c r="A52" s="493">
        <f>[1]REFCOMP!$A52</f>
        <v>0</v>
      </c>
      <c r="B52" s="500" t="str">
        <f>[1]REFCOMP!$B52</f>
        <v>SW3L 10500</v>
      </c>
      <c r="C52" s="502"/>
      <c r="D52" s="56"/>
      <c r="E52" s="502"/>
      <c r="F52" s="495" t="str">
        <f>[1]REFCOMP!F52</f>
        <v>105LT</v>
      </c>
      <c r="G52" s="502"/>
      <c r="H52" s="388">
        <f>[1]REFCOMP!L52</f>
        <v>0</v>
      </c>
      <c r="I52" s="316"/>
      <c r="J52" s="497">
        <f>[1]REFCOMP!$R52</f>
        <v>0</v>
      </c>
      <c r="K52" s="498">
        <f>[1]REFCOMP!$U52</f>
        <v>0</v>
      </c>
      <c r="L52" s="501"/>
      <c r="M52" s="501"/>
    </row>
    <row r="53" spans="1:13">
      <c r="A53" s="493">
        <f>[1]REFCOMP!$A53</f>
        <v>0</v>
      </c>
      <c r="B53" s="500" t="str">
        <f>[1]REFCOMP!$B53</f>
        <v>SW3L 11500</v>
      </c>
      <c r="C53" s="502"/>
      <c r="D53" s="56"/>
      <c r="E53" s="502"/>
      <c r="F53" s="495" t="str">
        <f>[1]REFCOMP!F53</f>
        <v>115LT</v>
      </c>
      <c r="G53" s="502"/>
      <c r="H53" s="388">
        <f>[1]REFCOMP!L53</f>
        <v>0</v>
      </c>
      <c r="I53" s="316"/>
      <c r="J53" s="497">
        <f>[1]REFCOMP!$R53</f>
        <v>0</v>
      </c>
      <c r="K53" s="498">
        <f>[1]REFCOMP!$U53</f>
        <v>0</v>
      </c>
      <c r="L53" s="501"/>
      <c r="M53" s="501"/>
    </row>
    <row r="54" spans="1:13">
      <c r="A54" s="493">
        <f>[1]REFCOMP!$A54</f>
        <v>0</v>
      </c>
      <c r="B54" s="500" t="str">
        <f>[1]REFCOMP!$B54</f>
        <v>SW3L 13000</v>
      </c>
      <c r="C54" s="502"/>
      <c r="D54" s="56"/>
      <c r="E54" s="502"/>
      <c r="F54" s="495" t="str">
        <f>[1]REFCOMP!F54</f>
        <v>130LT</v>
      </c>
      <c r="G54" s="502"/>
      <c r="H54" s="388">
        <f>[1]REFCOMP!L54</f>
        <v>0</v>
      </c>
      <c r="I54" s="316"/>
      <c r="J54" s="497">
        <f>[1]REFCOMP!$R54</f>
        <v>0</v>
      </c>
      <c r="K54" s="498">
        <f>[1]REFCOMP!$U54</f>
        <v>0</v>
      </c>
      <c r="L54" s="501"/>
      <c r="M54" s="501"/>
    </row>
    <row r="55" spans="1:13">
      <c r="A55" s="493">
        <f>[1]REFCOMP!$A55</f>
        <v>0</v>
      </c>
      <c r="B55" s="500" t="str">
        <f>[1]REFCOMP!$B55</f>
        <v>SW3L 16000</v>
      </c>
      <c r="C55" s="502"/>
      <c r="D55" s="56"/>
      <c r="E55" s="502"/>
      <c r="F55" s="495" t="str">
        <f>[1]REFCOMP!F55</f>
        <v>150LT</v>
      </c>
      <c r="G55" s="502"/>
      <c r="H55" s="388">
        <f>[1]REFCOMP!L55</f>
        <v>0</v>
      </c>
      <c r="I55" s="316"/>
      <c r="J55" s="497">
        <f>[1]REFCOMP!$R55</f>
        <v>0</v>
      </c>
      <c r="K55" s="498">
        <f>[1]REFCOMP!$U55</f>
        <v>0</v>
      </c>
      <c r="L55" s="501"/>
      <c r="M55" s="501"/>
    </row>
    <row r="56" spans="1:13">
      <c r="A56" s="493">
        <f>[1]REFCOMP!$A56</f>
        <v>0</v>
      </c>
      <c r="B56" s="500" t="str">
        <f>[1]REFCOMP!$B56</f>
        <v>SW3L 18000</v>
      </c>
      <c r="C56" s="502"/>
      <c r="D56" s="56"/>
      <c r="E56" s="502"/>
      <c r="F56" s="495" t="str">
        <f>[1]REFCOMP!F56</f>
        <v>170LT</v>
      </c>
      <c r="G56" s="502"/>
      <c r="H56" s="388">
        <f>[1]REFCOMP!L56</f>
        <v>0</v>
      </c>
      <c r="I56" s="316"/>
      <c r="J56" s="497">
        <f>[1]REFCOMP!$R56</f>
        <v>0</v>
      </c>
      <c r="K56" s="498">
        <f>[1]REFCOMP!$U56</f>
        <v>0</v>
      </c>
      <c r="L56" s="501"/>
      <c r="M56" s="501"/>
    </row>
    <row r="57" spans="1:13">
      <c r="A57" s="493">
        <f>[1]REFCOMP!$A57</f>
        <v>0</v>
      </c>
      <c r="B57" s="500" t="str">
        <f>[1]REFCOMP!$B57</f>
        <v>SW3L 20000</v>
      </c>
      <c r="C57" s="502"/>
      <c r="D57" s="56"/>
      <c r="E57" s="502"/>
      <c r="F57" s="495" t="str">
        <f>[1]REFCOMP!F57</f>
        <v>200LT</v>
      </c>
      <c r="G57" s="502"/>
      <c r="H57" s="388">
        <f>[1]REFCOMP!L57</f>
        <v>0</v>
      </c>
      <c r="I57" s="316"/>
      <c r="J57" s="497">
        <f>[1]REFCOMP!$R57</f>
        <v>0</v>
      </c>
      <c r="K57" s="498">
        <f>[1]REFCOMP!$U57</f>
        <v>0</v>
      </c>
      <c r="L57" s="501"/>
      <c r="M57" s="501"/>
    </row>
    <row r="58" spans="1:13">
      <c r="A58" s="493">
        <f>[1]REFCOMP!$A58</f>
        <v>0</v>
      </c>
      <c r="B58" s="500" t="str">
        <f>[1]REFCOMP!$B58</f>
        <v>SW3L 22000</v>
      </c>
      <c r="C58" s="502"/>
      <c r="D58" s="56"/>
      <c r="E58" s="502"/>
      <c r="F58" s="495" t="str">
        <f>[1]REFCOMP!F58</f>
        <v>220LT</v>
      </c>
      <c r="G58" s="502"/>
      <c r="H58" s="388">
        <f>[1]REFCOMP!L58</f>
        <v>0</v>
      </c>
      <c r="I58" s="316"/>
      <c r="J58" s="497">
        <f>[1]REFCOMP!$R58</f>
        <v>0</v>
      </c>
      <c r="K58" s="498">
        <f>[1]REFCOMP!$U58</f>
        <v>0</v>
      </c>
      <c r="L58" s="501"/>
      <c r="M58" s="501"/>
    </row>
    <row r="59" spans="1:13">
      <c r="A59" s="493">
        <f>[1]REFCOMP!$A59</f>
        <v>0</v>
      </c>
      <c r="B59" s="500" t="str">
        <f>[1]REFCOMP!$B59</f>
        <v>SW3L 23000</v>
      </c>
      <c r="C59" s="502"/>
      <c r="D59" s="56"/>
      <c r="E59" s="502"/>
      <c r="F59" s="495" t="str">
        <f>[1]REFCOMP!F59</f>
        <v>230LT</v>
      </c>
      <c r="G59" s="502"/>
      <c r="H59" s="388">
        <f>[1]REFCOMP!L59</f>
        <v>0</v>
      </c>
      <c r="I59" s="316"/>
      <c r="J59" s="497">
        <f>[1]REFCOMP!$R59</f>
        <v>0</v>
      </c>
      <c r="K59" s="498">
        <f>[1]REFCOMP!$U59</f>
        <v>0</v>
      </c>
      <c r="L59" s="501"/>
      <c r="M59" s="501"/>
    </row>
    <row r="60" spans="1:13">
      <c r="A60" s="493">
        <f>[1]REFCOMP!$A60</f>
        <v>0</v>
      </c>
      <c r="B60" s="500" t="str">
        <f>[1]REFCOMP!$B60</f>
        <v>SW3H 4000</v>
      </c>
      <c r="C60" s="502"/>
      <c r="D60" s="56"/>
      <c r="E60" s="502"/>
      <c r="F60" s="495" t="str">
        <f>[1]REFCOMP!F60</f>
        <v>40MT</v>
      </c>
      <c r="G60" s="502"/>
      <c r="H60" s="388">
        <f>[1]REFCOMP!L60</f>
        <v>0</v>
      </c>
      <c r="I60" s="316"/>
      <c r="J60" s="497">
        <f>[1]REFCOMP!$R60</f>
        <v>0</v>
      </c>
      <c r="K60" s="498">
        <f>[1]REFCOMP!$U60</f>
        <v>0</v>
      </c>
      <c r="L60" s="501"/>
      <c r="M60" s="501"/>
    </row>
    <row r="61" spans="1:13">
      <c r="A61" s="493">
        <f>[1]REFCOMP!$A61</f>
        <v>0</v>
      </c>
      <c r="B61" s="500" t="str">
        <f>[1]REFCOMP!$B61</f>
        <v>SW3H 5000</v>
      </c>
      <c r="C61" s="502"/>
      <c r="D61" s="56"/>
      <c r="E61" s="502"/>
      <c r="F61" s="495" t="str">
        <f>[1]REFCOMP!F61</f>
        <v>50MT</v>
      </c>
      <c r="G61" s="502"/>
      <c r="H61" s="388">
        <f>[1]REFCOMP!L61</f>
        <v>26714.2857142857</v>
      </c>
      <c r="I61" s="316"/>
      <c r="J61" s="497">
        <f>[1]REFCOMP!$R61</f>
        <v>0</v>
      </c>
      <c r="K61" s="498">
        <f>[1]REFCOMP!$U61</f>
        <v>66169.2307692308</v>
      </c>
      <c r="L61" s="501"/>
      <c r="M61" s="501"/>
    </row>
    <row r="62" spans="1:13">
      <c r="A62" s="493">
        <f>[1]REFCOMP!$A62</f>
        <v>0</v>
      </c>
      <c r="B62" s="500" t="str">
        <f>[1]REFCOMP!$B62</f>
        <v>SW3H 6000</v>
      </c>
      <c r="C62" s="502"/>
      <c r="D62" s="56"/>
      <c r="E62" s="502"/>
      <c r="F62" s="495" t="str">
        <f>[1]REFCOMP!F62</f>
        <v>60MT</v>
      </c>
      <c r="G62" s="502"/>
      <c r="H62" s="388">
        <f>[1]REFCOMP!L62</f>
        <v>0</v>
      </c>
      <c r="I62" s="316"/>
      <c r="J62" s="497">
        <f>[1]REFCOMP!$R62</f>
        <v>0</v>
      </c>
      <c r="K62" s="498">
        <f>[1]REFCOMP!$U62</f>
        <v>0</v>
      </c>
      <c r="L62" s="501"/>
      <c r="M62" s="501"/>
    </row>
    <row r="63" spans="1:13">
      <c r="A63" s="493">
        <f>[1]REFCOMP!$A63</f>
        <v>0</v>
      </c>
      <c r="B63" s="500" t="str">
        <f>[1]REFCOMP!$B63</f>
        <v>SW3H 7500</v>
      </c>
      <c r="C63" s="502"/>
      <c r="D63" s="56"/>
      <c r="E63" s="502"/>
      <c r="F63" s="495" t="str">
        <f>[1]REFCOMP!F63</f>
        <v>75MT</v>
      </c>
      <c r="G63" s="502"/>
      <c r="H63" s="388">
        <f>[1]REFCOMP!L63</f>
        <v>0</v>
      </c>
      <c r="I63" s="316"/>
      <c r="J63" s="497">
        <f>[1]REFCOMP!$R63</f>
        <v>0</v>
      </c>
      <c r="K63" s="498">
        <f>[1]REFCOMP!$U63</f>
        <v>0</v>
      </c>
      <c r="L63" s="501"/>
      <c r="M63" s="501"/>
    </row>
    <row r="64" spans="1:13">
      <c r="A64" s="493">
        <f>[1]REFCOMP!$A64</f>
        <v>0</v>
      </c>
      <c r="B64" s="500" t="str">
        <f>[1]REFCOMP!$B64</f>
        <v>SW3H 9000</v>
      </c>
      <c r="C64" s="502"/>
      <c r="D64" s="56"/>
      <c r="E64" s="502"/>
      <c r="F64" s="495" t="str">
        <f>[1]REFCOMP!F64</f>
        <v>90MT</v>
      </c>
      <c r="G64" s="502"/>
      <c r="H64" s="388">
        <f>[1]REFCOMP!L64</f>
        <v>0</v>
      </c>
      <c r="I64" s="316"/>
      <c r="J64" s="497">
        <f>[1]REFCOMP!$R64</f>
        <v>0</v>
      </c>
      <c r="K64" s="498">
        <f>[1]REFCOMP!$U64</f>
        <v>0</v>
      </c>
      <c r="L64" s="501"/>
      <c r="M64" s="501"/>
    </row>
    <row r="65" spans="1:13">
      <c r="A65" s="493">
        <f>[1]REFCOMP!$A65</f>
        <v>0</v>
      </c>
      <c r="B65" s="500" t="str">
        <f>[1]REFCOMP!$B65</f>
        <v>SW3H 10500</v>
      </c>
      <c r="C65" s="502"/>
      <c r="D65" s="57"/>
      <c r="E65" s="502"/>
      <c r="F65" s="495" t="str">
        <f>[1]REFCOMP!F65</f>
        <v>105MT</v>
      </c>
      <c r="G65" s="502"/>
      <c r="H65" s="388">
        <f>[1]REFCOMP!L65</f>
        <v>0</v>
      </c>
      <c r="I65" s="318"/>
      <c r="J65" s="497">
        <f>[1]REFCOMP!$R65</f>
        <v>0</v>
      </c>
      <c r="K65" s="498">
        <f>[1]REFCOMP!$U65</f>
        <v>0</v>
      </c>
      <c r="L65" s="501"/>
      <c r="M65" s="501"/>
    </row>
    <row r="66" spans="1:13">
      <c r="A66" s="493">
        <f>[1]REFCOMP!$A66</f>
        <v>0</v>
      </c>
      <c r="B66" s="500" t="str">
        <f>[1]REFCOMP!$B66</f>
        <v>SW3H 11500</v>
      </c>
      <c r="C66" s="502"/>
      <c r="D66" s="54" t="s">
        <v>364</v>
      </c>
      <c r="E66" s="502"/>
      <c r="F66" s="502"/>
      <c r="G66" s="502"/>
      <c r="H66" s="388">
        <f>[1]REFCOMP!L66</f>
        <v>0</v>
      </c>
      <c r="I66" s="242"/>
      <c r="J66" s="497">
        <f>[1]REFCOMP!$R66</f>
        <v>0</v>
      </c>
      <c r="K66" s="498">
        <f>[1]REFCOMP!$U66</f>
        <v>0</v>
      </c>
      <c r="L66" s="501"/>
      <c r="M66" s="501"/>
    </row>
    <row r="67" spans="1:13">
      <c r="A67" s="493">
        <f>[1]REFCOMP!$A67</f>
        <v>0</v>
      </c>
      <c r="B67" s="500" t="str">
        <f>[1]REFCOMP!$B67</f>
        <v>SW3H 12500</v>
      </c>
      <c r="C67" s="502"/>
      <c r="D67" s="56"/>
      <c r="E67" s="502"/>
      <c r="F67" s="502"/>
      <c r="G67" s="502"/>
      <c r="H67" s="388">
        <f>[1]REFCOMP!L67</f>
        <v>0</v>
      </c>
      <c r="I67" s="249"/>
      <c r="J67" s="497">
        <f>[1]REFCOMP!$R67</f>
        <v>0</v>
      </c>
      <c r="K67" s="498">
        <f>[1]REFCOMP!$U67</f>
        <v>0</v>
      </c>
      <c r="L67" s="501"/>
      <c r="M67" s="501"/>
    </row>
    <row r="68" spans="1:13">
      <c r="A68" s="493">
        <f>[1]REFCOMP!$A68</f>
        <v>0</v>
      </c>
      <c r="B68" s="500" t="str">
        <f>[1]REFCOMP!$B68</f>
        <v>SW3H 14000</v>
      </c>
      <c r="C68" s="502"/>
      <c r="D68" s="56"/>
      <c r="E68" s="502"/>
      <c r="F68" s="502"/>
      <c r="G68" s="502"/>
      <c r="H68" s="388">
        <f>[1]REFCOMP!L68</f>
        <v>0</v>
      </c>
      <c r="I68" s="249"/>
      <c r="J68" s="497">
        <f>[1]REFCOMP!$R68</f>
        <v>0</v>
      </c>
      <c r="K68" s="498">
        <f>[1]REFCOMP!$U68</f>
        <v>0</v>
      </c>
      <c r="L68" s="501"/>
      <c r="M68" s="501"/>
    </row>
    <row r="69" spans="1:13">
      <c r="A69" s="493">
        <f>[1]REFCOMP!$A69</f>
        <v>0</v>
      </c>
      <c r="B69" s="500" t="str">
        <f>[1]REFCOMP!$B69</f>
        <v>SW3H 16000</v>
      </c>
      <c r="C69" s="502"/>
      <c r="D69" s="56"/>
      <c r="E69" s="502"/>
      <c r="F69" s="502"/>
      <c r="G69" s="502"/>
      <c r="H69" s="388">
        <f>[1]REFCOMP!L69</f>
        <v>0</v>
      </c>
      <c r="I69" s="249"/>
      <c r="J69" s="497">
        <f>[1]REFCOMP!$R69</f>
        <v>0</v>
      </c>
      <c r="K69" s="498">
        <f>[1]REFCOMP!$U69</f>
        <v>0</v>
      </c>
      <c r="L69" s="501"/>
      <c r="M69" s="501"/>
    </row>
    <row r="70" spans="1:13">
      <c r="A70" s="493">
        <f>[1]REFCOMP!$A70</f>
        <v>0</v>
      </c>
      <c r="B70" s="500" t="str">
        <f>[1]REFCOMP!$B70</f>
        <v>SW3H 19000</v>
      </c>
      <c r="C70" s="502"/>
      <c r="D70" s="56"/>
      <c r="E70" s="502"/>
      <c r="F70" s="502"/>
      <c r="G70" s="502"/>
      <c r="H70" s="388">
        <f>[1]REFCOMP!L70</f>
        <v>0</v>
      </c>
      <c r="I70" s="249"/>
      <c r="J70" s="497">
        <f>[1]REFCOMP!$R70</f>
        <v>0</v>
      </c>
      <c r="K70" s="498">
        <f>[1]REFCOMP!$U70</f>
        <v>0</v>
      </c>
      <c r="L70" s="501"/>
      <c r="M70" s="501"/>
    </row>
    <row r="71" spans="1:13">
      <c r="A71" s="493">
        <f>[1]REFCOMP!$A71</f>
        <v>0</v>
      </c>
      <c r="B71" s="500" t="str">
        <f>[1]REFCOMP!$B71</f>
        <v>SW3H 21000</v>
      </c>
      <c r="C71" s="502"/>
      <c r="D71" s="56"/>
      <c r="E71" s="502"/>
      <c r="F71" s="502"/>
      <c r="G71" s="502"/>
      <c r="H71" s="388">
        <f>[1]REFCOMP!L71</f>
        <v>0</v>
      </c>
      <c r="I71" s="249"/>
      <c r="J71" s="497">
        <f>[1]REFCOMP!$R71</f>
        <v>0</v>
      </c>
      <c r="K71" s="498">
        <f>[1]REFCOMP!$U71</f>
        <v>0</v>
      </c>
      <c r="L71" s="501"/>
      <c r="M71" s="501"/>
    </row>
    <row r="72" spans="1:13">
      <c r="A72" s="493">
        <f>[1]REFCOMP!$A72</f>
        <v>0</v>
      </c>
      <c r="B72" s="500" t="str">
        <f>[1]REFCOMP!$B72</f>
        <v>SW3H 24000</v>
      </c>
      <c r="C72" s="502"/>
      <c r="D72" s="56"/>
      <c r="E72" s="502"/>
      <c r="F72" s="502"/>
      <c r="G72" s="502"/>
      <c r="H72" s="388">
        <f>[1]REFCOMP!L72</f>
        <v>0</v>
      </c>
      <c r="I72" s="249"/>
      <c r="J72" s="497">
        <f>[1]REFCOMP!$R72</f>
        <v>0</v>
      </c>
      <c r="K72" s="498">
        <f>[1]REFCOMP!$U72</f>
        <v>0</v>
      </c>
      <c r="L72" s="501"/>
      <c r="M72" s="501"/>
    </row>
    <row r="73" spans="1:13">
      <c r="A73" s="493">
        <f>[1]REFCOMP!$A73</f>
        <v>0</v>
      </c>
      <c r="B73" s="500" t="str">
        <f>[1]REFCOMP!$B73</f>
        <v>SW3H 25000</v>
      </c>
      <c r="C73" s="502"/>
      <c r="D73" s="56"/>
      <c r="E73" s="502"/>
      <c r="F73" s="502"/>
      <c r="G73" s="502"/>
      <c r="H73" s="388">
        <f>[1]REFCOMP!L73</f>
        <v>0</v>
      </c>
      <c r="I73" s="249"/>
      <c r="J73" s="497">
        <f>[1]REFCOMP!$R73</f>
        <v>0</v>
      </c>
      <c r="K73" s="498">
        <f>[1]REFCOMP!$U73</f>
        <v>0</v>
      </c>
      <c r="L73" s="501"/>
      <c r="M73" s="501"/>
    </row>
    <row r="74" spans="1:13">
      <c r="A74" s="493">
        <f>[1]REFCOMP!$A74</f>
        <v>0</v>
      </c>
      <c r="B74" s="500" t="str">
        <f>[1]REFCOMP!$B74</f>
        <v>SRC-XS-040</v>
      </c>
      <c r="C74" s="502"/>
      <c r="D74" s="56"/>
      <c r="E74" s="502"/>
      <c r="F74" s="502"/>
      <c r="G74" s="502"/>
      <c r="H74" s="388">
        <f>[1]REFCOMP!L74</f>
        <v>0</v>
      </c>
      <c r="I74" s="249"/>
      <c r="J74" s="497">
        <f>[1]REFCOMP!$R74</f>
        <v>0</v>
      </c>
      <c r="K74" s="498">
        <f>[1]REFCOMP!$U74</f>
        <v>0</v>
      </c>
      <c r="L74" s="501"/>
      <c r="M74" s="501"/>
    </row>
    <row r="75" spans="1:13">
      <c r="A75" s="493">
        <f>[1]REFCOMP!$A75</f>
        <v>0</v>
      </c>
      <c r="B75" s="500" t="str">
        <f>[1]REFCOMP!$B75</f>
        <v>SRC-XS-050</v>
      </c>
      <c r="C75" s="502"/>
      <c r="D75" s="56"/>
      <c r="E75" s="502"/>
      <c r="F75" s="502"/>
      <c r="G75" s="502"/>
      <c r="H75" s="388">
        <f>[1]REFCOMP!L75</f>
        <v>0</v>
      </c>
      <c r="I75" s="249"/>
      <c r="J75" s="497">
        <f>[1]REFCOMP!$R75</f>
        <v>0</v>
      </c>
      <c r="K75" s="498">
        <f>[1]REFCOMP!$U75</f>
        <v>0</v>
      </c>
      <c r="L75" s="501"/>
      <c r="M75" s="501"/>
    </row>
    <row r="76" spans="1:13">
      <c r="A76" s="493">
        <f>[1]REFCOMP!$A76</f>
        <v>0</v>
      </c>
      <c r="B76" s="500" t="str">
        <f>[1]REFCOMP!$B76</f>
        <v>SRC-XS-060</v>
      </c>
      <c r="C76" s="502"/>
      <c r="D76" s="56"/>
      <c r="E76" s="502"/>
      <c r="F76" s="502"/>
      <c r="G76" s="502"/>
      <c r="H76" s="388">
        <f>[1]REFCOMP!L76</f>
        <v>0</v>
      </c>
      <c r="I76" s="249"/>
      <c r="J76" s="497">
        <f>[1]REFCOMP!$R76</f>
        <v>0</v>
      </c>
      <c r="K76" s="498">
        <f>[1]REFCOMP!$U76</f>
        <v>0</v>
      </c>
      <c r="L76" s="501"/>
      <c r="M76" s="501"/>
    </row>
    <row r="77" spans="1:13">
      <c r="A77" s="493">
        <f>[1]REFCOMP!$A77</f>
        <v>0</v>
      </c>
      <c r="B77" s="500" t="str">
        <f>[1]REFCOMP!$B77</f>
        <v>SRC-S-113</v>
      </c>
      <c r="C77" s="502"/>
      <c r="D77" s="56"/>
      <c r="E77" s="502"/>
      <c r="F77" s="502"/>
      <c r="G77" s="502"/>
      <c r="H77" s="388">
        <f>[1]REFCOMP!L77</f>
        <v>0</v>
      </c>
      <c r="I77" s="249"/>
      <c r="J77" s="497">
        <f>[1]REFCOMP!$R77</f>
        <v>0</v>
      </c>
      <c r="K77" s="498">
        <f>[1]REFCOMP!$U77</f>
        <v>0</v>
      </c>
      <c r="L77" s="501"/>
      <c r="M77" s="501"/>
    </row>
    <row r="78" spans="1:13">
      <c r="A78" s="493">
        <f>[1]REFCOMP!$A78</f>
        <v>0</v>
      </c>
      <c r="B78" s="500" t="str">
        <f>[1]REFCOMP!$B78</f>
        <v>SRC-S-133</v>
      </c>
      <c r="C78" s="502"/>
      <c r="D78" s="56"/>
      <c r="E78" s="502"/>
      <c r="F78" s="502"/>
      <c r="G78" s="502"/>
      <c r="H78" s="388">
        <f>[1]REFCOMP!L78</f>
        <v>0</v>
      </c>
      <c r="I78" s="249"/>
      <c r="J78" s="497">
        <f>[1]REFCOMP!$R78</f>
        <v>0</v>
      </c>
      <c r="K78" s="498">
        <f>[1]REFCOMP!$U78</f>
        <v>0</v>
      </c>
      <c r="L78" s="501"/>
      <c r="M78" s="501"/>
    </row>
    <row r="79" spans="1:13">
      <c r="A79" s="493">
        <f>[1]REFCOMP!$A79</f>
        <v>0</v>
      </c>
      <c r="B79" s="500" t="str">
        <f>[1]REFCOMP!$B79</f>
        <v>SRC-S-163</v>
      </c>
      <c r="C79" s="502"/>
      <c r="D79" s="56"/>
      <c r="E79" s="502"/>
      <c r="F79" s="502"/>
      <c r="G79" s="502"/>
      <c r="H79" s="388">
        <f>[1]REFCOMP!L79</f>
        <v>0</v>
      </c>
      <c r="I79" s="249"/>
      <c r="J79" s="497">
        <f>[1]REFCOMP!$R79</f>
        <v>0</v>
      </c>
      <c r="K79" s="498">
        <f>[1]REFCOMP!$U79</f>
        <v>0</v>
      </c>
      <c r="L79" s="501"/>
      <c r="M79" s="501"/>
    </row>
    <row r="80" spans="1:13">
      <c r="A80" s="493">
        <f>[1]REFCOMP!$A80</f>
        <v>0</v>
      </c>
      <c r="B80" s="500" t="str">
        <f>[1]REFCOMP!$B80</f>
        <v>SRC-S-183</v>
      </c>
      <c r="C80" s="502"/>
      <c r="D80" s="56"/>
      <c r="E80" s="502"/>
      <c r="F80" s="502"/>
      <c r="G80" s="502"/>
      <c r="H80" s="388">
        <f>[1]REFCOMP!L80</f>
        <v>0</v>
      </c>
      <c r="I80" s="249"/>
      <c r="J80" s="497">
        <f>[1]REFCOMP!$R80</f>
        <v>0</v>
      </c>
      <c r="K80" s="498">
        <f>[1]REFCOMP!$U80</f>
        <v>0</v>
      </c>
      <c r="L80" s="501"/>
      <c r="M80" s="501"/>
    </row>
    <row r="81" spans="1:13">
      <c r="A81" s="493">
        <f>[1]REFCOMP!$A81</f>
        <v>0</v>
      </c>
      <c r="B81" s="500" t="str">
        <f>[1]REFCOMP!$B81</f>
        <v>SRC-S-213</v>
      </c>
      <c r="C81" s="502"/>
      <c r="D81" s="56"/>
      <c r="E81" s="502"/>
      <c r="F81" s="502"/>
      <c r="G81" s="502"/>
      <c r="H81" s="388">
        <f>[1]REFCOMP!L81</f>
        <v>0</v>
      </c>
      <c r="I81" s="249"/>
      <c r="J81" s="497">
        <f>[1]REFCOMP!$R81</f>
        <v>0</v>
      </c>
      <c r="K81" s="498">
        <f>[1]REFCOMP!$U81</f>
        <v>0</v>
      </c>
      <c r="L81" s="501"/>
      <c r="M81" s="501"/>
    </row>
    <row r="82" spans="1:13">
      <c r="A82" s="493">
        <f>[1]REFCOMP!$A82</f>
        <v>0</v>
      </c>
      <c r="B82" s="500" t="str">
        <f>[1]REFCOMP!$B82</f>
        <v>SRC-S-255</v>
      </c>
      <c r="C82" s="502"/>
      <c r="D82" s="56"/>
      <c r="E82" s="502"/>
      <c r="F82" s="502"/>
      <c r="G82" s="502"/>
      <c r="H82" s="388">
        <f>[1]REFCOMP!L82</f>
        <v>0</v>
      </c>
      <c r="I82" s="249"/>
      <c r="J82" s="497">
        <f>[1]REFCOMP!$R82</f>
        <v>0</v>
      </c>
      <c r="K82" s="498">
        <f>[1]REFCOMP!$U82</f>
        <v>0</v>
      </c>
      <c r="L82" s="501"/>
      <c r="M82" s="501"/>
    </row>
    <row r="83" spans="1:13">
      <c r="A83" s="493">
        <f>[1]REFCOMP!$A83</f>
        <v>0</v>
      </c>
      <c r="B83" s="500" t="str">
        <f>[1]REFCOMP!$B83</f>
        <v>SRC-S-285</v>
      </c>
      <c r="C83" s="502"/>
      <c r="D83" s="56"/>
      <c r="E83" s="502"/>
      <c r="F83" s="502"/>
      <c r="G83" s="502"/>
      <c r="H83" s="388">
        <f>[1]REFCOMP!L83</f>
        <v>0</v>
      </c>
      <c r="I83" s="249"/>
      <c r="J83" s="497">
        <f>[1]REFCOMP!$R83</f>
        <v>0</v>
      </c>
      <c r="K83" s="498">
        <f>[1]REFCOMP!$U83</f>
        <v>0</v>
      </c>
      <c r="L83" s="501"/>
      <c r="M83" s="501"/>
    </row>
    <row r="84" spans="1:13">
      <c r="A84" s="493">
        <f>[1]REFCOMP!$A84</f>
        <v>0</v>
      </c>
      <c r="B84" s="500" t="str">
        <f>[1]REFCOMP!$B84</f>
        <v>SRC-S-305</v>
      </c>
      <c r="C84" s="502"/>
      <c r="D84" s="56"/>
      <c r="E84" s="502"/>
      <c r="F84" s="502"/>
      <c r="G84" s="502"/>
      <c r="H84" s="388">
        <f>[1]REFCOMP!L84</f>
        <v>0</v>
      </c>
      <c r="I84" s="249"/>
      <c r="J84" s="497">
        <f>[1]REFCOMP!$R84</f>
        <v>0</v>
      </c>
      <c r="K84" s="498">
        <f>[1]REFCOMP!$U84</f>
        <v>0</v>
      </c>
      <c r="L84" s="501"/>
      <c r="M84" s="501"/>
    </row>
    <row r="85" spans="1:13">
      <c r="A85" s="493">
        <f>[1]REFCOMP!$A85</f>
        <v>0</v>
      </c>
      <c r="B85" s="500" t="str">
        <f>[1]REFCOMP!$B85</f>
        <v>SRC-S-353</v>
      </c>
      <c r="C85" s="502"/>
      <c r="D85" s="56"/>
      <c r="E85" s="502"/>
      <c r="F85" s="502"/>
      <c r="G85" s="502"/>
      <c r="H85" s="388">
        <f>[1]REFCOMP!L85</f>
        <v>0</v>
      </c>
      <c r="I85" s="249"/>
      <c r="J85" s="497">
        <f>[1]REFCOMP!$R85</f>
        <v>0</v>
      </c>
      <c r="K85" s="498">
        <f>[1]REFCOMP!$U85</f>
        <v>0</v>
      </c>
      <c r="L85" s="501"/>
      <c r="M85" s="501"/>
    </row>
    <row r="86" spans="1:13">
      <c r="A86" s="493">
        <f>[1]REFCOMP!$A86</f>
        <v>0</v>
      </c>
      <c r="B86" s="500" t="str">
        <f>[1]REFCOMP!$B86</f>
        <v>SRC-S-413</v>
      </c>
      <c r="C86" s="502"/>
      <c r="D86" s="57"/>
      <c r="E86" s="502"/>
      <c r="F86" s="502"/>
      <c r="G86" s="502"/>
      <c r="H86" s="388">
        <f>[1]REFCOMP!L86</f>
        <v>0</v>
      </c>
      <c r="I86" s="245"/>
      <c r="J86" s="497">
        <f>[1]REFCOMP!$R86</f>
        <v>0</v>
      </c>
      <c r="K86" s="498">
        <f>[1]REFCOMP!$U86</f>
        <v>0</v>
      </c>
      <c r="L86" s="501"/>
      <c r="M86" s="501"/>
    </row>
    <row r="87" spans="1:13">
      <c r="A87" s="493">
        <f>[1]REFCOMP!$A87</f>
        <v>0</v>
      </c>
      <c r="B87" s="500" t="str">
        <f>[1]REFCOMP!$B87</f>
        <v>SRC-S-463</v>
      </c>
      <c r="C87" s="502"/>
      <c r="D87" s="54" t="s">
        <v>364</v>
      </c>
      <c r="E87" s="502"/>
      <c r="F87" s="502"/>
      <c r="G87" s="502"/>
      <c r="H87" s="388">
        <f>[1]REFCOMP!L87</f>
        <v>0</v>
      </c>
      <c r="I87" s="242"/>
      <c r="J87" s="497">
        <f>[1]REFCOMP!$R87</f>
        <v>0</v>
      </c>
      <c r="K87" s="498">
        <f>[1]REFCOMP!$U87</f>
        <v>0</v>
      </c>
      <c r="L87" s="501"/>
      <c r="M87" s="501"/>
    </row>
    <row r="88" spans="1:13">
      <c r="A88" s="493">
        <f>[1]REFCOMP!$A88</f>
        <v>0</v>
      </c>
      <c r="B88" s="500" t="str">
        <f>[1]REFCOMP!$B88</f>
        <v>SRC-S-503</v>
      </c>
      <c r="C88" s="502"/>
      <c r="D88" s="56"/>
      <c r="E88" s="502"/>
      <c r="F88" s="502"/>
      <c r="G88" s="502"/>
      <c r="H88" s="388">
        <f>[1]REFCOMP!L88</f>
        <v>0</v>
      </c>
      <c r="I88" s="249"/>
      <c r="J88" s="497">
        <f>[1]REFCOMP!$R88</f>
        <v>0</v>
      </c>
      <c r="K88" s="498">
        <f>[1]REFCOMP!$U88</f>
        <v>0</v>
      </c>
      <c r="L88" s="501"/>
      <c r="M88" s="501"/>
    </row>
    <row r="89" spans="1:13">
      <c r="A89" s="493">
        <f>[1]REFCOMP!$A89</f>
        <v>0</v>
      </c>
      <c r="B89" s="500" t="str">
        <f>[1]REFCOMP!$B89</f>
        <v>SRC-S-553</v>
      </c>
      <c r="C89" s="502"/>
      <c r="D89" s="56"/>
      <c r="E89" s="502"/>
      <c r="F89" s="502"/>
      <c r="G89" s="502"/>
      <c r="H89" s="388">
        <f>[1]REFCOMP!L89</f>
        <v>0</v>
      </c>
      <c r="I89" s="249"/>
      <c r="J89" s="497">
        <f>[1]REFCOMP!$R89</f>
        <v>0</v>
      </c>
      <c r="K89" s="498">
        <f>[1]REFCOMP!$U89</f>
        <v>0</v>
      </c>
      <c r="L89" s="501"/>
      <c r="M89" s="501"/>
    </row>
    <row r="90" spans="1:13">
      <c r="A90" s="493">
        <f>[1]REFCOMP!$A90</f>
        <v>0</v>
      </c>
      <c r="B90" s="500" t="str">
        <f>[1]REFCOMP!$B90</f>
        <v>SRC-S-603</v>
      </c>
      <c r="C90" s="502"/>
      <c r="D90" s="56"/>
      <c r="E90" s="502"/>
      <c r="F90" s="502"/>
      <c r="G90" s="502"/>
      <c r="H90" s="388">
        <f>[1]REFCOMP!L90</f>
        <v>0</v>
      </c>
      <c r="I90" s="249"/>
      <c r="J90" s="497">
        <f>[1]REFCOMP!$R90</f>
        <v>0</v>
      </c>
      <c r="K90" s="498">
        <f>[1]REFCOMP!$U90</f>
        <v>0</v>
      </c>
      <c r="L90" s="501"/>
      <c r="M90" s="501"/>
    </row>
    <row r="91" spans="1:13">
      <c r="A91" s="493">
        <f>[1]REFCOMP!$A91</f>
        <v>0</v>
      </c>
      <c r="B91" s="500" t="str">
        <f>[1]REFCOMP!$B91</f>
        <v>SRC-S-755</v>
      </c>
      <c r="C91" s="502"/>
      <c r="D91" s="56"/>
      <c r="E91" s="502"/>
      <c r="F91" s="502"/>
      <c r="G91" s="502"/>
      <c r="H91" s="388">
        <f>[1]REFCOMP!L91</f>
        <v>0</v>
      </c>
      <c r="I91" s="249"/>
      <c r="J91" s="497">
        <f>[1]REFCOMP!$R91</f>
        <v>0</v>
      </c>
      <c r="K91" s="498">
        <f>[1]REFCOMP!$U91</f>
        <v>0</v>
      </c>
      <c r="L91" s="501"/>
      <c r="M91" s="501"/>
    </row>
    <row r="92" spans="1:13">
      <c r="A92" s="493">
        <f>[1]REFCOMP!$A92</f>
        <v>0</v>
      </c>
      <c r="B92" s="500" t="str">
        <f>[1]REFCOMP!$B92</f>
        <v>SRC-S-785</v>
      </c>
      <c r="C92" s="502"/>
      <c r="D92" s="56"/>
      <c r="E92" s="502"/>
      <c r="F92" s="502"/>
      <c r="G92" s="502"/>
      <c r="H92" s="388">
        <f>[1]REFCOMP!L92</f>
        <v>0</v>
      </c>
      <c r="I92" s="249"/>
      <c r="J92" s="497">
        <f>[1]REFCOMP!$R92</f>
        <v>0</v>
      </c>
      <c r="K92" s="498">
        <f>[1]REFCOMP!$U92</f>
        <v>0</v>
      </c>
      <c r="L92" s="501"/>
      <c r="M92" s="501"/>
    </row>
    <row r="93" spans="1:13">
      <c r="A93" s="493">
        <f>[1]REFCOMP!$A93</f>
        <v>0</v>
      </c>
      <c r="B93" s="500" t="str">
        <f>[1]REFCOMP!$B93</f>
        <v>SRC-S-885</v>
      </c>
      <c r="C93" s="502"/>
      <c r="D93" s="56"/>
      <c r="E93" s="502"/>
      <c r="F93" s="502"/>
      <c r="G93" s="502"/>
      <c r="H93" s="388">
        <f>[1]REFCOMP!L93</f>
        <v>0</v>
      </c>
      <c r="I93" s="249"/>
      <c r="J93" s="497">
        <f>[1]REFCOMP!$R93</f>
        <v>0</v>
      </c>
      <c r="K93" s="498">
        <f>[1]REFCOMP!$U93</f>
        <v>0</v>
      </c>
      <c r="L93" s="501"/>
      <c r="M93" s="501"/>
    </row>
    <row r="94" spans="1:13">
      <c r="A94" s="493">
        <f>[1]REFCOMP!$A94</f>
        <v>0</v>
      </c>
      <c r="B94" s="500" t="str">
        <f>[1]REFCOMP!$B94</f>
        <v>SRC-S-985</v>
      </c>
      <c r="C94" s="502"/>
      <c r="D94" s="56"/>
      <c r="E94" s="502"/>
      <c r="F94" s="502"/>
      <c r="G94" s="502"/>
      <c r="H94" s="388">
        <f>[1]REFCOMP!L94</f>
        <v>0</v>
      </c>
      <c r="I94" s="249"/>
      <c r="J94" s="497">
        <f>[1]REFCOMP!$R94</f>
        <v>0</v>
      </c>
      <c r="K94" s="498">
        <f>[1]REFCOMP!$U94</f>
        <v>0</v>
      </c>
      <c r="L94" s="501"/>
      <c r="M94" s="501"/>
    </row>
    <row r="95" spans="1:13">
      <c r="A95" s="493">
        <f>[1]REFCOMP!$A95</f>
        <v>0</v>
      </c>
      <c r="B95" s="500" t="str">
        <f>[1]REFCOMP!$B95</f>
        <v>134-XS-040</v>
      </c>
      <c r="C95" s="502"/>
      <c r="D95" s="56"/>
      <c r="E95" s="502"/>
      <c r="F95" s="502"/>
      <c r="G95" s="502"/>
      <c r="H95" s="388">
        <f>[1]REFCOMP!L95</f>
        <v>0</v>
      </c>
      <c r="I95" s="249"/>
      <c r="J95" s="497">
        <f>[1]REFCOMP!$R95</f>
        <v>0</v>
      </c>
      <c r="K95" s="498">
        <f>[1]REFCOMP!$U95</f>
        <v>0</v>
      </c>
      <c r="L95" s="501"/>
      <c r="M95" s="501"/>
    </row>
    <row r="96" spans="1:13">
      <c r="A96" s="493">
        <f>[1]REFCOMP!$A96</f>
        <v>0</v>
      </c>
      <c r="B96" s="500" t="str">
        <f>[1]REFCOMP!$B96</f>
        <v>134-XS-050</v>
      </c>
      <c r="C96" s="502"/>
      <c r="D96" s="56"/>
      <c r="E96" s="502"/>
      <c r="F96" s="502"/>
      <c r="G96" s="502"/>
      <c r="H96" s="388">
        <f>[1]REFCOMP!L96</f>
        <v>0</v>
      </c>
      <c r="I96" s="249"/>
      <c r="J96" s="497">
        <f>[1]REFCOMP!$R96</f>
        <v>0</v>
      </c>
      <c r="K96" s="498">
        <f>[1]REFCOMP!$U96</f>
        <v>0</v>
      </c>
      <c r="L96" s="501"/>
      <c r="M96" s="501"/>
    </row>
    <row r="97" spans="1:13">
      <c r="A97" s="493">
        <f>[1]REFCOMP!$A97</f>
        <v>0</v>
      </c>
      <c r="B97" s="500" t="str">
        <f>[1]REFCOMP!$B97</f>
        <v>134-XS-060</v>
      </c>
      <c r="C97" s="502"/>
      <c r="D97" s="56"/>
      <c r="E97" s="502"/>
      <c r="F97" s="502"/>
      <c r="G97" s="502"/>
      <c r="H97" s="388">
        <f>[1]REFCOMP!L97</f>
        <v>0</v>
      </c>
      <c r="I97" s="249"/>
      <c r="J97" s="497">
        <f>[1]REFCOMP!$R97</f>
        <v>0</v>
      </c>
      <c r="K97" s="498">
        <f>[1]REFCOMP!$U97</f>
        <v>0</v>
      </c>
      <c r="L97" s="501"/>
      <c r="M97" s="501"/>
    </row>
    <row r="98" spans="1:13">
      <c r="A98" s="493">
        <f>[1]REFCOMP!$A98</f>
        <v>0</v>
      </c>
      <c r="B98" s="500" t="str">
        <f>[1]REFCOMP!$B98</f>
        <v>134-S-071</v>
      </c>
      <c r="C98" s="502"/>
      <c r="D98" s="56"/>
      <c r="E98" s="502"/>
      <c r="F98" s="502"/>
      <c r="G98" s="502"/>
      <c r="H98" s="388">
        <f>[1]REFCOMP!L98</f>
        <v>0</v>
      </c>
      <c r="I98" s="249"/>
      <c r="J98" s="497">
        <f>[1]REFCOMP!$R98</f>
        <v>0</v>
      </c>
      <c r="K98" s="498">
        <f>[1]REFCOMP!$U98</f>
        <v>0</v>
      </c>
      <c r="L98" s="501"/>
      <c r="M98" s="501"/>
    </row>
    <row r="99" spans="1:13">
      <c r="A99" s="493">
        <f>[1]REFCOMP!$A99</f>
        <v>0</v>
      </c>
      <c r="B99" s="500" t="str">
        <f>[1]REFCOMP!$B99</f>
        <v>134-S-081</v>
      </c>
      <c r="C99" s="502"/>
      <c r="D99" s="56"/>
      <c r="E99" s="502"/>
      <c r="F99" s="502"/>
      <c r="G99" s="502"/>
      <c r="H99" s="388">
        <f>[1]REFCOMP!L99</f>
        <v>0</v>
      </c>
      <c r="I99" s="249"/>
      <c r="J99" s="497">
        <f>[1]REFCOMP!$R99</f>
        <v>0</v>
      </c>
      <c r="K99" s="498">
        <f>[1]REFCOMP!$U99</f>
        <v>0</v>
      </c>
      <c r="L99" s="501"/>
      <c r="M99" s="501"/>
    </row>
    <row r="100" spans="1:13">
      <c r="A100" s="493">
        <f>[1]REFCOMP!$A100</f>
        <v>0</v>
      </c>
      <c r="B100" s="500" t="str">
        <f>[1]REFCOMP!$B100</f>
        <v>134-S-091</v>
      </c>
      <c r="C100" s="502"/>
      <c r="D100" s="56"/>
      <c r="E100" s="502"/>
      <c r="F100" s="502"/>
      <c r="G100" s="502"/>
      <c r="H100" s="388">
        <f>[1]REFCOMP!L100</f>
        <v>0</v>
      </c>
      <c r="I100" s="249"/>
      <c r="J100" s="497">
        <f>[1]REFCOMP!$R100</f>
        <v>0</v>
      </c>
      <c r="K100" s="498">
        <f>[1]REFCOMP!$U100</f>
        <v>0</v>
      </c>
      <c r="L100" s="501"/>
      <c r="M100" s="501"/>
    </row>
    <row r="101" spans="1:13">
      <c r="A101" s="493">
        <f>[1]REFCOMP!$A101</f>
        <v>0</v>
      </c>
      <c r="B101" s="500" t="str">
        <f>[1]REFCOMP!$B101</f>
        <v>134-S-101</v>
      </c>
      <c r="C101" s="502"/>
      <c r="D101" s="56"/>
      <c r="E101" s="502"/>
      <c r="F101" s="502"/>
      <c r="G101" s="502"/>
      <c r="H101" s="388">
        <f>[1]REFCOMP!L101</f>
        <v>0</v>
      </c>
      <c r="I101" s="249"/>
      <c r="J101" s="497">
        <f>[1]REFCOMP!$R101</f>
        <v>0</v>
      </c>
      <c r="K101" s="498">
        <f>[1]REFCOMP!$U101</f>
        <v>0</v>
      </c>
      <c r="L101" s="501"/>
      <c r="M101" s="501"/>
    </row>
    <row r="102" spans="1:13">
      <c r="A102" s="493">
        <f>[1]REFCOMP!$A102</f>
        <v>0</v>
      </c>
      <c r="B102" s="500" t="str">
        <f>[1]REFCOMP!$B102</f>
        <v>134-S-110</v>
      </c>
      <c r="C102" s="502"/>
      <c r="D102" s="56"/>
      <c r="E102" s="502"/>
      <c r="F102" s="502"/>
      <c r="G102" s="502"/>
      <c r="H102" s="388">
        <f>[1]REFCOMP!L102</f>
        <v>0</v>
      </c>
      <c r="I102" s="249"/>
      <c r="J102" s="497">
        <f>[1]REFCOMP!$R102</f>
        <v>0</v>
      </c>
      <c r="K102" s="498">
        <f>[1]REFCOMP!$U102</f>
        <v>0</v>
      </c>
      <c r="L102" s="501"/>
      <c r="M102" s="501"/>
    </row>
    <row r="103" spans="1:13">
      <c r="A103" s="493">
        <f>[1]REFCOMP!$A103</f>
        <v>0</v>
      </c>
      <c r="B103" s="500" t="str">
        <f>[1]REFCOMP!$B103</f>
        <v>134-S-120</v>
      </c>
      <c r="C103" s="502"/>
      <c r="D103" s="57"/>
      <c r="E103" s="502"/>
      <c r="F103" s="502"/>
      <c r="G103" s="502"/>
      <c r="H103" s="388">
        <f>[1]REFCOMP!L103</f>
        <v>0</v>
      </c>
      <c r="I103" s="245"/>
      <c r="J103" s="497">
        <f>[1]REFCOMP!$R103</f>
        <v>0</v>
      </c>
      <c r="K103" s="498">
        <f>[1]REFCOMP!$U103</f>
        <v>0</v>
      </c>
      <c r="L103" s="501"/>
      <c r="M103" s="501"/>
    </row>
    <row r="104" spans="1:13">
      <c r="B104" s="503"/>
      <c r="D104" s="73"/>
      <c r="H104" s="504"/>
      <c r="I104" s="504"/>
      <c r="J104" s="505"/>
      <c r="K104" s="505"/>
      <c r="L104" s="505"/>
      <c r="M104" s="505"/>
    </row>
    <row r="105" spans="1:13">
      <c r="A105" s="506" t="s">
        <v>355</v>
      </c>
    </row>
    <row r="106" spans="1:13">
      <c r="A106" s="506" t="s">
        <v>356</v>
      </c>
    </row>
    <row r="107" spans="1:13">
      <c r="A107" s="506" t="s">
        <v>41</v>
      </c>
    </row>
    <row r="108" spans="1:13">
      <c r="A108" s="506" t="s">
        <v>42</v>
      </c>
    </row>
    <row r="109" spans="1:13">
      <c r="A109" s="507" t="s">
        <v>43</v>
      </c>
    </row>
    <row r="110" spans="1:13">
      <c r="A110" s="506" t="s">
        <v>52</v>
      </c>
    </row>
  </sheetData>
  <mergeCells count="8">
    <mergeCell ref="D9:D35"/>
    <mergeCell ref="D36:D65"/>
    <mergeCell ref="D66:D86"/>
    <mergeCell ref="D87:D103"/>
    <mergeCell ref="I9:I35"/>
    <mergeCell ref="I36:I65"/>
    <mergeCell ref="I66:I86"/>
    <mergeCell ref="I87:I103"/>
  </mergeCells>
  <pageMargins left="0.7" right="0.7" top="0.75" bottom="0.75" header="0.3" footer="0.3"/>
  <pageSetup paperSize="9" orientation="portrait" horizontalDpi="200" verticalDpi="300"/>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45"/>
  <sheetViews>
    <sheetView zoomScale="130" zoomScaleNormal="130" workbookViewId="0">
      <pane xSplit="2" ySplit="8" topLeftCell="C9" activePane="bottomRight" state="frozen"/>
      <selection/>
      <selection pane="topRight"/>
      <selection pane="bottomLeft"/>
      <selection pane="bottomRight" activeCell="N26" sqref="N26"/>
    </sheetView>
  </sheetViews>
  <sheetFormatPr defaultColWidth="9" defaultRowHeight="12"/>
  <cols>
    <col min="1" max="1" width="14.1428571428571" style="37" customWidth="1"/>
    <col min="2" max="2" width="18.7142857142857" style="159" customWidth="1"/>
    <col min="3" max="3" width="13.1428571428571" style="159" customWidth="1"/>
    <col min="4" max="4" width="12" style="159" customWidth="1"/>
    <col min="5" max="5" width="10.5714285714286" style="159" customWidth="1"/>
    <col min="6" max="6" width="11.2857142857143" style="159" customWidth="1"/>
    <col min="7" max="7" width="12.8571428571429" style="159" customWidth="1"/>
    <col min="8" max="10" width="10.5714285714286" style="416" customWidth="1"/>
    <col min="11" max="11" width="9.57142857142857" style="159" customWidth="1"/>
    <col min="12" max="12" width="12" style="159" customWidth="1"/>
    <col min="13" max="13" width="9" style="159" customWidth="1"/>
    <col min="14" max="14" width="11" style="159" customWidth="1"/>
    <col min="15" max="15" width="11.1428571428571" style="159" customWidth="1"/>
    <col min="16" max="16" width="10.5714285714286" style="159" customWidth="1"/>
    <col min="17" max="17" width="12.2857142857143" style="159" customWidth="1"/>
    <col min="18" max="18" width="12.7142857142857" style="159" customWidth="1"/>
    <col min="19" max="19" width="12.2857142857143" style="159" customWidth="1"/>
    <col min="20" max="20" width="13.5714285714286" style="159" customWidth="1"/>
    <col min="21" max="21" width="11.1428571428571" style="159" customWidth="1"/>
    <col min="22" max="22" width="11.4285714285714" style="159" customWidth="1"/>
    <col min="23" max="23" width="11.1428571428571" style="159" customWidth="1"/>
    <col min="24" max="24" width="11.5714285714286" style="159" customWidth="1"/>
    <col min="25" max="25" width="11.8571428571429" style="159" customWidth="1"/>
    <col min="26" max="26" width="11.4285714285714" style="159" customWidth="1"/>
    <col min="27" max="27" width="10.4285714285714" style="159" customWidth="1"/>
    <col min="28" max="28" width="9.57142857142857" style="159" customWidth="1"/>
    <col min="29" max="30" width="9.57142857142857" style="270" customWidth="1"/>
    <col min="31" max="31" width="15.1428571428571" style="270" customWidth="1"/>
    <col min="32" max="32" width="13.4285714285714" style="270" customWidth="1"/>
    <col min="33" max="33" width="11.7142857142857" style="270" customWidth="1"/>
    <col min="34" max="34" width="9.28571428571429" style="270" customWidth="1"/>
    <col min="35" max="37" width="15.2857142857143" style="159" customWidth="1"/>
    <col min="38" max="38" width="10.2857142857143" style="159" customWidth="1"/>
    <col min="39" max="39" width="14.1428571428571" style="159" customWidth="1"/>
    <col min="40" max="40" width="12.1428571428571" style="159" customWidth="1"/>
    <col min="41" max="41" width="10.1428571428571" style="159" customWidth="1"/>
    <col min="42" max="42" width="9.85714285714286" style="159" customWidth="1"/>
    <col min="43" max="43" width="18.8571428571429" style="37" customWidth="1"/>
    <col min="44" max="44" width="12" style="37" customWidth="1"/>
    <col min="45" max="45" width="18.8571428571429" style="37" customWidth="1"/>
    <col min="46" max="16384" width="9.14285714285714" style="37"/>
  </cols>
  <sheetData>
    <row r="1" ht="13.5" customHeight="1" spans="1:42">
      <c r="A1" s="7" t="s">
        <v>0</v>
      </c>
    </row>
    <row r="2" hidden="1"/>
    <row r="3" spans="1:42">
      <c r="A3" s="159" t="str">
        <f>REFCOMP!A3</f>
        <v>DATE :5.5.26</v>
      </c>
    </row>
    <row r="4" hidden="1"/>
    <row r="5" hidden="1"/>
    <row r="6" hidden="1"/>
    <row r="8" s="160" customFormat="1" ht="48" customHeight="1" spans="1:42">
      <c r="A8" s="471" t="str">
        <f>[1]WELZER!$A8</f>
        <v>ITEM CODE</v>
      </c>
      <c r="B8" s="472" t="str">
        <f>[2]WELZER!$B8</f>
        <v>MODEL</v>
      </c>
      <c r="C8" s="275" t="str">
        <f>[2]WELZER!$C8</f>
        <v>EQUAVELANT MODEL</v>
      </c>
      <c r="D8" s="472" t="str">
        <f>[2]WELZER!$D8</f>
        <v>HP</v>
      </c>
      <c r="E8" s="473" t="str">
        <f>[2]WELZER!$L8</f>
        <v>Dealer (RM) CASH -10%</v>
      </c>
      <c r="F8" s="474" t="s">
        <v>352</v>
      </c>
      <c r="G8" s="421" t="str">
        <f>[2]WELZER!$R8</f>
        <v>CU QC MODEL</v>
      </c>
      <c r="H8" s="473" t="str">
        <f>[2]WELZER!$U8</f>
        <v>Cond QC (RM) </v>
      </c>
      <c r="I8" s="473" t="str">
        <f>[2]WELZER!$X8</f>
        <v>HTC MODEL</v>
      </c>
      <c r="J8" s="473" t="str">
        <f>[2]WELZER!AA8</f>
        <v>HTC cond (RM) </v>
      </c>
      <c r="K8" s="361"/>
      <c r="L8" s="361"/>
      <c r="M8" s="361"/>
      <c r="N8" s="422"/>
      <c r="W8" s="423"/>
      <c r="X8" s="423"/>
      <c r="Y8" s="423"/>
      <c r="Z8" s="423"/>
      <c r="AA8" s="423"/>
      <c r="AB8" s="423"/>
    </row>
    <row r="9" s="160" customFormat="1" customHeight="1" spans="1:42">
      <c r="A9" s="475" t="str">
        <f>[1]WELZER!$A9</f>
        <v>CB001</v>
      </c>
      <c r="B9" s="475" t="str">
        <f>[1]WELZER!$B9</f>
        <v>B2DES-2(Y)</v>
      </c>
      <c r="C9" s="472" t="str">
        <f>[1]WELZER!C9</f>
        <v>2DC-2.2</v>
      </c>
      <c r="D9" s="472" t="str">
        <f>[1]WELZER!D9</f>
        <v>2LT</v>
      </c>
      <c r="E9" s="476">
        <f>[1]WELZER!M9</f>
        <v>2442.52873563218</v>
      </c>
      <c r="F9" s="477" t="s">
        <v>354</v>
      </c>
      <c r="G9" s="421" t="str">
        <f>[1]WELZER!$S9</f>
        <v>CU - 40  QC</v>
      </c>
      <c r="H9" s="478">
        <f>[1]WELZER!V9</f>
        <v>5455.59456136085</v>
      </c>
      <c r="I9" s="276" t="str">
        <f>[1]WELZER!$Y9</f>
        <v>HTC-4</v>
      </c>
      <c r="J9" s="276">
        <f>[1]WELZER!AB9</f>
        <v>6110.9699744716</v>
      </c>
      <c r="K9" s="479"/>
      <c r="L9" s="479"/>
      <c r="N9" s="422"/>
      <c r="W9" s="423"/>
      <c r="X9" s="423"/>
      <c r="Y9" s="423"/>
      <c r="Z9" s="423"/>
      <c r="AA9" s="423"/>
      <c r="AB9" s="423"/>
    </row>
    <row r="10" spans="1:42">
      <c r="A10" s="475" t="str">
        <f>[1]WELZER!$A10</f>
        <v>CB002</v>
      </c>
      <c r="B10" s="475" t="str">
        <f>[1]WELZER!$B10</f>
        <v>B2CES-3(Y)</v>
      </c>
      <c r="C10" s="472" t="str">
        <f>[1]WELZER!C10</f>
        <v>2CC-3.2</v>
      </c>
      <c r="D10" s="472" t="str">
        <f>[1]WELZER!D10</f>
        <v>3LT</v>
      </c>
      <c r="E10" s="476">
        <f>[1]WELZER!M10</f>
        <v>2622.69658821383</v>
      </c>
      <c r="F10" s="480"/>
      <c r="G10" s="421" t="str">
        <f>[1]WELZER!$S10</f>
        <v>CU - 50  QC</v>
      </c>
      <c r="H10" s="478">
        <f>[1]WELZER!V10</f>
        <v>5884.85160033574</v>
      </c>
      <c r="I10" s="276" t="str">
        <f>[1]WELZER!$Y10</f>
        <v>HTC-4</v>
      </c>
      <c r="J10" s="276">
        <f>[1]WELZER!AB10</f>
        <v>6271.73513523675</v>
      </c>
      <c r="K10" s="479"/>
      <c r="L10" s="479"/>
      <c r="M10" s="160"/>
      <c r="N10" s="422"/>
      <c r="P10" s="37"/>
      <c r="W10" s="423"/>
      <c r="X10" s="423"/>
      <c r="Y10" s="257"/>
      <c r="Z10" s="257"/>
      <c r="AA10" s="423"/>
      <c r="AB10" s="423"/>
      <c r="AC10" s="37"/>
      <c r="AD10" s="37"/>
      <c r="AE10" s="37"/>
      <c r="AF10" s="37"/>
      <c r="AG10" s="37"/>
      <c r="AH10" s="37"/>
      <c r="AI10" s="37"/>
      <c r="AJ10" s="37"/>
      <c r="AK10" s="37"/>
      <c r="AL10" s="37"/>
      <c r="AM10" s="37"/>
      <c r="AN10" s="37"/>
      <c r="AO10" s="37"/>
      <c r="AP10" s="37"/>
    </row>
    <row r="11" spans="1:42">
      <c r="A11" s="475" t="str">
        <f>[1]WELZER!$A11</f>
        <v>CB003</v>
      </c>
      <c r="B11" s="475" t="str">
        <f>[1]WELZER!$B11</f>
        <v>B4FES-3(Y)</v>
      </c>
      <c r="C11" s="472" t="str">
        <f>[1]WELZER!C11</f>
        <v>4FC-3.2</v>
      </c>
      <c r="D11" s="472" t="str">
        <f>[1]WELZER!D11</f>
        <v>3LT</v>
      </c>
      <c r="E11" s="476">
        <f>[1]WELZER!M11</f>
        <v>3323.69294233701</v>
      </c>
      <c r="F11" s="480"/>
      <c r="G11" s="421" t="str">
        <f>[1]WELZER!$S11</f>
        <v>CU - 50  QC</v>
      </c>
      <c r="H11" s="478">
        <f>[1]WELZER!V11</f>
        <v>6561.48977697393</v>
      </c>
      <c r="I11" s="276" t="str">
        <f>[1]WELZER!$Y11</f>
        <v>HTC-4</v>
      </c>
      <c r="J11" s="276">
        <f>[1]WELZER!AB11</f>
        <v>6948.37331187494</v>
      </c>
      <c r="K11" s="479"/>
      <c r="L11" s="479"/>
      <c r="M11" s="160"/>
      <c r="N11" s="403"/>
      <c r="P11" s="37"/>
      <c r="W11" s="423"/>
      <c r="X11" s="423"/>
      <c r="Y11" s="257"/>
      <c r="Z11" s="257"/>
      <c r="AA11" s="423"/>
      <c r="AB11" s="423"/>
      <c r="AC11" s="37"/>
      <c r="AD11" s="37"/>
      <c r="AE11" s="37"/>
      <c r="AF11" s="37"/>
      <c r="AG11" s="37"/>
      <c r="AH11" s="37"/>
      <c r="AI11" s="37"/>
      <c r="AJ11" s="37"/>
      <c r="AK11" s="37"/>
      <c r="AL11" s="37"/>
      <c r="AM11" s="37"/>
      <c r="AN11" s="37"/>
      <c r="AO11" s="37"/>
      <c r="AP11" s="37"/>
    </row>
    <row r="12" spans="1:42">
      <c r="A12" s="475" t="str">
        <f>[1]WELZER!$A12</f>
        <v>CB004</v>
      </c>
      <c r="B12" s="475" t="str">
        <f>[1]WELZER!$B12</f>
        <v>B4EES-4(Y)</v>
      </c>
      <c r="C12" s="472" t="str">
        <f>[1]WELZER!C12</f>
        <v>4EC-4.2</v>
      </c>
      <c r="D12" s="472" t="str">
        <f>[1]WELZER!D12</f>
        <v>4LT</v>
      </c>
      <c r="E12" s="476">
        <f>[1]WELZER!M12</f>
        <v>3380.99799306696</v>
      </c>
      <c r="F12" s="480"/>
      <c r="G12" s="421" t="str">
        <f>[1]WELZER!$S12</f>
        <v>CU - 64 QC</v>
      </c>
      <c r="H12" s="478">
        <f>[1]WELZER!V12</f>
        <v>7507.73204218115</v>
      </c>
      <c r="I12" s="276" t="str">
        <f>[1]WELZER!$Y12</f>
        <v>HTC-5</v>
      </c>
      <c r="J12" s="276">
        <f>[1]WELZER!AB12</f>
        <v>7236.81016151252</v>
      </c>
      <c r="K12" s="479"/>
      <c r="L12" s="479"/>
      <c r="M12" s="160"/>
      <c r="N12" s="37"/>
      <c r="P12" s="37"/>
      <c r="W12" s="423"/>
      <c r="X12" s="423"/>
      <c r="Y12" s="481"/>
      <c r="Z12" s="481"/>
      <c r="AA12" s="423"/>
      <c r="AB12" s="423"/>
      <c r="AC12" s="37"/>
      <c r="AD12" s="37"/>
      <c r="AE12" s="37"/>
      <c r="AF12" s="37"/>
      <c r="AG12" s="37"/>
      <c r="AH12" s="37"/>
      <c r="AI12" s="37"/>
      <c r="AJ12" s="37"/>
      <c r="AK12" s="37"/>
      <c r="AL12" s="37"/>
      <c r="AM12" s="37"/>
      <c r="AN12" s="37"/>
      <c r="AO12" s="37"/>
      <c r="AP12" s="37"/>
    </row>
    <row r="13" spans="1:42">
      <c r="A13" s="475" t="str">
        <f>[1]WELZER!$A13</f>
        <v>CB005</v>
      </c>
      <c r="B13" s="475" t="str">
        <f>[1]WELZER!$B13</f>
        <v>B4DES-5(Y)</v>
      </c>
      <c r="C13" s="472" t="str">
        <f>[1]WELZER!C13</f>
        <v>4DC-5.2</v>
      </c>
      <c r="D13" s="472" t="str">
        <f>[1]WELZER!D13</f>
        <v>5LT</v>
      </c>
      <c r="E13" s="476">
        <f>[1]WELZER!M13</f>
        <v>3440.31374733129</v>
      </c>
      <c r="F13" s="480"/>
      <c r="G13" s="421" t="str">
        <f>[1]WELZER!$S13</f>
        <v>CU - 72 QC</v>
      </c>
      <c r="H13" s="478">
        <f>[1]WELZER!V13</f>
        <v>7890.86942658858</v>
      </c>
      <c r="I13" s="276" t="str">
        <f>[1]WELZER!$Y13</f>
        <v>HTC-8</v>
      </c>
      <c r="J13" s="276">
        <f>[1]WELZER!AB13</f>
        <v>8129.46093504025</v>
      </c>
      <c r="K13" s="479"/>
      <c r="L13" s="479"/>
      <c r="M13" s="160"/>
      <c r="N13" s="37"/>
      <c r="P13" s="37"/>
      <c r="W13" s="423"/>
      <c r="X13" s="423"/>
      <c r="Y13" s="481"/>
      <c r="Z13" s="481"/>
      <c r="AA13" s="423"/>
      <c r="AB13" s="423"/>
      <c r="AC13" s="37"/>
      <c r="AD13" s="37"/>
      <c r="AE13" s="37"/>
      <c r="AF13" s="37"/>
      <c r="AG13" s="37"/>
      <c r="AH13" s="37"/>
      <c r="AI13" s="37"/>
      <c r="AJ13" s="37"/>
      <c r="AK13" s="37"/>
      <c r="AL13" s="37"/>
      <c r="AM13" s="37"/>
      <c r="AN13" s="37"/>
      <c r="AO13" s="37"/>
      <c r="AP13" s="37"/>
    </row>
    <row r="14" spans="1:42">
      <c r="A14" s="475" t="str">
        <f>[1]WELZER!$A14</f>
        <v>CB006</v>
      </c>
      <c r="B14" s="475" t="str">
        <f>[1]WELZER!$B14</f>
        <v>B4CES-6(Y)</v>
      </c>
      <c r="C14" s="472" t="str">
        <f>[1]WELZER!C14</f>
        <v>4CC-6.2</v>
      </c>
      <c r="D14" s="472" t="str">
        <f>[1]WELZER!D14</f>
        <v>6LT</v>
      </c>
      <c r="E14" s="476">
        <f>[1]WELZER!M14</f>
        <v>3501.74792139078</v>
      </c>
      <c r="F14" s="480"/>
      <c r="G14" s="421" t="str">
        <f>[1]WELZER!$S14</f>
        <v>CU - 90 QC</v>
      </c>
      <c r="H14" s="478">
        <f>[1]WELZER!V14</f>
        <v>8220.80816051999</v>
      </c>
      <c r="I14" s="276" t="str">
        <f>[1]WELZER!$Y14</f>
        <v>HTC-8</v>
      </c>
      <c r="J14" s="276">
        <f>[1]WELZER!AB14</f>
        <v>8129.46093504025</v>
      </c>
      <c r="K14" s="479"/>
      <c r="L14" s="479"/>
      <c r="M14" s="160"/>
      <c r="N14" s="37"/>
      <c r="P14" s="37"/>
      <c r="W14" s="423"/>
      <c r="X14" s="423"/>
      <c r="Y14" s="481"/>
      <c r="Z14" s="481"/>
      <c r="AA14" s="423"/>
      <c r="AB14" s="423"/>
      <c r="AC14" s="37"/>
      <c r="AD14" s="37"/>
      <c r="AE14" s="37"/>
      <c r="AF14" s="37"/>
      <c r="AG14" s="37"/>
      <c r="AH14" s="37"/>
      <c r="AI14" s="37"/>
      <c r="AJ14" s="37"/>
      <c r="AK14" s="37"/>
      <c r="AL14" s="37"/>
      <c r="AM14" s="37"/>
      <c r="AN14" s="37"/>
      <c r="AO14" s="37"/>
      <c r="AP14" s="37"/>
    </row>
    <row r="15" customHeight="1" spans="1:42">
      <c r="A15" s="475" t="str">
        <f>[1]WELZER!$A15</f>
        <v>CB007</v>
      </c>
      <c r="B15" s="475" t="str">
        <f>[1]WELZER!$B15</f>
        <v>B4TES-9(Y)</v>
      </c>
      <c r="C15" s="472" t="str">
        <f>[1]WELZER!C15</f>
        <v>4TCS-8.2</v>
      </c>
      <c r="D15" s="472" t="str">
        <f>[1]WELZER!D15</f>
        <v>8LT</v>
      </c>
      <c r="E15" s="476">
        <f>[1]WELZER!M15</f>
        <v>4987.68472906404</v>
      </c>
      <c r="F15" s="480"/>
      <c r="G15" s="421" t="str">
        <f>[1]WELZER!$S15</f>
        <v>CU - 125 QC</v>
      </c>
      <c r="H15" s="478">
        <f>[1]WELZER!V15</f>
        <v>11367.3094528342</v>
      </c>
      <c r="I15" s="276" t="str">
        <f>[1]WELZER!$Y15</f>
        <v>HTC-10</v>
      </c>
      <c r="J15" s="276">
        <f>[1]WELZER!AB15</f>
        <v>10678.7478173427</v>
      </c>
      <c r="K15" s="479"/>
      <c r="L15" s="479"/>
      <c r="M15" s="160"/>
      <c r="N15" s="37"/>
      <c r="P15" s="37"/>
      <c r="W15" s="423"/>
      <c r="X15" s="423"/>
      <c r="Y15" s="481"/>
      <c r="Z15" s="481"/>
      <c r="AA15" s="423"/>
      <c r="AB15" s="423"/>
      <c r="AC15" s="37"/>
      <c r="AD15" s="37"/>
      <c r="AE15" s="37"/>
      <c r="AF15" s="37"/>
      <c r="AG15" s="37"/>
      <c r="AH15" s="37"/>
      <c r="AI15" s="37"/>
      <c r="AJ15" s="37"/>
      <c r="AK15" s="37"/>
      <c r="AL15" s="37"/>
      <c r="AM15" s="37"/>
      <c r="AN15" s="37"/>
      <c r="AO15" s="37"/>
      <c r="AP15" s="37"/>
    </row>
    <row r="16" spans="1:42">
      <c r="A16" s="475" t="str">
        <f>[1]WELZER!$A16</f>
        <v>CB008</v>
      </c>
      <c r="B16" s="475" t="str">
        <f>[1]WELZER!$B16</f>
        <v>B4PES-12(Y)</v>
      </c>
      <c r="C16" s="472" t="str">
        <f>[1]WELZER!C16</f>
        <v>4PCS-10.2</v>
      </c>
      <c r="D16" s="472" t="str">
        <f>[1]WELZER!D16</f>
        <v>10LT</v>
      </c>
      <c r="E16" s="476">
        <f>[1]WELZER!M16</f>
        <v>5154.1689472724</v>
      </c>
      <c r="F16" s="480"/>
      <c r="G16" s="421" t="str">
        <f>[1]WELZER!$S16</f>
        <v>CU - 144 QC</v>
      </c>
      <c r="H16" s="478">
        <f>[1]WELZER!V16</f>
        <v>12293.2685055021</v>
      </c>
      <c r="I16" s="276" t="str">
        <f>[1]WELZER!$Y16</f>
        <v>HTC-12</v>
      </c>
      <c r="J16" s="276">
        <f>[1]WELZER!AB16</f>
        <v>11360.3901263501</v>
      </c>
      <c r="K16" s="479"/>
      <c r="L16" s="479"/>
      <c r="M16" s="160"/>
      <c r="N16" s="37"/>
      <c r="P16" s="37"/>
      <c r="W16" s="423"/>
      <c r="X16" s="423"/>
      <c r="Y16" s="481"/>
      <c r="Z16" s="481"/>
      <c r="AA16" s="423"/>
      <c r="AB16" s="423"/>
      <c r="AC16" s="37"/>
      <c r="AD16" s="37"/>
      <c r="AE16" s="37"/>
      <c r="AF16" s="37"/>
      <c r="AG16" s="37"/>
      <c r="AH16" s="37"/>
      <c r="AI16" s="37"/>
      <c r="AJ16" s="37"/>
      <c r="AK16" s="37"/>
      <c r="AL16" s="37"/>
      <c r="AM16" s="37"/>
      <c r="AN16" s="37"/>
      <c r="AO16" s="37"/>
      <c r="AP16" s="37"/>
    </row>
    <row r="17" spans="1:42">
      <c r="A17" s="475" t="str">
        <f>[1]WELZER!$A17</f>
        <v>CB009</v>
      </c>
      <c r="B17" s="475" t="str">
        <f>[1]WELZER!$B17</f>
        <v>B4NES-14(Y)</v>
      </c>
      <c r="C17" s="472" t="str">
        <f>[1]WELZER!C17</f>
        <v>4NCS-12.2</v>
      </c>
      <c r="D17" s="472" t="str">
        <f>[1]WELZER!D17</f>
        <v>12LT</v>
      </c>
      <c r="E17" s="476">
        <f>[1]WELZER!M17</f>
        <v>5197.50045612115</v>
      </c>
      <c r="F17" s="480"/>
      <c r="G17" s="421" t="str">
        <f>[1]WELZER!$S17</f>
        <v>CU - 160 QC</v>
      </c>
      <c r="H17" s="478">
        <f>[1]WELZER!V17</f>
        <v>12961.4287501013</v>
      </c>
      <c r="I17" s="276" t="str">
        <f>[1]WELZER!$Y17</f>
        <v>HTC-15</v>
      </c>
      <c r="J17" s="276">
        <f>[1]WELZER!AB17</f>
        <v>11962.0083391415</v>
      </c>
      <c r="K17" s="479"/>
      <c r="L17" s="479"/>
      <c r="M17" s="160"/>
      <c r="N17" s="37"/>
      <c r="P17" s="37"/>
      <c r="W17" s="423"/>
      <c r="X17" s="423"/>
      <c r="Y17" s="481"/>
      <c r="Z17" s="481"/>
      <c r="AA17" s="423"/>
      <c r="AB17" s="423"/>
      <c r="AC17" s="37"/>
      <c r="AD17" s="37"/>
      <c r="AE17" s="37"/>
      <c r="AF17" s="37"/>
      <c r="AG17" s="37"/>
      <c r="AH17" s="37"/>
      <c r="AI17" s="37"/>
      <c r="AJ17" s="37"/>
      <c r="AK17" s="37"/>
      <c r="AL17" s="37"/>
      <c r="AM17" s="37"/>
      <c r="AN17" s="37"/>
      <c r="AO17" s="37"/>
      <c r="AP17" s="37"/>
    </row>
    <row r="18" spans="1:42">
      <c r="A18" s="475" t="str">
        <f>[1]WELZER!$A18</f>
        <v>CB010</v>
      </c>
      <c r="B18" s="475" t="str">
        <f>[1]WELZER!$B18</f>
        <v>B4HE-18(Y)</v>
      </c>
      <c r="C18" s="472" t="str">
        <f>[1]WELZER!C18</f>
        <v>4H15.2</v>
      </c>
      <c r="D18" s="472" t="str">
        <f>[1]WELZER!D18</f>
        <v>15LT</v>
      </c>
      <c r="E18" s="476">
        <f>[1]WELZER!M18</f>
        <v>7011.08992704826</v>
      </c>
      <c r="F18" s="480"/>
      <c r="G18" s="421" t="str">
        <f>[1]WELZER!$S18</f>
        <v>CU - 200 QC</v>
      </c>
      <c r="H18" s="478">
        <f>[1]WELZER!V18</f>
        <v>16617.5588678511</v>
      </c>
      <c r="I18" s="276" t="str">
        <f>[1]WELZER!$Y18</f>
        <v>HTC-20</v>
      </c>
      <c r="J18" s="276">
        <f>[1]WELZER!AB18</f>
        <v>14718.4654989365</v>
      </c>
      <c r="K18" s="479"/>
      <c r="L18" s="479"/>
      <c r="M18" s="160"/>
      <c r="N18" s="37"/>
      <c r="P18" s="37"/>
      <c r="W18" s="423"/>
      <c r="X18" s="423"/>
      <c r="Y18" s="481"/>
      <c r="Z18" s="481"/>
      <c r="AA18" s="423"/>
      <c r="AB18" s="423"/>
      <c r="AC18" s="37"/>
      <c r="AD18" s="37"/>
      <c r="AE18" s="37"/>
      <c r="AF18" s="37"/>
      <c r="AG18" s="37"/>
      <c r="AH18" s="37"/>
      <c r="AI18" s="37"/>
      <c r="AJ18" s="37"/>
      <c r="AK18" s="37"/>
      <c r="AL18" s="37"/>
      <c r="AM18" s="37"/>
      <c r="AN18" s="37"/>
      <c r="AO18" s="37"/>
      <c r="AP18" s="37"/>
    </row>
    <row r="19" spans="1:42">
      <c r="A19" s="475" t="str">
        <f>[1]WELZER!$A19</f>
        <v>CB011</v>
      </c>
      <c r="B19" s="475" t="str">
        <f>[1]WELZER!$B19</f>
        <v>B4GE-23(Y)</v>
      </c>
      <c r="C19" s="472" t="str">
        <f>[1]WELZER!C19</f>
        <v>4G-20.2</v>
      </c>
      <c r="D19" s="472" t="str">
        <f>[1]WELZER!D19</f>
        <v>20LT</v>
      </c>
      <c r="E19" s="476">
        <f>[1]WELZER!M19</f>
        <v>7571.05465367965</v>
      </c>
      <c r="F19" s="480"/>
      <c r="G19" s="421" t="str">
        <f>[1]WELZER!$S19</f>
        <v>CU - 250 QC</v>
      </c>
      <c r="H19" s="478">
        <f>[1]WELZER!V19</f>
        <v>20736.4064193404</v>
      </c>
      <c r="I19" s="276" t="str">
        <f>[1]WELZER!$Y19</f>
        <v>HTC-25</v>
      </c>
      <c r="J19" s="276">
        <f>[1]WELZER!AB19</f>
        <v>16762.4890736065</v>
      </c>
      <c r="K19" s="479"/>
      <c r="L19" s="479"/>
      <c r="M19" s="160"/>
      <c r="N19" s="37"/>
      <c r="P19" s="37"/>
      <c r="W19" s="423"/>
      <c r="X19" s="423"/>
      <c r="Y19" s="481"/>
      <c r="Z19" s="481"/>
      <c r="AA19" s="423"/>
      <c r="AB19" s="423"/>
      <c r="AC19" s="37"/>
      <c r="AD19" s="37"/>
      <c r="AE19" s="37"/>
      <c r="AF19" s="37"/>
      <c r="AG19" s="37"/>
      <c r="AH19" s="37"/>
      <c r="AI19" s="37"/>
      <c r="AJ19" s="37"/>
      <c r="AK19" s="37"/>
      <c r="AL19" s="37"/>
      <c r="AM19" s="37"/>
      <c r="AN19" s="37"/>
      <c r="AO19" s="37"/>
      <c r="AP19" s="37"/>
    </row>
    <row r="20" spans="1:42">
      <c r="A20" s="475" t="str">
        <f>[1]WELZER!$A20</f>
        <v>CB012</v>
      </c>
      <c r="B20" s="475" t="str">
        <f>[1]WELZER!$B20</f>
        <v>B6HE-28(Y)</v>
      </c>
      <c r="C20" s="472" t="str">
        <f>[1]WELZER!C20</f>
        <v>6H-25.2</v>
      </c>
      <c r="D20" s="472" t="str">
        <f>[1]WELZER!D20</f>
        <v>25LT</v>
      </c>
      <c r="E20" s="476">
        <f>[1]WELZER!M20</f>
        <v>9511.08992704826</v>
      </c>
      <c r="F20" s="480"/>
      <c r="G20" s="421" t="str">
        <f>[1]WELZER!$S20</f>
        <v>CU - 300 QC</v>
      </c>
      <c r="H20" s="478">
        <f>[1]WELZER!V20</f>
        <v>24728.5476308057</v>
      </c>
      <c r="I20" s="276" t="str">
        <f>[1]WELZER!$Y20</f>
        <v>HTC-30</v>
      </c>
      <c r="J20" s="276">
        <f>[1]WELZER!AB20</f>
        <v>20712.451382101</v>
      </c>
      <c r="K20" s="479"/>
      <c r="L20" s="479"/>
      <c r="M20" s="160"/>
      <c r="N20" s="37"/>
      <c r="P20" s="37"/>
      <c r="W20" s="423"/>
      <c r="X20" s="423"/>
      <c r="Y20" s="481"/>
      <c r="Z20" s="481"/>
      <c r="AA20" s="423"/>
      <c r="AB20" s="423"/>
      <c r="AC20" s="37"/>
      <c r="AD20" s="37"/>
      <c r="AE20" s="37"/>
      <c r="AF20" s="37"/>
      <c r="AG20" s="37"/>
      <c r="AH20" s="37"/>
      <c r="AI20" s="37"/>
      <c r="AJ20" s="37"/>
      <c r="AK20" s="37"/>
      <c r="AL20" s="37"/>
      <c r="AM20" s="37"/>
      <c r="AN20" s="37"/>
      <c r="AO20" s="37"/>
      <c r="AP20" s="37"/>
    </row>
    <row r="21" spans="1:42">
      <c r="A21" s="475" t="str">
        <f>[1]WELZER!$A21</f>
        <v>CB013</v>
      </c>
      <c r="B21" s="475" t="str">
        <f>[1]WELZER!$B21</f>
        <v>B6GE-34(Y)</v>
      </c>
      <c r="C21" s="472" t="str">
        <f>[1]WELZER!C21</f>
        <v>6G-30.2</v>
      </c>
      <c r="D21" s="472" t="str">
        <f>[1]WELZER!D21</f>
        <v>30LT</v>
      </c>
      <c r="E21" s="476">
        <f>[1]WELZER!M21</f>
        <v>9594.86417748918</v>
      </c>
      <c r="F21" s="480"/>
      <c r="G21" s="421" t="str">
        <f>[1]WELZER!$S21</f>
        <v>CU - 350 QC</v>
      </c>
      <c r="H21" s="478">
        <f>[1]WELZER!V21</f>
        <v>26877.6059531463</v>
      </c>
      <c r="I21" s="276" t="str">
        <f>[1]WELZER!$Y21</f>
        <v>HTC-35</v>
      </c>
      <c r="J21" s="276">
        <f>[1]WELZER!AB21</f>
        <v>22491.3079293125</v>
      </c>
      <c r="K21" s="479"/>
      <c r="L21" s="479"/>
      <c r="M21" s="160"/>
      <c r="N21" s="37"/>
      <c r="P21" s="37"/>
      <c r="W21" s="423"/>
      <c r="X21" s="423"/>
      <c r="Y21" s="481"/>
      <c r="Z21" s="481"/>
      <c r="AA21" s="423"/>
      <c r="AB21" s="423"/>
      <c r="AC21" s="37"/>
      <c r="AD21" s="37"/>
      <c r="AE21" s="37"/>
      <c r="AF21" s="37"/>
      <c r="AG21" s="37"/>
      <c r="AH21" s="37"/>
      <c r="AI21" s="37"/>
      <c r="AJ21" s="37"/>
      <c r="AK21" s="37"/>
      <c r="AL21" s="37"/>
      <c r="AM21" s="37"/>
      <c r="AN21" s="37"/>
      <c r="AO21" s="37"/>
      <c r="AP21" s="37"/>
    </row>
    <row r="22" spans="1:42">
      <c r="A22" s="475" t="str">
        <f>[1]WELZER!$A22</f>
        <v>CB014</v>
      </c>
      <c r="B22" s="475" t="str">
        <f>[1]WELZER!$B22</f>
        <v>B6FE-44(Y)</v>
      </c>
      <c r="C22" s="472" t="str">
        <f>[1]WELZER!C22</f>
        <v>6F-40.2</v>
      </c>
      <c r="D22" s="472" t="str">
        <f>[1]WELZER!D22</f>
        <v>40LT</v>
      </c>
      <c r="E22" s="476">
        <f>[1]WELZER!M22</f>
        <v>10130.5784632035</v>
      </c>
      <c r="F22" s="480"/>
      <c r="G22" s="421" t="str">
        <f>[1]WELZER!$S22</f>
        <v>CU - 400 QC</v>
      </c>
      <c r="H22" s="478">
        <f>[1]WELZER!V22</f>
        <v>29290.2057921456</v>
      </c>
      <c r="I22" s="276" t="str">
        <f>[1]WELZER!$Y22</f>
        <v>HTC-50</v>
      </c>
      <c r="J22" s="276">
        <f>[1]WELZER!AB22</f>
        <v>25556.4367463535</v>
      </c>
      <c r="K22" s="479"/>
      <c r="L22" s="479"/>
      <c r="M22" s="160"/>
      <c r="N22" s="37"/>
      <c r="P22" s="37"/>
      <c r="W22" s="423"/>
      <c r="X22" s="423"/>
      <c r="Y22" s="481"/>
      <c r="Z22" s="481"/>
      <c r="AA22" s="423"/>
      <c r="AB22" s="423"/>
      <c r="AC22" s="37"/>
      <c r="AD22" s="37"/>
      <c r="AE22" s="37"/>
      <c r="AF22" s="37"/>
      <c r="AG22" s="37"/>
      <c r="AH22" s="37"/>
      <c r="AI22" s="37"/>
      <c r="AJ22" s="37"/>
      <c r="AK22" s="37"/>
      <c r="AL22" s="37"/>
      <c r="AM22" s="37"/>
      <c r="AN22" s="37"/>
      <c r="AO22" s="37"/>
      <c r="AP22" s="37"/>
    </row>
    <row r="23" customHeight="1" spans="1:42">
      <c r="A23" s="475" t="str">
        <f>[1]WELZER!$A23</f>
        <v>CB015</v>
      </c>
      <c r="B23" s="471" t="str">
        <f>[1]WELZER!$B23</f>
        <v>B4FES-5(Y)</v>
      </c>
      <c r="C23" s="472" t="str">
        <f>[1]WELZER!C23</f>
        <v>4FC-5.2</v>
      </c>
      <c r="D23" s="472" t="str">
        <f>[1]WELZER!D23</f>
        <v>5MT</v>
      </c>
      <c r="E23" s="476">
        <f>[1]WELZER!M23</f>
        <v>3325.12315270936</v>
      </c>
      <c r="F23" s="480"/>
      <c r="G23" s="421" t="str">
        <f>[1]WELZER!$S23</f>
        <v>CU - 72 QC</v>
      </c>
      <c r="H23" s="478">
        <f>[1]WELZER!V23</f>
        <v>7841.01187673102</v>
      </c>
      <c r="I23" s="276" t="str">
        <f>[1]WELZER!$Y23</f>
        <v>HTC-8</v>
      </c>
      <c r="J23" s="276">
        <f>[1]WELZER!AB23</f>
        <v>8079.6033851827</v>
      </c>
      <c r="K23" s="479"/>
      <c r="L23" s="479"/>
      <c r="M23" s="160"/>
      <c r="N23" s="37"/>
      <c r="P23" s="37"/>
      <c r="W23" s="423"/>
      <c r="X23" s="423"/>
      <c r="Y23" s="481"/>
      <c r="Z23" s="481"/>
      <c r="AA23" s="423"/>
      <c r="AB23" s="423"/>
      <c r="AC23" s="37"/>
      <c r="AD23" s="37"/>
      <c r="AE23" s="37"/>
      <c r="AF23" s="37"/>
      <c r="AG23" s="37"/>
      <c r="AH23" s="37"/>
      <c r="AI23" s="37"/>
      <c r="AJ23" s="37"/>
      <c r="AK23" s="37"/>
      <c r="AL23" s="37"/>
      <c r="AM23" s="37"/>
      <c r="AN23" s="37"/>
      <c r="AO23" s="37"/>
      <c r="AP23" s="37"/>
    </row>
    <row r="24" spans="1:42">
      <c r="A24" s="475" t="str">
        <f>[1]WELZER!$A24</f>
        <v>CB016</v>
      </c>
      <c r="B24" s="471" t="str">
        <f>[1]WELZER!$B24</f>
        <v>B4EES-6(Y)</v>
      </c>
      <c r="C24" s="472" t="str">
        <f>[1]WELZER!C24</f>
        <v>4EC-6.2</v>
      </c>
      <c r="D24" s="472" t="str">
        <f>[1]WELZER!D24</f>
        <v>6MT</v>
      </c>
      <c r="E24" s="476">
        <f>[1]WELZER!M24</f>
        <v>3435.73253056012</v>
      </c>
      <c r="F24" s="480"/>
      <c r="G24" s="421" t="str">
        <f>[1]WELZER!$S24</f>
        <v>CU - 90 QC</v>
      </c>
      <c r="H24" s="478">
        <f>[1]WELZER!V24</f>
        <v>8269.64820936004</v>
      </c>
      <c r="I24" s="276" t="str">
        <f>[1]WELZER!$Y24</f>
        <v>HTC-8</v>
      </c>
      <c r="J24" s="276">
        <f>[1]WELZER!AB24</f>
        <v>8178.3009838803</v>
      </c>
      <c r="K24" s="479"/>
      <c r="L24" s="479"/>
      <c r="M24" s="160"/>
      <c r="N24" s="37"/>
      <c r="P24" s="37"/>
      <c r="W24" s="423"/>
      <c r="X24" s="423"/>
      <c r="Y24" s="481"/>
      <c r="Z24" s="481"/>
      <c r="AA24" s="423"/>
      <c r="AB24" s="423"/>
      <c r="AC24" s="37"/>
      <c r="AD24" s="37"/>
      <c r="AE24" s="37"/>
      <c r="AF24" s="37"/>
      <c r="AG24" s="37"/>
      <c r="AH24" s="37"/>
      <c r="AI24" s="37"/>
      <c r="AJ24" s="37"/>
      <c r="AK24" s="37"/>
      <c r="AL24" s="37"/>
      <c r="AM24" s="37"/>
      <c r="AN24" s="37"/>
      <c r="AO24" s="37"/>
      <c r="AP24" s="37"/>
    </row>
    <row r="25" spans="1:42">
      <c r="A25" s="475" t="str">
        <f>[1]WELZER!$A25</f>
        <v>CB017</v>
      </c>
      <c r="B25" s="471" t="str">
        <f>[1]WELZER!$B25</f>
        <v>B4DES-7(Y)</v>
      </c>
      <c r="C25" s="472" t="str">
        <f>[1]WELZER!C25</f>
        <v>4DC-7.2</v>
      </c>
      <c r="D25" s="472" t="str">
        <f>[1]WELZER!D25</f>
        <v>7MT</v>
      </c>
      <c r="E25" s="476">
        <f>[1]WELZER!M25</f>
        <v>3435.73253056012</v>
      </c>
      <c r="F25" s="480"/>
      <c r="G25" s="421" t="str">
        <f>[1]WELZER!$S25</f>
        <v>CU - 100 QC</v>
      </c>
      <c r="H25" s="478">
        <f>[1]WELZER!V25</f>
        <v>8539.73677058784</v>
      </c>
      <c r="I25" s="276" t="str">
        <f>[1]WELZER!$Y25</f>
        <v>HTC-10</v>
      </c>
      <c r="J25" s="276">
        <f>[1]WELZER!AB25</f>
        <v>8764.84524131064</v>
      </c>
      <c r="K25" s="479"/>
      <c r="L25" s="479"/>
      <c r="M25" s="160"/>
      <c r="N25" s="37"/>
      <c r="P25" s="37"/>
      <c r="W25" s="423"/>
      <c r="X25" s="423"/>
      <c r="Y25" s="481"/>
      <c r="Z25" s="481"/>
      <c r="AA25" s="423"/>
      <c r="AB25" s="423"/>
      <c r="AC25" s="37"/>
      <c r="AD25" s="37"/>
      <c r="AE25" s="37"/>
      <c r="AF25" s="37"/>
      <c r="AG25" s="37"/>
      <c r="AH25" s="37"/>
      <c r="AI25" s="37"/>
      <c r="AJ25" s="37"/>
      <c r="AK25" s="37"/>
      <c r="AL25" s="37"/>
      <c r="AM25" s="37"/>
      <c r="AN25" s="37"/>
      <c r="AO25" s="37"/>
      <c r="AP25" s="37"/>
    </row>
    <row r="26" spans="1:42">
      <c r="A26" s="475" t="str">
        <f>[1]WELZER!$A26</f>
        <v>CB018</v>
      </c>
      <c r="B26" s="482" t="str">
        <f>[1]WELZER!$B26</f>
        <v>B4CES-9(Y)</v>
      </c>
      <c r="C26" s="472" t="str">
        <f>[1]WELZER!C26</f>
        <v>4CC-9.2</v>
      </c>
      <c r="D26" s="472" t="str">
        <f>[1]WELZER!D26</f>
        <v>9MT</v>
      </c>
      <c r="E26" s="476">
        <f>[1]WELZER!M26</f>
        <v>3648.96916621055</v>
      </c>
      <c r="F26" s="480"/>
      <c r="G26" s="421" t="str">
        <f>[1]WELZER!$S26</f>
        <v>CU - 125 QC</v>
      </c>
      <c r="H26" s="478">
        <f>[1]WELZER!V26</f>
        <v>10172.763258288</v>
      </c>
      <c r="I26" s="276" t="str">
        <f>[1]WELZER!$Y26</f>
        <v>HTC-12</v>
      </c>
      <c r="J26" s="276">
        <f>[1]WELZER!AB26</f>
        <v>9940.36570632571</v>
      </c>
      <c r="K26" s="479"/>
      <c r="L26" s="479"/>
      <c r="M26" s="160"/>
      <c r="N26" s="37"/>
      <c r="P26" s="37"/>
      <c r="W26" s="423"/>
      <c r="X26" s="423"/>
      <c r="Y26" s="481"/>
      <c r="Z26" s="481"/>
      <c r="AA26" s="423"/>
      <c r="AB26" s="423"/>
      <c r="AC26" s="37"/>
      <c r="AD26" s="37"/>
      <c r="AE26" s="37"/>
      <c r="AF26" s="37"/>
      <c r="AG26" s="37"/>
      <c r="AH26" s="37"/>
      <c r="AI26" s="37"/>
      <c r="AJ26" s="37"/>
      <c r="AK26" s="37"/>
      <c r="AL26" s="37"/>
      <c r="AM26" s="37"/>
      <c r="AN26" s="37"/>
      <c r="AO26" s="37"/>
      <c r="AP26" s="37"/>
    </row>
    <row r="27" customHeight="1" spans="1:42">
      <c r="A27" s="475" t="str">
        <f>[1]WELZER!$A27</f>
        <v>CB019</v>
      </c>
      <c r="B27" s="471" t="str">
        <f>[1]WELZER!$B27</f>
        <v>B4VES-10(Y)</v>
      </c>
      <c r="C27" s="472" t="str">
        <f>[1]WELZER!C27</f>
        <v>4VCS-10.2</v>
      </c>
      <c r="D27" s="472" t="str">
        <f>[1]WELZER!D27</f>
        <v>10MT</v>
      </c>
      <c r="E27" s="476">
        <f>[1]WELZER!M27</f>
        <v>5131.36288998358</v>
      </c>
      <c r="F27" s="480"/>
      <c r="G27" s="421" t="str">
        <f>[1]WELZER!$S27</f>
        <v>CU - 144 QC</v>
      </c>
      <c r="H27" s="478">
        <f>[1]WELZER!V27</f>
        <v>12272.9184851521</v>
      </c>
      <c r="I27" s="276" t="str">
        <f>[1]WELZER!$Y27</f>
        <v>HTC-12</v>
      </c>
      <c r="J27" s="276">
        <f>[1]WELZER!AB27</f>
        <v>11340.0401060001</v>
      </c>
      <c r="K27" s="479"/>
      <c r="L27" s="479"/>
      <c r="M27" s="160"/>
      <c r="N27" s="37"/>
      <c r="P27" s="37"/>
      <c r="W27" s="423"/>
      <c r="X27" s="423"/>
      <c r="Y27" s="481"/>
      <c r="Z27" s="481"/>
      <c r="AA27" s="423"/>
      <c r="AB27" s="423"/>
      <c r="AC27" s="37"/>
      <c r="AD27" s="37"/>
      <c r="AE27" s="37"/>
      <c r="AF27" s="37"/>
      <c r="AG27" s="37"/>
      <c r="AH27" s="37"/>
      <c r="AI27" s="37"/>
      <c r="AJ27" s="37"/>
      <c r="AK27" s="37"/>
      <c r="AL27" s="37"/>
      <c r="AM27" s="37"/>
      <c r="AN27" s="37"/>
      <c r="AO27" s="37"/>
      <c r="AP27" s="37"/>
    </row>
    <row r="28" spans="1:42">
      <c r="A28" s="475" t="str">
        <f>[1]WELZER!$A28</f>
        <v>CB020</v>
      </c>
      <c r="B28" s="471" t="str">
        <f>[1]WELZER!$B28</f>
        <v>B4TES-12(Y)</v>
      </c>
      <c r="C28" s="472" t="str">
        <f>[1]WELZER!C28</f>
        <v>4TCS-12.2</v>
      </c>
      <c r="D28" s="472" t="str">
        <f>[1]WELZER!D28</f>
        <v>12MT</v>
      </c>
      <c r="E28" s="476">
        <f>[1]WELZER!M28</f>
        <v>5338.24640967498</v>
      </c>
      <c r="F28" s="480"/>
      <c r="G28" s="421" t="str">
        <f>[1]WELZER!$S28</f>
        <v>CU - 160 QC</v>
      </c>
      <c r="H28" s="478">
        <f>[1]WELZER!V28</f>
        <v>12806.3840060353</v>
      </c>
      <c r="I28" s="276" t="str">
        <f>[1]WELZER!$Y28</f>
        <v>HTC-15</v>
      </c>
      <c r="J28" s="276">
        <f>[1]WELZER!AB28</f>
        <v>11806.9635950755</v>
      </c>
      <c r="K28" s="479"/>
      <c r="L28" s="479"/>
      <c r="M28" s="160"/>
      <c r="N28" s="37"/>
      <c r="P28" s="37"/>
      <c r="W28" s="423"/>
      <c r="X28" s="423"/>
      <c r="Y28" s="481"/>
      <c r="Z28" s="481"/>
      <c r="AA28" s="423"/>
      <c r="AB28" s="423"/>
      <c r="AC28" s="37"/>
      <c r="AD28" s="37"/>
      <c r="AE28" s="37"/>
      <c r="AF28" s="37"/>
      <c r="AG28" s="37"/>
      <c r="AH28" s="37"/>
      <c r="AI28" s="37"/>
      <c r="AJ28" s="37"/>
      <c r="AK28" s="37"/>
      <c r="AL28" s="37"/>
      <c r="AM28" s="37"/>
      <c r="AN28" s="37"/>
      <c r="AO28" s="37"/>
      <c r="AP28" s="37"/>
    </row>
    <row r="29" spans="1:42">
      <c r="A29" s="475" t="str">
        <f>[1]WELZER!$A29</f>
        <v>CB021</v>
      </c>
      <c r="B29" s="471" t="str">
        <f>[1]WELZER!$B29</f>
        <v>B4PES-15(Y)</v>
      </c>
      <c r="C29" s="472" t="str">
        <f>[1]WELZER!C29</f>
        <v>4PCS-15.2</v>
      </c>
      <c r="D29" s="472" t="str">
        <f>[1]WELZER!D29</f>
        <v>15MT</v>
      </c>
      <c r="E29" s="476">
        <f>[1]WELZER!M29</f>
        <v>5668.93424036281</v>
      </c>
      <c r="F29" s="480"/>
      <c r="G29" s="421" t="str">
        <f>[1]WELZER!$S29</f>
        <v>CU - 200 QC</v>
      </c>
      <c r="H29" s="478">
        <f>[1]WELZER!V29</f>
        <v>14628.6240742334</v>
      </c>
      <c r="I29" s="276" t="str">
        <f>[1]WELZER!$Y29</f>
        <v>HTC-20</v>
      </c>
      <c r="J29" s="276">
        <f>[1]WELZER!AB29</f>
        <v>12729.5307053188</v>
      </c>
      <c r="K29" s="479"/>
      <c r="L29" s="479"/>
      <c r="M29" s="160"/>
      <c r="N29" s="37"/>
      <c r="P29" s="37"/>
      <c r="W29" s="423"/>
      <c r="X29" s="423"/>
      <c r="Y29" s="481"/>
      <c r="Z29" s="481"/>
      <c r="AA29" s="423"/>
      <c r="AB29" s="423"/>
      <c r="AC29" s="37"/>
      <c r="AD29" s="37"/>
      <c r="AE29" s="37"/>
      <c r="AF29" s="37"/>
      <c r="AG29" s="37"/>
      <c r="AH29" s="37"/>
      <c r="AI29" s="37"/>
      <c r="AJ29" s="37"/>
      <c r="AK29" s="37"/>
      <c r="AL29" s="37"/>
      <c r="AM29" s="37"/>
      <c r="AN29" s="37"/>
      <c r="AO29" s="37"/>
      <c r="AP29" s="37"/>
    </row>
    <row r="30" spans="1:42">
      <c r="A30" s="475" t="str">
        <f>[1]WELZER!$A30</f>
        <v>CB022</v>
      </c>
      <c r="B30" s="471" t="str">
        <f>[1]WELZER!$B30</f>
        <v>B4NES-20(Y)</v>
      </c>
      <c r="C30" s="472" t="str">
        <f>[1]WELZER!C30</f>
        <v>4NCS-20.2</v>
      </c>
      <c r="D30" s="472" t="str">
        <f>[1]WELZER!D30</f>
        <v>20MT</v>
      </c>
      <c r="E30" s="476">
        <f>[1]WELZER!M30</f>
        <v>5970.09637188209</v>
      </c>
      <c r="F30" s="480"/>
      <c r="G30" s="421" t="str">
        <f>[1]WELZER!$S30</f>
        <v>CU - 250 QC</v>
      </c>
      <c r="H30" s="478">
        <f>[1]WELZER!V30</f>
        <v>18243.8915570083</v>
      </c>
      <c r="I30" s="276" t="str">
        <f>[1]WELZER!$Y30</f>
        <v>HTC-25</v>
      </c>
      <c r="J30" s="276">
        <f>[1]WELZER!AB30</f>
        <v>14269.9742112743</v>
      </c>
      <c r="K30" s="479"/>
      <c r="L30" s="479"/>
      <c r="M30" s="160"/>
      <c r="N30" s="37"/>
      <c r="P30" s="37"/>
      <c r="W30" s="423"/>
      <c r="X30" s="423"/>
      <c r="Y30" s="481"/>
      <c r="Z30" s="481"/>
      <c r="AA30" s="423"/>
      <c r="AB30" s="423"/>
      <c r="AC30" s="37"/>
      <c r="AD30" s="37"/>
      <c r="AE30" s="37"/>
      <c r="AF30" s="37"/>
      <c r="AG30" s="37"/>
      <c r="AH30" s="37"/>
      <c r="AI30" s="37"/>
      <c r="AJ30" s="37"/>
      <c r="AK30" s="37"/>
      <c r="AL30" s="37"/>
      <c r="AM30" s="37"/>
      <c r="AN30" s="37"/>
      <c r="AO30" s="37"/>
      <c r="AP30" s="37"/>
    </row>
    <row r="31" spans="1:42">
      <c r="A31" s="475" t="str">
        <f>[1]WELZER!$A31</f>
        <v>CB023</v>
      </c>
      <c r="B31" s="471" t="str">
        <f>[1]WELZER!$B31</f>
        <v>B4HE-25(Y)</v>
      </c>
      <c r="C31" s="472" t="str">
        <f>[1]WELZER!C31</f>
        <v>4H-25.2</v>
      </c>
      <c r="D31" s="472" t="str">
        <f>[1]WELZER!D31</f>
        <v>25MT</v>
      </c>
      <c r="E31" s="476">
        <f>[1]WELZER!M31</f>
        <v>7551.21338383838</v>
      </c>
      <c r="F31" s="480"/>
      <c r="G31" s="421" t="str">
        <f>[1]WELZER!$S31</f>
        <v>CU - 300 QC</v>
      </c>
      <c r="H31" s="478">
        <f>[1]WELZER!V31</f>
        <v>21913.362991899</v>
      </c>
      <c r="I31" s="276" t="str">
        <f>[1]WELZER!$Y31</f>
        <v>HTC-30</v>
      </c>
      <c r="J31" s="276">
        <f>[1]WELZER!AB31</f>
        <v>17897.2667431943</v>
      </c>
      <c r="K31" s="479"/>
      <c r="L31" s="479"/>
      <c r="M31" s="160"/>
      <c r="N31" s="37"/>
      <c r="P31" s="37"/>
      <c r="W31" s="423"/>
      <c r="X31" s="423"/>
      <c r="Y31" s="481"/>
      <c r="Z31" s="481"/>
      <c r="AA31" s="423"/>
      <c r="AB31" s="423"/>
      <c r="AC31" s="37"/>
      <c r="AD31" s="37"/>
      <c r="AE31" s="37"/>
      <c r="AF31" s="37"/>
      <c r="AG31" s="37"/>
      <c r="AH31" s="37"/>
      <c r="AI31" s="37"/>
      <c r="AJ31" s="37"/>
      <c r="AK31" s="37"/>
      <c r="AL31" s="37"/>
      <c r="AM31" s="37"/>
      <c r="AN31" s="37"/>
      <c r="AO31" s="37"/>
      <c r="AP31" s="37"/>
    </row>
    <row r="32" spans="1:42">
      <c r="A32" s="475" t="str">
        <f>[1]WELZER!$A32</f>
        <v>CB024</v>
      </c>
      <c r="B32" s="471" t="str">
        <f>[1]WELZER!$B32</f>
        <v>B4GE-30(Y)</v>
      </c>
      <c r="C32" s="472" t="str">
        <f>[1]WELZER!C32</f>
        <v>4G-30.2</v>
      </c>
      <c r="D32" s="472" t="str">
        <f>[1]WELZER!D32</f>
        <v>30MT</v>
      </c>
      <c r="E32" s="476">
        <f>[1]WELZER!M32</f>
        <v>7854.34389530223</v>
      </c>
      <c r="F32" s="480"/>
      <c r="G32" s="421" t="str">
        <f>[1]WELZER!$S32</f>
        <v>CU - 350 QC</v>
      </c>
      <c r="H32" s="478">
        <f>[1]WELZER!V32</f>
        <v>24736.314125914</v>
      </c>
      <c r="I32" s="276" t="str">
        <f>[1]WELZER!$Y32</f>
        <v>HTC-35</v>
      </c>
      <c r="J32" s="276">
        <f>[1]WELZER!AB32</f>
        <v>20350.0161020801</v>
      </c>
      <c r="K32" s="479"/>
      <c r="L32" s="479"/>
      <c r="M32" s="160"/>
      <c r="N32" s="37"/>
      <c r="P32" s="37"/>
      <c r="W32" s="423"/>
      <c r="X32" s="423"/>
      <c r="Y32" s="481"/>
      <c r="Z32" s="481"/>
      <c r="AA32" s="423"/>
      <c r="AB32" s="423"/>
      <c r="AC32" s="37"/>
      <c r="AD32" s="37"/>
      <c r="AE32" s="37"/>
      <c r="AF32" s="37"/>
      <c r="AG32" s="37"/>
      <c r="AH32" s="37"/>
      <c r="AI32" s="37"/>
      <c r="AJ32" s="37"/>
      <c r="AK32" s="37"/>
      <c r="AL32" s="37"/>
      <c r="AM32" s="37"/>
      <c r="AN32" s="37"/>
      <c r="AO32" s="37"/>
      <c r="AP32" s="37"/>
    </row>
    <row r="33" spans="1:45">
      <c r="A33" s="475" t="str">
        <f>[1]WELZER!$A33</f>
        <v>CB024.1</v>
      </c>
      <c r="B33" s="482" t="str">
        <f>[1]WELZER!$B33</f>
        <v>B6HE-35(Y)</v>
      </c>
      <c r="C33" s="472" t="str">
        <f>[1]WELZER!C33</f>
        <v>6H-35.2</v>
      </c>
      <c r="D33" s="472" t="str">
        <f>[1]WELZER!D33</f>
        <v>35MT</v>
      </c>
      <c r="E33" s="476">
        <f>[1]WELZER!M33</f>
        <v>9645.56964486131</v>
      </c>
      <c r="F33" s="480"/>
      <c r="G33" s="421" t="str">
        <f>[1]WELZER!$S33</f>
        <v>CU - 400 QC</v>
      </c>
      <c r="H33" s="478">
        <f>[1]WELZER!V33</f>
        <v>28321.7588317531</v>
      </c>
      <c r="I33" s="276" t="str">
        <f>[1]WELZER!$Y33</f>
        <v>HTC-40</v>
      </c>
      <c r="J33" s="276">
        <f>[1]WELZER!AB33</f>
        <v>22974.9930780276</v>
      </c>
      <c r="K33" s="479"/>
      <c r="L33" s="479"/>
      <c r="M33" s="160"/>
      <c r="N33" s="37"/>
      <c r="P33" s="37"/>
      <c r="W33" s="423"/>
      <c r="X33" s="423"/>
      <c r="Y33" s="481"/>
      <c r="Z33" s="481"/>
      <c r="AA33" s="423"/>
      <c r="AB33" s="423"/>
      <c r="AC33" s="37"/>
      <c r="AD33" s="37"/>
      <c r="AE33" s="37"/>
      <c r="AF33" s="37"/>
      <c r="AG33" s="37"/>
      <c r="AH33" s="37"/>
      <c r="AI33" s="37"/>
      <c r="AJ33" s="37"/>
      <c r="AK33" s="37"/>
      <c r="AL33" s="37"/>
      <c r="AM33" s="37"/>
      <c r="AN33" s="37"/>
      <c r="AO33" s="37"/>
      <c r="AP33" s="37"/>
    </row>
    <row r="34" spans="1:45">
      <c r="A34" s="475" t="str">
        <f>[1]WELZER!$A34</f>
        <v>CB025</v>
      </c>
      <c r="B34" s="471" t="str">
        <f>[1]WELZER!$B34</f>
        <v>B6GE-40(Y)</v>
      </c>
      <c r="C34" s="472" t="str">
        <f>[1]WELZER!C34</f>
        <v>6G-40.2</v>
      </c>
      <c r="D34" s="472" t="str">
        <f>[1]WELZER!D34</f>
        <v>40MT</v>
      </c>
      <c r="E34" s="476">
        <f>[1]WELZER!M34</f>
        <v>9645.56964486131</v>
      </c>
      <c r="F34" s="480"/>
      <c r="G34" s="421" t="str">
        <f>[1]WELZER!$S34</f>
        <v>CU - 500 QC</v>
      </c>
      <c r="H34" s="478">
        <f>[1]WELZER!V34</f>
        <v>32071.6451016139</v>
      </c>
      <c r="I34" s="276" t="str">
        <f>[1]WELZER!$Y34</f>
        <v>HTC-50</v>
      </c>
      <c r="J34" s="276">
        <f>[1]WELZER!AB34</f>
        <v>25108.7362986531</v>
      </c>
      <c r="K34" s="479"/>
      <c r="L34" s="479"/>
      <c r="M34" s="160"/>
      <c r="N34" s="37"/>
      <c r="P34" s="37"/>
      <c r="W34" s="423"/>
      <c r="X34" s="423"/>
      <c r="Y34" s="481"/>
      <c r="Z34" s="481"/>
      <c r="AA34" s="423"/>
      <c r="AB34" s="423"/>
      <c r="AC34" s="37"/>
      <c r="AD34" s="37"/>
      <c r="AE34" s="37"/>
      <c r="AF34" s="37"/>
      <c r="AG34" s="37"/>
      <c r="AH34" s="37"/>
      <c r="AI34" s="37"/>
      <c r="AJ34" s="37"/>
      <c r="AK34" s="37"/>
      <c r="AL34" s="37"/>
      <c r="AM34" s="37"/>
      <c r="AN34" s="37"/>
      <c r="AO34" s="37"/>
      <c r="AP34" s="37"/>
    </row>
    <row r="35" spans="1:45">
      <c r="A35" s="475" t="str">
        <f>[1]WELZER!$A35</f>
        <v>CB025.2</v>
      </c>
      <c r="B35" s="471" t="str">
        <f>[1]WELZER!$B35</f>
        <v>B6FE-50(Y)</v>
      </c>
      <c r="C35" s="472" t="str">
        <f>[1]WELZER!C35</f>
        <v>6F-50.2</v>
      </c>
      <c r="D35" s="472" t="str">
        <f>[1]WELZER!D35</f>
        <v>50MT</v>
      </c>
      <c r="E35" s="476">
        <f>[1]WELZER!M35</f>
        <v>9755.79892175726</v>
      </c>
      <c r="F35" s="480"/>
      <c r="G35" s="421" t="str">
        <f>[1]WELZER!$S35</f>
        <v>CU - 500 QC</v>
      </c>
      <c r="H35" s="478">
        <f>[1]WELZER!V35</f>
        <v>32173.395203364</v>
      </c>
      <c r="I35" s="276" t="str">
        <f>[1]WELZER!$Y35</f>
        <v>HTC-55</v>
      </c>
      <c r="J35" s="276">
        <f>[1]WELZER!AB35</f>
        <v>26796.8220057261</v>
      </c>
      <c r="K35" s="479"/>
      <c r="L35" s="479"/>
      <c r="M35" s="160"/>
      <c r="N35" s="37"/>
      <c r="P35" s="37"/>
      <c r="W35" s="423"/>
      <c r="X35" s="423"/>
      <c r="Y35" s="481"/>
      <c r="Z35" s="481"/>
      <c r="AA35" s="423"/>
      <c r="AB35" s="423"/>
      <c r="AC35" s="37"/>
      <c r="AD35" s="37"/>
      <c r="AE35" s="37"/>
      <c r="AF35" s="37"/>
      <c r="AG35" s="37"/>
      <c r="AH35" s="37"/>
      <c r="AI35" s="37"/>
      <c r="AJ35" s="37"/>
      <c r="AK35" s="37"/>
      <c r="AL35" s="37"/>
      <c r="AM35" s="37"/>
      <c r="AN35" s="37"/>
      <c r="AO35" s="37"/>
      <c r="AP35" s="37"/>
    </row>
    <row r="36" spans="1:45">
      <c r="A36" s="475" t="str">
        <f>[1]WELZER!$A36</f>
        <v>CB025.1</v>
      </c>
      <c r="B36" s="475" t="str">
        <f>[1]WELZER!$B36</f>
        <v>BS6H-20.2(Y)</v>
      </c>
      <c r="C36" s="472" t="str">
        <f>[1]WELZER!C36</f>
        <v>S6H-20.2</v>
      </c>
      <c r="D36" s="472" t="str">
        <f>[1]WELZER!D36</f>
        <v>2stage 20LT</v>
      </c>
      <c r="E36" s="476">
        <f>[1]WELZER!M36</f>
        <v>11960.3844596761</v>
      </c>
      <c r="F36" s="480"/>
      <c r="G36" s="421" t="str">
        <f>[1]WELZER!$S36</f>
        <v>CU - 250 QC</v>
      </c>
      <c r="H36" s="478">
        <f>[1]WELZER!V36</f>
        <v>26414.9222680512</v>
      </c>
      <c r="I36" s="276" t="str">
        <f>[1]WELZER!$Y36</f>
        <v>HTC-25</v>
      </c>
      <c r="J36" s="276">
        <f>[1]WELZER!AB36</f>
        <v>22441.0049223173</v>
      </c>
      <c r="K36" s="479"/>
      <c r="L36" s="479"/>
      <c r="M36" s="160"/>
      <c r="N36" s="37"/>
      <c r="P36" s="37"/>
      <c r="W36" s="423"/>
      <c r="X36" s="423"/>
      <c r="Y36" s="481"/>
      <c r="Z36" s="481"/>
      <c r="AA36" s="423"/>
      <c r="AB36" s="423"/>
      <c r="AC36" s="37"/>
      <c r="AD36" s="37"/>
      <c r="AE36" s="37"/>
      <c r="AF36" s="37"/>
      <c r="AG36" s="37"/>
      <c r="AH36" s="37"/>
      <c r="AI36" s="37"/>
      <c r="AJ36" s="37"/>
      <c r="AK36" s="37"/>
      <c r="AL36" s="37"/>
      <c r="AM36" s="37"/>
      <c r="AN36" s="37"/>
      <c r="AO36" s="37"/>
      <c r="AP36" s="37"/>
    </row>
    <row r="37" spans="1:45">
      <c r="A37" s="475" t="str">
        <f>[1]WELZER!$A37</f>
        <v>CB025.3</v>
      </c>
      <c r="B37" s="475" t="str">
        <f>[1]WELZER!$B37</f>
        <v>BS6G-25.2(Y)</v>
      </c>
      <c r="C37" s="472" t="str">
        <f>[1]WELZER!C37</f>
        <v>S6G-25.2</v>
      </c>
      <c r="D37" s="472" t="str">
        <f>[1]WELZER!D37</f>
        <v>2stage 25LT</v>
      </c>
      <c r="E37" s="476">
        <f>[1]WELZER!M37</f>
        <v>12842.2186748437</v>
      </c>
      <c r="F37" s="480"/>
      <c r="G37" s="421" t="str">
        <f>[1]WELZER!$S37</f>
        <v>CU - 300 QC</v>
      </c>
      <c r="H37" s="478">
        <f>[1]WELZER!V37</f>
        <v>28731.886980618</v>
      </c>
      <c r="I37" s="276" t="str">
        <f>[1]WELZER!$Y37</f>
        <v>HTC-30</v>
      </c>
      <c r="J37" s="276">
        <f>[1]WELZER!AB37</f>
        <v>24715.7907319132</v>
      </c>
      <c r="K37" s="479"/>
      <c r="L37" s="479"/>
      <c r="M37" s="160"/>
      <c r="N37" s="37"/>
      <c r="P37" s="37"/>
      <c r="W37" s="423"/>
      <c r="X37" s="423"/>
      <c r="Y37" s="481"/>
      <c r="Z37" s="481"/>
      <c r="AA37" s="423"/>
      <c r="AB37" s="423"/>
      <c r="AC37" s="37"/>
      <c r="AD37" s="37"/>
      <c r="AE37" s="37"/>
      <c r="AF37" s="37"/>
      <c r="AG37" s="37"/>
      <c r="AH37" s="37"/>
      <c r="AI37" s="37"/>
      <c r="AJ37" s="37"/>
      <c r="AK37" s="37"/>
      <c r="AL37" s="37"/>
      <c r="AM37" s="37"/>
      <c r="AN37" s="37"/>
      <c r="AO37" s="37"/>
      <c r="AP37" s="37"/>
    </row>
    <row r="38" spans="1:45">
      <c r="A38" s="475" t="str">
        <f>[1]WELZER!$A38</f>
        <v>CB026</v>
      </c>
      <c r="B38" s="475" t="str">
        <f>[1]WELZER!$B38</f>
        <v>BS6F-30.2(Y)</v>
      </c>
      <c r="C38" s="472" t="str">
        <f>[1]WELZER!C38</f>
        <v>S6F-30.2</v>
      </c>
      <c r="D38" s="472" t="str">
        <f>[1]WELZER!D38</f>
        <v>2stage 30LT</v>
      </c>
      <c r="E38" s="476">
        <f>[1]WELZER!M38</f>
        <v>13558.7264890282</v>
      </c>
      <c r="F38" s="483"/>
      <c r="G38" s="276" t="str">
        <f>[1]WELZER!$S38</f>
        <v>CU - 350 QC</v>
      </c>
      <c r="H38" s="478">
        <f>[1]WELZER!V38</f>
        <v>30513.1577492305</v>
      </c>
      <c r="I38" s="276" t="str">
        <f>[1]WELZER!$Y38</f>
        <v>HTC-35</v>
      </c>
      <c r="J38" s="276">
        <f>[1]WELZER!AB38</f>
        <v>26126.8597253966</v>
      </c>
      <c r="K38" s="479"/>
      <c r="L38" s="479"/>
      <c r="M38" s="160"/>
      <c r="N38" s="37"/>
      <c r="P38" s="37"/>
      <c r="W38" s="423"/>
      <c r="X38" s="423"/>
      <c r="Y38" s="481"/>
      <c r="Z38" s="481"/>
      <c r="AA38" s="423"/>
      <c r="AB38" s="423"/>
      <c r="AC38" s="37"/>
      <c r="AD38" s="37"/>
      <c r="AE38" s="37"/>
      <c r="AF38" s="37"/>
      <c r="AG38" s="37"/>
      <c r="AH38" s="37"/>
      <c r="AI38" s="37"/>
      <c r="AJ38" s="37"/>
      <c r="AK38" s="37"/>
      <c r="AL38" s="37"/>
      <c r="AM38" s="37"/>
      <c r="AN38" s="37"/>
      <c r="AO38" s="37"/>
      <c r="AP38" s="37"/>
    </row>
    <row r="39" spans="1:45">
      <c r="A39" s="159" t="s">
        <v>365</v>
      </c>
      <c r="P39" s="160"/>
      <c r="Q39" s="160"/>
      <c r="AR39" s="484"/>
      <c r="AS39" s="466"/>
    </row>
    <row r="40" spans="1:45">
      <c r="A40" s="35" t="s">
        <v>366</v>
      </c>
      <c r="P40" s="160"/>
      <c r="Q40" s="160"/>
    </row>
    <row r="41" spans="1:45">
      <c r="A41" s="35" t="s">
        <v>367</v>
      </c>
      <c r="C41" s="102"/>
      <c r="D41" s="485"/>
      <c r="E41" s="160"/>
      <c r="F41" s="160"/>
      <c r="G41" s="160"/>
      <c r="H41" s="160"/>
      <c r="I41" s="160"/>
      <c r="J41" s="160"/>
    </row>
    <row r="42" spans="1:45">
      <c r="A42" s="35" t="s">
        <v>41</v>
      </c>
      <c r="D42" s="37"/>
      <c r="E42" s="485"/>
      <c r="F42" s="485"/>
      <c r="G42" s="485"/>
      <c r="H42" s="485"/>
      <c r="I42" s="485"/>
      <c r="J42" s="485"/>
    </row>
    <row r="43" spans="1:45">
      <c r="A43" s="35" t="s">
        <v>42</v>
      </c>
      <c r="D43" s="37"/>
      <c r="E43" s="37"/>
      <c r="F43" s="37"/>
      <c r="G43" s="37"/>
      <c r="H43" s="37"/>
      <c r="I43" s="37"/>
      <c r="J43" s="37"/>
    </row>
    <row r="44" spans="1:45">
      <c r="A44" s="36" t="s">
        <v>43</v>
      </c>
      <c r="D44" s="37"/>
      <c r="E44" s="37"/>
      <c r="F44" s="37"/>
      <c r="G44" s="37"/>
      <c r="H44" s="37"/>
      <c r="I44" s="37"/>
      <c r="J44" s="37"/>
    </row>
    <row r="45" spans="1:45">
      <c r="A45" s="35" t="s">
        <v>52</v>
      </c>
      <c r="D45" s="37"/>
      <c r="E45" s="37"/>
      <c r="F45" s="37"/>
      <c r="G45" s="37"/>
      <c r="H45" s="37"/>
      <c r="I45" s="37"/>
      <c r="J45" s="37"/>
    </row>
  </sheetData>
  <mergeCells count="1">
    <mergeCell ref="F9:F38"/>
  </mergeCell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P170"/>
  <sheetViews>
    <sheetView workbookViewId="0">
      <pane xSplit="2" ySplit="8" topLeftCell="C9" activePane="bottomRight" state="frozen"/>
      <selection/>
      <selection pane="topRight"/>
      <selection pane="bottomLeft"/>
      <selection pane="bottomRight" activeCell="O15" sqref="O15"/>
    </sheetView>
  </sheetViews>
  <sheetFormatPr defaultColWidth="9" defaultRowHeight="12"/>
  <cols>
    <col min="1" max="1" width="17.1428571428571" style="413" customWidth="1"/>
    <col min="2" max="2" width="17.4285714285714" style="37" customWidth="1"/>
    <col min="3" max="3" width="14.5714285714286" style="37" customWidth="1"/>
    <col min="4" max="4" width="17.4285714285714" style="37" customWidth="1"/>
    <col min="5" max="5" width="11.1428571428571" style="37" customWidth="1"/>
    <col min="6" max="6" width="13.4285714285714" style="413" customWidth="1"/>
    <col min="7" max="7" width="18.4285714285714" style="413" customWidth="1"/>
    <col min="8" max="8" width="12.7142857142857" style="37" customWidth="1"/>
    <col min="9" max="9" width="11.8571428571429" style="37" customWidth="1"/>
    <col min="10" max="10" width="29.2857142857143" style="37" customWidth="1"/>
    <col min="11" max="11" width="11" style="414" customWidth="1"/>
    <col min="12" max="12" width="14" style="415" customWidth="1"/>
    <col min="13" max="13" width="11.1428571428571" style="37" customWidth="1"/>
    <col min="14" max="14" width="10.7142857142857" style="416" customWidth="1"/>
    <col min="15" max="15" width="10.8571428571429" style="416" customWidth="1"/>
    <col min="16" max="17" width="10.4285714285714" style="416" customWidth="1"/>
    <col min="18" max="18" width="9.57142857142857" style="416" customWidth="1"/>
    <col min="19" max="19" width="18.2857142857143" style="416" customWidth="1"/>
    <col min="20" max="20" width="12" style="416" customWidth="1"/>
    <col min="21" max="21" width="20.1428571428571" style="416" customWidth="1"/>
    <col min="22" max="22" width="5.42857142857143" style="416" customWidth="1"/>
    <col min="23" max="23" width="11" style="416" customWidth="1"/>
    <col min="24" max="24" width="28.1428571428571" style="416" customWidth="1"/>
    <col min="25" max="25" width="7" style="416" customWidth="1"/>
    <col min="26" max="26" width="6" style="416" customWidth="1"/>
    <col min="27" max="27" width="7" style="416" customWidth="1"/>
    <col min="28" max="28" width="11" style="416" customWidth="1"/>
    <col min="29" max="29" width="11" style="37" customWidth="1"/>
    <col min="30" max="30" width="27.5714285714286" style="37" customWidth="1"/>
    <col min="31" max="34" width="11" style="37" customWidth="1"/>
    <col min="35" max="35" width="35.8571428571429" style="37" customWidth="1"/>
    <col min="36" max="36" width="19" style="37" customWidth="1"/>
    <col min="37" max="37" width="32.1428571428571" style="37" customWidth="1"/>
    <col min="38" max="38" width="28.7142857142857" style="37" customWidth="1"/>
    <col min="39" max="39" width="19" style="37" customWidth="1"/>
    <col min="40" max="40" width="10.4285714285714" style="37" customWidth="1"/>
    <col min="41" max="43" width="9.14285714285714" style="37" customWidth="1"/>
    <col min="44" max="16384" width="9.14285714285714" style="37"/>
  </cols>
  <sheetData>
    <row r="1" ht="16.5" customHeight="1" spans="1:42">
      <c r="A1" s="7" t="s">
        <v>0</v>
      </c>
      <c r="B1" s="417"/>
      <c r="K1" s="415"/>
      <c r="L1" s="37"/>
      <c r="M1" s="416"/>
      <c r="AB1" s="37"/>
    </row>
    <row r="2" hidden="1" spans="1:42">
      <c r="B2" s="417"/>
      <c r="K2" s="415"/>
      <c r="L2" s="37"/>
      <c r="M2" s="416"/>
      <c r="AB2" s="37"/>
    </row>
    <row r="3" spans="1:42">
      <c r="A3" s="159" t="str">
        <f>WELZER!A3</f>
        <v>DATE :5.5.26</v>
      </c>
      <c r="B3" s="417"/>
      <c r="K3" s="415"/>
      <c r="L3" s="37"/>
      <c r="M3" s="416"/>
      <c r="AB3" s="37"/>
    </row>
    <row r="4" hidden="1" spans="1:42">
      <c r="B4" s="417"/>
      <c r="K4" s="415"/>
      <c r="L4" s="37"/>
      <c r="M4" s="416"/>
      <c r="AB4" s="37"/>
    </row>
    <row r="5" hidden="1" spans="1:42">
      <c r="B5" s="417"/>
      <c r="E5" s="159"/>
      <c r="F5" s="159"/>
      <c r="K5" s="415"/>
      <c r="L5" s="37"/>
      <c r="M5" s="416"/>
      <c r="AB5" s="37"/>
    </row>
    <row r="6" hidden="1" spans="1:42">
      <c r="B6" s="417"/>
      <c r="E6" s="159"/>
      <c r="F6" s="159"/>
      <c r="K6" s="415"/>
      <c r="L6" s="37"/>
      <c r="M6" s="416"/>
      <c r="AB6" s="37"/>
    </row>
    <row r="7" spans="1:42">
      <c r="B7" s="417"/>
      <c r="K7" s="415"/>
      <c r="L7" s="37"/>
      <c r="M7" s="416"/>
      <c r="AB7" s="37"/>
    </row>
    <row r="8" s="160" customFormat="1" ht="42.75" customHeight="1" spans="1:42">
      <c r="A8" s="40" t="str">
        <f>'[1]RECOND COMP'!A8</f>
        <v>ITEM CODE</v>
      </c>
      <c r="B8" s="40" t="str">
        <f>'[1]RECOND COMP'!B8</f>
        <v>MODEL</v>
      </c>
      <c r="C8" s="40" t="str">
        <f>'[1]RECOND COMP'!C8</f>
        <v>BRAND</v>
      </c>
      <c r="D8" s="40" t="str">
        <f>'[1]RECOND COMP'!D8</f>
        <v>HP</v>
      </c>
      <c r="E8" s="418" t="str">
        <f>'[1]RECOND COMP'!J8</f>
        <v>(RM) </v>
      </c>
      <c r="F8" s="419" t="str">
        <f>'[1]RECOND COMP'!$M8</f>
        <v>Evaporating Btu at ~25c</v>
      </c>
      <c r="G8" s="420" t="s">
        <v>368</v>
      </c>
      <c r="H8" s="421" t="str">
        <f>'[1]RECOND COMP'!$P8</f>
        <v>CU QC MODEL</v>
      </c>
      <c r="I8" s="267" t="str">
        <f>'[1]RECOND COMP'!$S8</f>
        <v>Cond QC (RM)</v>
      </c>
      <c r="J8" s="269" t="s">
        <v>26</v>
      </c>
      <c r="K8" s="361"/>
      <c r="L8" s="361"/>
      <c r="M8" s="361"/>
      <c r="N8" s="422"/>
      <c r="AK8" s="423"/>
      <c r="AL8" s="423"/>
      <c r="AM8" s="282"/>
      <c r="AN8" s="282"/>
      <c r="AO8" s="423"/>
      <c r="AP8" s="423"/>
    </row>
    <row r="9" customHeight="1" spans="1:42">
      <c r="A9" s="424" t="str">
        <f>'[1]RECOND COMP'!$A9</f>
        <v>REC001</v>
      </c>
      <c r="B9" s="425" t="str">
        <f>'[1]RECOND COMP'!B9</f>
        <v>LCU-32PJ</v>
      </c>
      <c r="C9" s="426" t="s">
        <v>369</v>
      </c>
      <c r="D9" s="135">
        <f>'[1]RECOND COMP'!D9</f>
        <v>3</v>
      </c>
      <c r="E9" s="427">
        <f>'[1]RECOND COMP'!J9</f>
        <v>1739.83026046239</v>
      </c>
      <c r="F9" s="419" t="str">
        <f>'[1]RECOND COMP'!$M9</f>
        <v>8052 btu</v>
      </c>
      <c r="G9" s="428" t="s">
        <v>370</v>
      </c>
      <c r="H9" s="421" t="str">
        <f>'[1]RECOND COMP'!$P9</f>
        <v>CU - 40  QC</v>
      </c>
      <c r="I9" s="273">
        <f>'[1]RECOND COMP'!$S9</f>
        <v>4879.13195474966</v>
      </c>
      <c r="J9" s="171"/>
      <c r="K9" s="416"/>
      <c r="L9" s="416"/>
      <c r="N9" s="422"/>
      <c r="P9" s="37"/>
      <c r="Q9" s="37"/>
      <c r="R9" s="37"/>
      <c r="S9" s="37"/>
      <c r="T9" s="37"/>
      <c r="U9" s="37"/>
      <c r="V9" s="37"/>
      <c r="W9" s="37"/>
      <c r="X9" s="37"/>
      <c r="Y9" s="37"/>
      <c r="Z9" s="37"/>
      <c r="AA9" s="37"/>
      <c r="AB9" s="37"/>
      <c r="AK9" s="429"/>
      <c r="AL9" s="429"/>
      <c r="AM9" s="280"/>
      <c r="AN9" s="280"/>
      <c r="AO9" s="429"/>
      <c r="AP9" s="429"/>
    </row>
    <row r="10" spans="1:42">
      <c r="A10" s="424" t="str">
        <f>'[1]RECOND COMP'!$A10</f>
        <v>REC002</v>
      </c>
      <c r="B10" s="425" t="str">
        <f>'[1]RECOND COMP'!B10</f>
        <v>LCU-42PJ</v>
      </c>
      <c r="C10" s="430"/>
      <c r="D10" s="431">
        <v>4</v>
      </c>
      <c r="E10" s="427">
        <f>'[1]RECOND COMP'!J10</f>
        <v>2279.77758267486</v>
      </c>
      <c r="F10" s="419" t="str">
        <f>'[1]RECOND COMP'!$M10</f>
        <v>9830 btu</v>
      </c>
      <c r="G10" s="432"/>
      <c r="H10" s="421" t="str">
        <f>'[1]RECOND COMP'!$P10</f>
        <v>CU - 50  QC</v>
      </c>
      <c r="I10" s="273">
        <f>'[1]RECOND COMP'!$S10</f>
        <v>5884.12398081531</v>
      </c>
      <c r="J10" s="172"/>
      <c r="K10" s="416"/>
      <c r="L10" s="416"/>
      <c r="N10" s="422"/>
      <c r="P10" s="37"/>
      <c r="Q10" s="37"/>
      <c r="R10" s="37"/>
      <c r="S10" s="37"/>
      <c r="T10" s="37"/>
      <c r="U10" s="37"/>
      <c r="V10" s="37"/>
      <c r="W10" s="37"/>
      <c r="X10" s="37"/>
      <c r="Y10" s="37"/>
      <c r="Z10" s="37"/>
      <c r="AA10" s="37"/>
      <c r="AB10" s="37"/>
      <c r="AK10" s="429"/>
      <c r="AL10" s="429"/>
      <c r="AM10" s="280"/>
      <c r="AN10" s="280"/>
      <c r="AO10" s="429"/>
      <c r="AP10" s="429"/>
    </row>
    <row r="11" spans="1:42">
      <c r="A11" s="424" t="str">
        <f>'[1]RECOND COMP'!$A11</f>
        <v>REC003</v>
      </c>
      <c r="B11" s="425" t="str">
        <f>'[1]RECOND COMP'!B11</f>
        <v>LCU-52PJ</v>
      </c>
      <c r="C11" s="430"/>
      <c r="D11" s="431">
        <v>5</v>
      </c>
      <c r="E11" s="427">
        <f>'[1]RECOND COMP'!J11</f>
        <v>2399.76587649985</v>
      </c>
      <c r="F11" s="419" t="str">
        <f>'[1]RECOND COMP'!$M11</f>
        <v>15990 btu</v>
      </c>
      <c r="G11" s="432"/>
      <c r="H11" s="421" t="str">
        <f>'[1]RECOND COMP'!$P11</f>
        <v>CU - 72 QC</v>
      </c>
      <c r="I11" s="273">
        <f>'[1]RECOND COMP'!$S11</f>
        <v>7089.14741108253</v>
      </c>
      <c r="J11" s="172"/>
      <c r="K11" s="416"/>
      <c r="L11" s="416"/>
      <c r="N11" s="403"/>
      <c r="P11" s="37"/>
      <c r="Q11" s="37"/>
      <c r="R11" s="37"/>
      <c r="S11" s="37"/>
      <c r="T11" s="37"/>
      <c r="U11" s="37"/>
      <c r="V11" s="37"/>
      <c r="W11" s="37"/>
      <c r="X11" s="37"/>
      <c r="Y11" s="37"/>
      <c r="Z11" s="37"/>
      <c r="AA11" s="37"/>
      <c r="AB11" s="37"/>
      <c r="AK11" s="429"/>
      <c r="AL11" s="429"/>
      <c r="AM11" s="280"/>
      <c r="AN11" s="280"/>
      <c r="AO11" s="429"/>
      <c r="AP11" s="429"/>
    </row>
    <row r="12" spans="1:42">
      <c r="A12" s="424" t="str">
        <f>'[1]RECOND COMP'!$A12</f>
        <v>REC004</v>
      </c>
      <c r="B12" s="425" t="str">
        <f>'[1]RECOND COMP'!B12</f>
        <v>LCU-62PJ</v>
      </c>
      <c r="C12" s="430"/>
      <c r="D12" s="431">
        <v>6</v>
      </c>
      <c r="E12" s="427">
        <f>'[1]RECOND COMP'!J12</f>
        <v>2639.74246414984</v>
      </c>
      <c r="F12" s="419" t="str">
        <f>'[1]RECOND COMP'!$M12</f>
        <v>22150 btu</v>
      </c>
      <c r="G12" s="432"/>
      <c r="H12" s="421" t="str">
        <f>'[1]RECOND COMP'!$P12</f>
        <v>CU - 90 QC</v>
      </c>
      <c r="I12" s="273">
        <f>'[1]RECOND COMP'!$S12</f>
        <v>7640.60299515239</v>
      </c>
      <c r="J12" s="172"/>
      <c r="K12" s="416"/>
      <c r="L12" s="416"/>
      <c r="N12" s="37"/>
      <c r="P12" s="37"/>
      <c r="Q12" s="37"/>
      <c r="R12" s="37"/>
      <c r="S12" s="37"/>
      <c r="T12" s="37"/>
      <c r="U12" s="37"/>
      <c r="V12" s="37"/>
      <c r="W12" s="37"/>
      <c r="X12" s="37"/>
      <c r="Y12" s="37"/>
      <c r="Z12" s="37"/>
      <c r="AA12" s="37"/>
      <c r="AB12" s="37"/>
      <c r="AK12" s="429"/>
      <c r="AL12" s="429"/>
      <c r="AM12" s="280"/>
      <c r="AN12" s="280"/>
      <c r="AO12" s="429"/>
      <c r="AP12" s="429"/>
    </row>
    <row r="13" spans="1:42">
      <c r="A13" s="424" t="str">
        <f>'[1]RECOND COMP'!$A13</f>
        <v>REC005</v>
      </c>
      <c r="B13" s="425" t="str">
        <f>'[1]RECOND COMP'!B13</f>
        <v>LCU-72PJ</v>
      </c>
      <c r="C13" s="430"/>
      <c r="D13" s="431">
        <v>7.5</v>
      </c>
      <c r="E13" s="427">
        <f>'[1]RECOND COMP'!J13</f>
        <v>2771.72958735733</v>
      </c>
      <c r="F13" s="419" t="str">
        <f>'[1]RECOND COMP'!$M13</f>
        <v>25600 btu</v>
      </c>
      <c r="G13" s="432"/>
      <c r="H13" s="421" t="str">
        <f>'[1]RECOND COMP'!$P13</f>
        <v>CU - 100 QC</v>
      </c>
      <c r="I13" s="273">
        <f>'[1]RECOND COMP'!$S13</f>
        <v>8032.52582395635</v>
      </c>
      <c r="J13" s="172"/>
      <c r="K13" s="416"/>
      <c r="L13" s="416"/>
      <c r="N13" s="37"/>
      <c r="P13" s="37"/>
      <c r="Q13" s="37"/>
      <c r="R13" s="37"/>
      <c r="S13" s="37"/>
      <c r="T13" s="37"/>
      <c r="U13" s="37"/>
      <c r="V13" s="37"/>
      <c r="W13" s="37"/>
      <c r="X13" s="37"/>
      <c r="Y13" s="37"/>
      <c r="Z13" s="37"/>
      <c r="AA13" s="37"/>
      <c r="AB13" s="37"/>
      <c r="AK13" s="429"/>
      <c r="AL13" s="429"/>
      <c r="AM13" s="280"/>
      <c r="AN13" s="280"/>
      <c r="AO13" s="429"/>
      <c r="AP13" s="429"/>
    </row>
    <row r="14" spans="1:42">
      <c r="A14" s="424" t="str">
        <f>'[1]RECOND COMP'!$A14</f>
        <v>REC006</v>
      </c>
      <c r="B14" s="425" t="str">
        <f>'[1]RECOND COMP'!B14</f>
        <v>LCU-100PJ</v>
      </c>
      <c r="C14" s="430"/>
      <c r="D14" s="395">
        <v>10</v>
      </c>
      <c r="E14" s="427">
        <f>'[1]RECOND COMP'!J14</f>
        <v>3599.64881474978</v>
      </c>
      <c r="F14" s="419" t="str">
        <f>'[1]RECOND COMP'!$M14</f>
        <v>38500 btu</v>
      </c>
      <c r="G14" s="432"/>
      <c r="H14" s="421" t="str">
        <f>'[1]RECOND COMP'!$P14</f>
        <v>CU - 144 QC</v>
      </c>
      <c r="I14" s="273">
        <f>'[1]RECOND COMP'!$S14</f>
        <v>11016.9166584742</v>
      </c>
      <c r="J14" s="172"/>
      <c r="K14" s="416"/>
      <c r="L14" s="416"/>
      <c r="N14" s="37"/>
      <c r="P14" s="37"/>
      <c r="Q14" s="37"/>
      <c r="R14" s="37"/>
      <c r="S14" s="37"/>
      <c r="T14" s="37"/>
      <c r="U14" s="37"/>
      <c r="V14" s="37"/>
      <c r="W14" s="37"/>
      <c r="X14" s="37"/>
      <c r="Y14" s="37"/>
      <c r="Z14" s="37"/>
      <c r="AA14" s="37"/>
      <c r="AB14" s="37"/>
      <c r="AK14" s="429"/>
      <c r="AL14" s="429"/>
      <c r="AM14" s="280"/>
      <c r="AN14" s="280"/>
      <c r="AO14" s="429"/>
      <c r="AP14" s="429"/>
    </row>
    <row r="15" spans="1:42">
      <c r="A15" s="424" t="str">
        <f>'[1]RECOND COMP'!$A15</f>
        <v>REC007</v>
      </c>
      <c r="B15" s="425" t="str">
        <f>'[1]RECOND COMP'!B15</f>
        <v>LCU-150PJ</v>
      </c>
      <c r="C15" s="433"/>
      <c r="D15" s="395">
        <v>15</v>
      </c>
      <c r="E15" s="427">
        <f>'[1]RECOND COMP'!J15</f>
        <v>4799.53175299971</v>
      </c>
      <c r="F15" s="419" t="str">
        <f>'[1]RECOND COMP'!$M15</f>
        <v>45700 btu</v>
      </c>
      <c r="G15" s="434"/>
      <c r="H15" s="421" t="str">
        <f>'[1]RECOND COMP'!$P15</f>
        <v>CU - 200 QC</v>
      </c>
      <c r="I15" s="273">
        <f>'[1]RECOND COMP'!$S15</f>
        <v>15454.7686908511</v>
      </c>
      <c r="J15" s="173"/>
      <c r="K15" s="416"/>
      <c r="L15" s="416"/>
      <c r="N15" s="37"/>
      <c r="P15" s="37"/>
      <c r="Q15" s="37"/>
      <c r="R15" s="37"/>
      <c r="S15" s="37"/>
      <c r="T15" s="37"/>
      <c r="U15" s="37"/>
      <c r="V15" s="37"/>
      <c r="W15" s="37"/>
      <c r="X15" s="37"/>
      <c r="Y15" s="37"/>
      <c r="Z15" s="37"/>
      <c r="AA15" s="37"/>
      <c r="AB15" s="37"/>
      <c r="AK15" s="429"/>
      <c r="AL15" s="429"/>
      <c r="AM15" s="280"/>
      <c r="AN15" s="280"/>
      <c r="AO15" s="429"/>
      <c r="AP15" s="429"/>
    </row>
    <row r="16" customHeight="1" spans="1:42">
      <c r="A16" s="424" t="str">
        <f>'[1]RECOND COMP'!$A16</f>
        <v>REC008</v>
      </c>
      <c r="B16" s="425" t="str">
        <f>'[1]RECOND COMP'!B16</f>
        <v>06DA818</v>
      </c>
      <c r="C16" s="426" t="s">
        <v>371</v>
      </c>
      <c r="D16" s="431">
        <v>6.5</v>
      </c>
      <c r="E16" s="427">
        <f>'[1]RECOND COMP'!J16</f>
        <v>2039.80099502488</v>
      </c>
      <c r="F16" s="419" t="str">
        <f>'[1]RECOND COMP'!$M16</f>
        <v>14450 btu</v>
      </c>
      <c r="G16" s="305" t="s">
        <v>372</v>
      </c>
      <c r="H16" s="421" t="str">
        <f>'[1]RECOND COMP'!$P16</f>
        <v>CU - 100 QC</v>
      </c>
      <c r="I16" s="273">
        <f>'[1]RECOND COMP'!$S16</f>
        <v>7582.88097432953</v>
      </c>
      <c r="J16" s="171"/>
      <c r="K16" s="416"/>
      <c r="L16" s="416"/>
      <c r="N16" s="37"/>
      <c r="P16" s="37"/>
      <c r="Q16" s="37"/>
      <c r="R16" s="37"/>
      <c r="S16" s="37"/>
      <c r="T16" s="37"/>
      <c r="U16" s="37"/>
      <c r="V16" s="37"/>
      <c r="W16" s="37"/>
      <c r="X16" s="37"/>
      <c r="Y16" s="37"/>
      <c r="Z16" s="37"/>
      <c r="AA16" s="37"/>
      <c r="AB16" s="37"/>
      <c r="AK16" s="429"/>
      <c r="AL16" s="429"/>
      <c r="AM16" s="280"/>
      <c r="AN16" s="280"/>
      <c r="AO16" s="429"/>
      <c r="AP16" s="429"/>
    </row>
    <row r="17" spans="1:42">
      <c r="A17" s="424" t="str">
        <f>'[1]RECOND COMP'!$A17</f>
        <v>REC009</v>
      </c>
      <c r="B17" s="425" t="str">
        <f>'[1]RECOND COMP'!B17</f>
        <v>06DA824</v>
      </c>
      <c r="C17" s="430"/>
      <c r="D17" s="431" t="s">
        <v>373</v>
      </c>
      <c r="E17" s="427">
        <f>'[1]RECOND COMP'!J17</f>
        <v>2159.78928884987</v>
      </c>
      <c r="F17" s="419" t="str">
        <f>'[1]RECOND COMP'!$M17</f>
        <v>18310 btu</v>
      </c>
      <c r="G17" s="316"/>
      <c r="H17" s="421" t="str">
        <f>'[1]RECOND COMP'!$P17</f>
        <v>CU - 125 QC</v>
      </c>
      <c r="I17" s="273">
        <f>'[1]RECOND COMP'!$S17</f>
        <v>8910.41165353076</v>
      </c>
      <c r="J17" s="172"/>
      <c r="K17" s="416"/>
      <c r="L17" s="416"/>
      <c r="N17" s="37"/>
      <c r="P17" s="37"/>
      <c r="Q17" s="37"/>
      <c r="R17" s="37"/>
      <c r="S17" s="37"/>
      <c r="T17" s="37"/>
      <c r="U17" s="37"/>
      <c r="V17" s="37"/>
      <c r="W17" s="37"/>
      <c r="X17" s="37"/>
      <c r="Y17" s="37"/>
      <c r="Z17" s="37"/>
      <c r="AA17" s="37"/>
      <c r="AB17" s="37"/>
      <c r="AK17" s="429"/>
      <c r="AL17" s="429"/>
      <c r="AM17" s="280"/>
      <c r="AN17" s="280"/>
      <c r="AO17" s="429"/>
      <c r="AP17" s="429"/>
    </row>
    <row r="18" customHeight="1" spans="1:42">
      <c r="A18" s="424" t="str">
        <f>'[1]RECOND COMP'!$A18</f>
        <v>REC010</v>
      </c>
      <c r="B18" s="425" t="str">
        <f>'[1]RECOND COMP'!B18</f>
        <v>06DM337</v>
      </c>
      <c r="C18" s="426" t="s">
        <v>374</v>
      </c>
      <c r="D18" s="431" t="s">
        <v>375</v>
      </c>
      <c r="E18" s="427">
        <f>'[1]RECOND COMP'!J18</f>
        <v>2999.70734562482</v>
      </c>
      <c r="F18" s="419" t="str">
        <f>'[1]RECOND COMP'!$M18</f>
        <v>32970 btu</v>
      </c>
      <c r="G18" s="316"/>
      <c r="H18" s="421" t="str">
        <f>'[1]RECOND COMP'!$P18</f>
        <v>CU - 144 QC</v>
      </c>
      <c r="I18" s="273">
        <f>'[1]RECOND COMP'!$S18</f>
        <v>10463.1245331281</v>
      </c>
      <c r="J18" s="172"/>
      <c r="K18" s="416"/>
      <c r="L18" s="416"/>
      <c r="N18" s="37"/>
      <c r="P18" s="37"/>
      <c r="Q18" s="37"/>
      <c r="R18" s="37"/>
      <c r="S18" s="37"/>
      <c r="T18" s="37"/>
      <c r="U18" s="37"/>
      <c r="V18" s="37"/>
      <c r="W18" s="37"/>
      <c r="X18" s="37"/>
      <c r="Y18" s="37"/>
      <c r="Z18" s="37"/>
      <c r="AA18" s="37"/>
      <c r="AB18" s="37"/>
      <c r="AK18" s="429"/>
      <c r="AL18" s="429"/>
      <c r="AM18" s="280"/>
      <c r="AN18" s="280"/>
      <c r="AO18" s="429"/>
      <c r="AP18" s="429"/>
    </row>
    <row r="19" spans="1:42">
      <c r="A19" s="424" t="str">
        <f>'[1]RECOND COMP'!$A19</f>
        <v>REC011</v>
      </c>
      <c r="B19" s="425" t="str">
        <f>'[1]RECOND COMP'!B19</f>
        <v>06DA537</v>
      </c>
      <c r="C19" s="430"/>
      <c r="D19" s="431">
        <v>15</v>
      </c>
      <c r="E19" s="427">
        <f>'[1]RECOND COMP'!J19</f>
        <v>3083.33333333333</v>
      </c>
      <c r="F19" s="419" t="str">
        <f>'[1]RECOND COMP'!$M19</f>
        <v>34765 btu</v>
      </c>
      <c r="G19" s="316"/>
      <c r="H19" s="421" t="str">
        <f>'[1]RECOND COMP'!$P19</f>
        <v>CU - 200 QC</v>
      </c>
      <c r="I19" s="273">
        <f>'[1]RECOND COMP'!$S19</f>
        <v>13273.3631570159</v>
      </c>
      <c r="J19" s="172"/>
      <c r="K19" s="416"/>
      <c r="L19" s="416"/>
      <c r="N19" s="37"/>
      <c r="P19" s="37"/>
      <c r="Q19" s="37"/>
      <c r="R19" s="37"/>
      <c r="S19" s="37"/>
      <c r="T19" s="37"/>
      <c r="U19" s="37"/>
      <c r="V19" s="37"/>
      <c r="W19" s="37"/>
      <c r="X19" s="37"/>
      <c r="Y19" s="37"/>
      <c r="Z19" s="37"/>
      <c r="AA19" s="37"/>
      <c r="AB19" s="37"/>
      <c r="AK19" s="429"/>
      <c r="AL19" s="429"/>
      <c r="AM19" s="280"/>
      <c r="AN19" s="280"/>
      <c r="AO19" s="429"/>
      <c r="AP19" s="429"/>
    </row>
    <row r="20" spans="1:42">
      <c r="A20" s="424" t="str">
        <f>'[1]RECOND COMP'!$A20</f>
        <v>REC012</v>
      </c>
      <c r="B20" s="425" t="str">
        <f>'[1]RECOND COMP'!B20</f>
        <v>06EA250</v>
      </c>
      <c r="C20" s="430"/>
      <c r="D20" s="395">
        <v>20</v>
      </c>
      <c r="E20" s="427">
        <f>'[1]RECOND COMP'!J20</f>
        <v>4559.55516534972</v>
      </c>
      <c r="F20" s="419" t="str">
        <f>'[1]RECOND COMP'!$M20</f>
        <v>37670 btu</v>
      </c>
      <c r="G20" s="316"/>
      <c r="H20" s="421" t="str">
        <f>'[1]RECOND COMP'!$P20</f>
        <v>CU - 250 QC</v>
      </c>
      <c r="I20" s="273">
        <f>'[1]RECOND COMP'!$S20</f>
        <v>18237.9864980913</v>
      </c>
      <c r="J20" s="172"/>
      <c r="K20" s="416"/>
      <c r="L20" s="416"/>
      <c r="N20" s="37"/>
      <c r="P20" s="37"/>
      <c r="Q20" s="37"/>
      <c r="R20" s="37"/>
      <c r="S20" s="37"/>
      <c r="T20" s="37"/>
      <c r="U20" s="37"/>
      <c r="V20" s="37"/>
      <c r="W20" s="37"/>
      <c r="X20" s="37"/>
      <c r="Y20" s="37"/>
      <c r="Z20" s="37"/>
      <c r="AA20" s="37"/>
      <c r="AB20" s="37"/>
      <c r="AK20" s="429"/>
      <c r="AL20" s="429"/>
      <c r="AM20" s="280"/>
      <c r="AN20" s="280"/>
      <c r="AO20" s="429"/>
      <c r="AP20" s="429"/>
    </row>
    <row r="21" spans="1:42">
      <c r="A21" s="424" t="str">
        <f>'[1]RECOND COMP'!$A21</f>
        <v>REC013</v>
      </c>
      <c r="B21" s="425" t="str">
        <f>'[1]RECOND COMP'!B21</f>
        <v>06EA265</v>
      </c>
      <c r="C21" s="430"/>
      <c r="D21" s="395">
        <v>25</v>
      </c>
      <c r="E21" s="427">
        <f>'[1]RECOND COMP'!J21</f>
        <v>4884.44654555278</v>
      </c>
      <c r="F21" s="419" t="str">
        <f>'[1]RECOND COMP'!$M21</f>
        <v>56854 btu</v>
      </c>
      <c r="G21" s="316"/>
      <c r="H21" s="421" t="str">
        <f>'[1]RECOND COMP'!$P21</f>
        <v>CU - 300 QC</v>
      </c>
      <c r="I21" s="273">
        <f>'[1]RECOND COMP'!$S21</f>
        <v>20833.5265513909</v>
      </c>
      <c r="J21" s="172"/>
      <c r="K21" s="416"/>
      <c r="L21" s="416"/>
      <c r="N21" s="37"/>
      <c r="P21" s="37"/>
      <c r="Q21" s="37"/>
      <c r="R21" s="37"/>
      <c r="S21" s="37"/>
      <c r="T21" s="37"/>
      <c r="U21" s="37"/>
      <c r="V21" s="37"/>
      <c r="W21" s="37"/>
      <c r="X21" s="37"/>
      <c r="Y21" s="37"/>
      <c r="Z21" s="37"/>
      <c r="AA21" s="37"/>
      <c r="AB21" s="37"/>
      <c r="AK21" s="429"/>
      <c r="AL21" s="429"/>
      <c r="AM21" s="280"/>
      <c r="AN21" s="280"/>
      <c r="AO21" s="429"/>
      <c r="AP21" s="429"/>
    </row>
    <row r="22" spans="1:42">
      <c r="A22" s="424" t="str">
        <f>'[1]RECOND COMP'!$A22</f>
        <v>REC014</v>
      </c>
      <c r="B22" s="425" t="str">
        <f>'[1]RECOND COMP'!B22</f>
        <v>06EA275</v>
      </c>
      <c r="C22" s="430"/>
      <c r="D22" s="395">
        <v>30</v>
      </c>
      <c r="E22" s="427">
        <f>'[1]RECOND COMP'!J22</f>
        <v>5759.43810359965</v>
      </c>
      <c r="F22" s="419" t="str">
        <f>'[1]RECOND COMP'!$M22</f>
        <v>63086 btu</v>
      </c>
      <c r="G22" s="316"/>
      <c r="H22" s="421" t="str">
        <f>'[1]RECOND COMP'!$P22</f>
        <v>CU - 350 QC</v>
      </c>
      <c r="I22" s="273">
        <f>'[1]RECOND COMP'!$S22</f>
        <v>23337.2126541714</v>
      </c>
      <c r="J22" s="172"/>
      <c r="K22" s="416"/>
      <c r="L22" s="416"/>
      <c r="N22" s="37"/>
      <c r="P22" s="37"/>
      <c r="Q22" s="37"/>
      <c r="R22" s="37"/>
      <c r="S22" s="37"/>
      <c r="T22" s="37"/>
      <c r="U22" s="37"/>
      <c r="V22" s="37"/>
      <c r="W22" s="37"/>
      <c r="X22" s="37"/>
      <c r="Y22" s="37"/>
      <c r="Z22" s="37"/>
      <c r="AA22" s="37"/>
      <c r="AB22" s="37"/>
      <c r="AK22" s="429"/>
      <c r="AL22" s="429"/>
      <c r="AM22" s="280"/>
      <c r="AN22" s="280"/>
      <c r="AO22" s="429"/>
      <c r="AP22" s="429"/>
    </row>
    <row r="23" spans="1:42">
      <c r="A23" s="424" t="str">
        <f>'[1]RECOND COMP'!$A23</f>
        <v>REC015</v>
      </c>
      <c r="B23" s="425" t="str">
        <f>'[1]RECOND COMP'!B23</f>
        <v>06EA199</v>
      </c>
      <c r="C23" s="430"/>
      <c r="D23" s="395">
        <v>35</v>
      </c>
      <c r="E23" s="427">
        <f>'[1]RECOND COMP'!J23</f>
        <v>5482.54204092659</v>
      </c>
      <c r="F23" s="419" t="str">
        <f>'[1]RECOND COMP'!$M23</f>
        <v>82000 btu</v>
      </c>
      <c r="G23" s="316"/>
      <c r="H23" s="421" t="str">
        <f>'[1]RECOND COMP'!$P23</f>
        <v>CU - 350 QC</v>
      </c>
      <c r="I23" s="273">
        <f>'[1]RECOND COMP'!$S23</f>
        <v>24024.0968044673</v>
      </c>
      <c r="J23" s="172"/>
      <c r="K23" s="416"/>
      <c r="L23" s="416"/>
      <c r="N23" s="37"/>
      <c r="P23" s="37"/>
      <c r="Q23" s="37"/>
      <c r="R23" s="37"/>
      <c r="S23" s="37"/>
      <c r="T23" s="37"/>
      <c r="U23" s="37"/>
      <c r="V23" s="37"/>
      <c r="W23" s="37"/>
      <c r="X23" s="37"/>
      <c r="Y23" s="37"/>
      <c r="Z23" s="37"/>
      <c r="AA23" s="37"/>
      <c r="AB23" s="37"/>
      <c r="AK23" s="429"/>
      <c r="AL23" s="429"/>
      <c r="AM23" s="280"/>
      <c r="AN23" s="280"/>
      <c r="AO23" s="429"/>
      <c r="AP23" s="429"/>
    </row>
    <row r="24" spans="1:42">
      <c r="A24" s="424" t="str">
        <f>'[1]RECOND COMP'!$A24</f>
        <v>REC016</v>
      </c>
      <c r="B24" s="425" t="str">
        <f>'[1]RECOND COMP'!B24</f>
        <v>06EA299</v>
      </c>
      <c r="C24" s="433"/>
      <c r="D24" s="395">
        <v>40</v>
      </c>
      <c r="E24" s="427">
        <f>'[1]RECOND COMP'!J24</f>
        <v>5482.54204092659</v>
      </c>
      <c r="F24" s="419" t="str">
        <f>'[1]RECOND COMP'!$M24</f>
        <v>91130 btu</v>
      </c>
      <c r="G24" s="318"/>
      <c r="H24" s="421" t="str">
        <f>'[1]RECOND COMP'!$P24</f>
        <v>CU - 400 QC</v>
      </c>
      <c r="I24" s="273">
        <f>'[1]RECOND COMP'!$S24</f>
        <v>25421.444636269</v>
      </c>
      <c r="J24" s="173"/>
      <c r="K24" s="416"/>
      <c r="L24" s="416"/>
      <c r="N24" s="37"/>
      <c r="P24" s="37"/>
      <c r="Q24" s="37"/>
      <c r="R24" s="37"/>
      <c r="S24" s="37"/>
      <c r="T24" s="37"/>
      <c r="U24" s="37"/>
      <c r="V24" s="37"/>
      <c r="W24" s="37"/>
      <c r="X24" s="37"/>
      <c r="Y24" s="37"/>
      <c r="Z24" s="37"/>
      <c r="AA24" s="37"/>
      <c r="AB24" s="37"/>
      <c r="AK24" s="429"/>
      <c r="AL24" s="429"/>
      <c r="AM24" s="280"/>
      <c r="AN24" s="280"/>
      <c r="AO24" s="429"/>
      <c r="AP24" s="429"/>
    </row>
    <row r="25" customHeight="1" spans="1:42">
      <c r="A25" s="424" t="str">
        <f>'[1]RECOND COMP'!$A25</f>
        <v>REC017</v>
      </c>
      <c r="B25" s="435" t="str">
        <f>'[1]RECOND COMP'!B25</f>
        <v>2DC-3.2</v>
      </c>
      <c r="C25" s="436" t="s">
        <v>376</v>
      </c>
      <c r="D25" s="437">
        <v>3</v>
      </c>
      <c r="E25" s="427">
        <f>'[1]RECOND COMP'!J25</f>
        <v>2759.73075797483</v>
      </c>
      <c r="F25" s="419" t="str">
        <f>'[1]RECOND COMP'!$M25</f>
        <v>28600 btu 0c</v>
      </c>
      <c r="G25" s="305" t="s">
        <v>377</v>
      </c>
      <c r="H25" s="421" t="str">
        <f>'[1]RECOND COMP'!$P25</f>
        <v>CU - 40  QC</v>
      </c>
      <c r="I25" s="273">
        <f>'[1]RECOND COMP'!$S25</f>
        <v>5820.57856783806</v>
      </c>
      <c r="J25" s="171"/>
      <c r="K25" s="416"/>
      <c r="L25" s="37"/>
      <c r="N25" s="37"/>
      <c r="P25" s="37"/>
      <c r="Q25" s="37"/>
      <c r="R25" s="37"/>
      <c r="S25" s="37"/>
      <c r="T25" s="37"/>
      <c r="U25" s="37"/>
      <c r="V25" s="37"/>
      <c r="W25" s="37"/>
      <c r="X25" s="37"/>
      <c r="Y25" s="37"/>
      <c r="Z25" s="37"/>
      <c r="AA25" s="37"/>
      <c r="AB25" s="37"/>
      <c r="AK25" s="429"/>
      <c r="AL25" s="429"/>
      <c r="AM25" s="280"/>
      <c r="AN25" s="280"/>
      <c r="AO25" s="429"/>
      <c r="AP25" s="429"/>
    </row>
    <row r="26" customHeight="1" spans="1:42">
      <c r="A26" s="424" t="str">
        <f>'[1]RECOND COMP'!$A26</f>
        <v>REC017.1</v>
      </c>
      <c r="B26" s="435" t="str">
        <f>'[1]RECOND COMP'!B26</f>
        <v>4FC-5.2</v>
      </c>
      <c r="C26" s="438"/>
      <c r="D26" s="437">
        <v>5</v>
      </c>
      <c r="E26" s="427">
        <f>'[1]RECOND COMP'!J26</f>
        <v>2750</v>
      </c>
      <c r="F26" s="419" t="str">
        <f>'[1]RECOND COMP'!$M26</f>
        <v>40682 btu 0c</v>
      </c>
      <c r="G26" s="316"/>
      <c r="H26" s="421" t="str">
        <f>'[1]RECOND COMP'!$P26</f>
        <v>CU - 72 QC</v>
      </c>
      <c r="I26" s="273">
        <f>'[1]RECOND COMP'!$S26</f>
        <v>7177.6778956713</v>
      </c>
      <c r="J26" s="172"/>
      <c r="K26" s="416"/>
      <c r="L26" s="37"/>
      <c r="N26" s="37"/>
      <c r="P26" s="37"/>
      <c r="Q26" s="37"/>
      <c r="R26" s="37"/>
      <c r="S26" s="37"/>
      <c r="T26" s="37"/>
      <c r="U26" s="37"/>
      <c r="V26" s="37"/>
      <c r="W26" s="37"/>
      <c r="X26" s="37"/>
      <c r="Y26" s="37"/>
      <c r="Z26" s="37"/>
      <c r="AA26" s="37"/>
      <c r="AB26" s="37"/>
      <c r="AK26" s="429"/>
      <c r="AL26" s="429"/>
      <c r="AM26" s="280"/>
      <c r="AN26" s="280"/>
      <c r="AO26" s="429"/>
      <c r="AP26" s="429"/>
    </row>
    <row r="27" spans="1:42">
      <c r="A27" s="424" t="str">
        <f>'[1]RECOND COMP'!$A27</f>
        <v>REC018</v>
      </c>
      <c r="B27" s="435" t="str">
        <f>'[1]RECOND COMP'!B27</f>
        <v>4DC-7.2</v>
      </c>
      <c r="C27" s="438"/>
      <c r="D27" s="439">
        <v>7</v>
      </c>
      <c r="E27" s="427">
        <f>'[1]RECOND COMP'!J27</f>
        <v>3299.6780801873</v>
      </c>
      <c r="F27" s="419" t="str">
        <f>'[1]RECOND COMP'!$M27</f>
        <v>60850 btu 0c</v>
      </c>
      <c r="G27" s="316"/>
      <c r="H27" s="421" t="str">
        <f>'[1]RECOND COMP'!$P27</f>
        <v>CU - 100 QC</v>
      </c>
      <c r="I27" s="273">
        <f>'[1]RECOND COMP'!$S27</f>
        <v>8519.86289426093</v>
      </c>
      <c r="J27" s="172"/>
      <c r="K27" s="416"/>
      <c r="L27" s="37"/>
      <c r="N27" s="37"/>
      <c r="P27" s="37"/>
      <c r="Q27" s="37"/>
      <c r="R27" s="37"/>
      <c r="S27" s="37"/>
      <c r="T27" s="37"/>
      <c r="U27" s="37"/>
      <c r="V27" s="37"/>
      <c r="W27" s="37"/>
      <c r="X27" s="37"/>
      <c r="Y27" s="37"/>
      <c r="Z27" s="37"/>
      <c r="AA27" s="37"/>
      <c r="AB27" s="37"/>
      <c r="AK27" s="429"/>
      <c r="AL27" s="429"/>
      <c r="AM27" s="280"/>
      <c r="AN27" s="280"/>
      <c r="AO27" s="429"/>
      <c r="AP27" s="429"/>
    </row>
    <row r="28" spans="1:42">
      <c r="A28" s="424" t="str">
        <f>'[1]RECOND COMP'!$A28</f>
        <v>REC019</v>
      </c>
      <c r="B28" s="435" t="str">
        <f>'[1]RECOND COMP'!B28</f>
        <v>4V-10.2</v>
      </c>
      <c r="C28" s="438"/>
      <c r="D28" s="439">
        <v>10</v>
      </c>
      <c r="E28" s="427">
        <f>'[1]RECOND COMP'!J28</f>
        <v>4079.60199004975</v>
      </c>
      <c r="F28" s="419" t="str">
        <f>'[1]RECOND COMP'!$M28</f>
        <v>79900 btu 0c</v>
      </c>
      <c r="G28" s="316"/>
      <c r="H28" s="421" t="str">
        <f>'[1]RECOND COMP'!$P28</f>
        <v>CU - 125 QC</v>
      </c>
      <c r="I28" s="273">
        <f>'[1]RECOND COMP'!$S28</f>
        <v>10682.5464546383</v>
      </c>
      <c r="J28" s="172"/>
      <c r="K28" s="416"/>
      <c r="L28" s="37"/>
      <c r="N28" s="37"/>
      <c r="P28" s="37"/>
      <c r="Q28" s="37"/>
      <c r="R28" s="37"/>
      <c r="S28" s="37"/>
      <c r="T28" s="37"/>
      <c r="U28" s="37"/>
      <c r="V28" s="37"/>
      <c r="W28" s="37"/>
      <c r="X28" s="37"/>
      <c r="Y28" s="37"/>
      <c r="Z28" s="37"/>
      <c r="AA28" s="37"/>
      <c r="AB28" s="37"/>
      <c r="AK28" s="429"/>
      <c r="AL28" s="429"/>
      <c r="AM28" s="280"/>
      <c r="AN28" s="280"/>
      <c r="AO28" s="429"/>
      <c r="AP28" s="429"/>
    </row>
    <row r="29" spans="1:42">
      <c r="A29" s="424" t="str">
        <f>'[1]RECOND COMP'!$A29</f>
        <v>REC020</v>
      </c>
      <c r="B29" s="435" t="str">
        <f>'[1]RECOND COMP'!B29</f>
        <v>4T-12.2</v>
      </c>
      <c r="C29" s="438"/>
      <c r="D29" s="439">
        <v>12</v>
      </c>
      <c r="E29" s="427">
        <f>'[1]RECOND COMP'!J29</f>
        <v>4079.60199004975</v>
      </c>
      <c r="F29" s="419" t="str">
        <f>'[1]RECOND COMP'!$M29</f>
        <v>96250 btu 0c</v>
      </c>
      <c r="G29" s="316"/>
      <c r="H29" s="421" t="str">
        <f>'[1]RECOND COMP'!$P29</f>
        <v>CU - 144 QC</v>
      </c>
      <c r="I29" s="273">
        <f>'[1]RECOND COMP'!$S29</f>
        <v>11459.9503587511</v>
      </c>
      <c r="J29" s="172"/>
      <c r="K29" s="416"/>
      <c r="L29" s="37"/>
      <c r="N29" s="37"/>
      <c r="P29" s="37"/>
      <c r="Q29" s="37"/>
      <c r="R29" s="37"/>
      <c r="S29" s="37"/>
      <c r="T29" s="37"/>
      <c r="U29" s="37"/>
      <c r="V29" s="37"/>
      <c r="W29" s="37"/>
      <c r="X29" s="37"/>
      <c r="Y29" s="37"/>
      <c r="Z29" s="37"/>
      <c r="AA29" s="37"/>
      <c r="AB29" s="37"/>
      <c r="AK29" s="429"/>
      <c r="AL29" s="429"/>
      <c r="AM29" s="280"/>
      <c r="AN29" s="280"/>
      <c r="AO29" s="429"/>
      <c r="AP29" s="429"/>
    </row>
    <row r="30" spans="1:42">
      <c r="A30" s="424" t="str">
        <f>'[1]RECOND COMP'!$A30</f>
        <v>REC021</v>
      </c>
      <c r="B30" s="435" t="str">
        <f>'[1]RECOND COMP'!B30</f>
        <v>4TC-12.2</v>
      </c>
      <c r="C30" s="438"/>
      <c r="D30" s="439">
        <v>12</v>
      </c>
      <c r="E30" s="427">
        <f>'[1]RECOND COMP'!J30</f>
        <v>5399.47322212467</v>
      </c>
      <c r="F30" s="419" t="str">
        <f>'[1]RECOND COMP'!$M30</f>
        <v>96250 btu 0c</v>
      </c>
      <c r="G30" s="316"/>
      <c r="H30" s="421" t="str">
        <f>'[1]RECOND COMP'!$P30</f>
        <v>CU - 144 QC</v>
      </c>
      <c r="I30" s="273">
        <f>'[1]RECOND COMP'!$S30</f>
        <v>12678.2930345126</v>
      </c>
      <c r="J30" s="172"/>
      <c r="K30" s="416"/>
      <c r="L30" s="37"/>
      <c r="N30" s="37"/>
      <c r="P30" s="37"/>
      <c r="Q30" s="37"/>
      <c r="R30" s="37"/>
      <c r="S30" s="37"/>
      <c r="T30" s="37"/>
      <c r="U30" s="37"/>
      <c r="V30" s="37"/>
      <c r="W30" s="37"/>
      <c r="X30" s="37"/>
      <c r="Y30" s="37"/>
      <c r="Z30" s="37"/>
      <c r="AA30" s="37"/>
      <c r="AB30" s="37"/>
      <c r="AK30" s="429"/>
      <c r="AL30" s="429"/>
      <c r="AM30" s="280"/>
      <c r="AN30" s="280"/>
      <c r="AO30" s="429"/>
      <c r="AP30" s="429"/>
    </row>
    <row r="31" spans="1:42">
      <c r="A31" s="424" t="str">
        <f>'[1]RECOND COMP'!$A31</f>
        <v>REC022</v>
      </c>
      <c r="B31" s="435" t="str">
        <f>'[1]RECOND COMP'!B31</f>
        <v>4P-15.2</v>
      </c>
      <c r="C31" s="438"/>
      <c r="D31" s="396">
        <v>15</v>
      </c>
      <c r="E31" s="427">
        <f>'[1]RECOND COMP'!J31</f>
        <v>4919.5200468247</v>
      </c>
      <c r="F31" s="419" t="str">
        <f>'[1]RECOND COMP'!$M31</f>
        <v>115360 btu 0c</v>
      </c>
      <c r="G31" s="316"/>
      <c r="H31" s="421" t="str">
        <f>'[1]RECOND COMP'!$P31</f>
        <v>CU - 160 QC</v>
      </c>
      <c r="I31" s="273">
        <f>'[1]RECOND COMP'!$S31</f>
        <v>12864.7545401699</v>
      </c>
      <c r="J31" s="172"/>
      <c r="K31" s="416"/>
      <c r="L31" s="37"/>
      <c r="N31" s="37"/>
      <c r="P31" s="37"/>
      <c r="Q31" s="37"/>
      <c r="R31" s="37"/>
      <c r="S31" s="37"/>
      <c r="T31" s="37"/>
      <c r="U31" s="37"/>
      <c r="V31" s="37"/>
      <c r="W31" s="37"/>
      <c r="X31" s="37"/>
      <c r="Y31" s="37"/>
      <c r="Z31" s="37"/>
      <c r="AA31" s="37"/>
      <c r="AB31" s="37"/>
      <c r="AK31" s="429"/>
      <c r="AL31" s="429"/>
      <c r="AM31" s="280"/>
      <c r="AN31" s="280"/>
      <c r="AO31" s="429"/>
      <c r="AP31" s="429"/>
    </row>
    <row r="32" spans="1:42">
      <c r="A32" s="424" t="str">
        <f>'[1]RECOND COMP'!$A32</f>
        <v>REC023</v>
      </c>
      <c r="B32" s="435" t="str">
        <f>'[1]RECOND COMP'!B32</f>
        <v>4PCS-15.2</v>
      </c>
      <c r="C32" s="438"/>
      <c r="D32" s="396">
        <v>15</v>
      </c>
      <c r="E32" s="427">
        <f>'[1]RECOND COMP'!J32</f>
        <v>5759.43810359965</v>
      </c>
      <c r="F32" s="419" t="str">
        <f>'[1]RECOND COMP'!$M32</f>
        <v>115360 btu 0c</v>
      </c>
      <c r="G32" s="316"/>
      <c r="H32" s="421" t="str">
        <f>'[1]RECOND COMP'!$P32</f>
        <v>CU - 160 QC</v>
      </c>
      <c r="I32" s="273">
        <f>'[1]RECOND COMP'!$S32</f>
        <v>13640.0635156545</v>
      </c>
      <c r="J32" s="172"/>
      <c r="K32" s="416"/>
      <c r="L32" s="37"/>
      <c r="N32" s="37"/>
      <c r="P32" s="37"/>
      <c r="Q32" s="37"/>
      <c r="R32" s="37"/>
      <c r="S32" s="37"/>
      <c r="T32" s="37"/>
      <c r="U32" s="37"/>
      <c r="V32" s="37"/>
      <c r="W32" s="37"/>
      <c r="X32" s="37"/>
      <c r="Y32" s="37"/>
      <c r="Z32" s="37"/>
      <c r="AA32" s="37"/>
      <c r="AB32" s="37"/>
      <c r="AK32" s="429"/>
      <c r="AL32" s="429"/>
      <c r="AM32" s="280"/>
      <c r="AN32" s="280"/>
      <c r="AO32" s="429"/>
      <c r="AP32" s="429"/>
    </row>
    <row r="33" spans="1:42">
      <c r="A33" s="424" t="str">
        <f>'[1]RECOND COMP'!$A33</f>
        <v>REC024</v>
      </c>
      <c r="B33" s="435" t="str">
        <f>'[1]RECOND COMP'!B33</f>
        <v>4N-20.2</v>
      </c>
      <c r="C33" s="438"/>
      <c r="D33" s="396">
        <v>20</v>
      </c>
      <c r="E33" s="427">
        <f>'[1]RECOND COMP'!J33</f>
        <v>5039.50834064969</v>
      </c>
      <c r="F33" s="419" t="str">
        <f>'[1]RECOND COMP'!$M33</f>
        <v>134480 btu 0c</v>
      </c>
      <c r="G33" s="316"/>
      <c r="H33" s="421" t="str">
        <f>'[1]RECOND COMP'!$P33</f>
        <v>CU - 200 QC</v>
      </c>
      <c r="I33" s="273">
        <f>'[1]RECOND COMP'!$S33</f>
        <v>15079.0631637695</v>
      </c>
      <c r="J33" s="172"/>
      <c r="K33" s="416"/>
      <c r="L33" s="37"/>
      <c r="N33" s="37"/>
      <c r="P33" s="37"/>
      <c r="Q33" s="37"/>
      <c r="R33" s="37"/>
      <c r="S33" s="37"/>
      <c r="T33" s="37"/>
      <c r="U33" s="37"/>
      <c r="V33" s="37"/>
      <c r="W33" s="37"/>
      <c r="X33" s="37"/>
      <c r="Y33" s="37"/>
      <c r="Z33" s="37"/>
      <c r="AA33" s="37"/>
      <c r="AB33" s="37"/>
      <c r="AK33" s="429"/>
      <c r="AL33" s="429"/>
      <c r="AM33" s="280"/>
      <c r="AN33" s="280"/>
      <c r="AO33" s="429"/>
      <c r="AP33" s="429"/>
    </row>
    <row r="34" spans="1:42">
      <c r="A34" s="424" t="str">
        <f>'[1]RECOND COMP'!$A34</f>
        <v>REC025</v>
      </c>
      <c r="B34" s="435" t="str">
        <f>'[1]RECOND COMP'!B34</f>
        <v>4NCS-20.2</v>
      </c>
      <c r="C34" s="438"/>
      <c r="D34" s="396">
        <v>20</v>
      </c>
      <c r="E34" s="427">
        <f>'[1]RECOND COMP'!J34</f>
        <v>6599.3561603746</v>
      </c>
      <c r="F34" s="419" t="str">
        <f>'[1]RECOND COMP'!$M34</f>
        <v>134480 btu 0c</v>
      </c>
      <c r="G34" s="316"/>
      <c r="H34" s="421" t="str">
        <f>'[1]RECOND COMP'!$P34</f>
        <v>CU - 200 QC</v>
      </c>
      <c r="I34" s="273">
        <f>'[1]RECOND COMP'!$S34</f>
        <v>16518.9226896694</v>
      </c>
      <c r="J34" s="172"/>
      <c r="K34" s="416"/>
      <c r="L34" s="37"/>
      <c r="N34" s="37"/>
      <c r="P34" s="37"/>
      <c r="Q34" s="37"/>
      <c r="R34" s="37"/>
      <c r="S34" s="37"/>
      <c r="T34" s="37"/>
      <c r="U34" s="37"/>
      <c r="V34" s="37"/>
      <c r="W34" s="37"/>
      <c r="X34" s="37"/>
      <c r="Y34" s="37"/>
      <c r="Z34" s="37"/>
      <c r="AA34" s="37"/>
      <c r="AB34" s="37"/>
      <c r="AK34" s="429"/>
      <c r="AL34" s="429"/>
      <c r="AM34" s="280"/>
      <c r="AN34" s="280"/>
      <c r="AO34" s="429"/>
      <c r="AP34" s="429"/>
    </row>
    <row r="35" spans="1:42">
      <c r="A35" s="424" t="str">
        <f>'[1]RECOND COMP'!$A35</f>
        <v>REC026</v>
      </c>
      <c r="B35" s="435" t="str">
        <f>'[1]RECOND COMP'!B35</f>
        <v>4J-22.2</v>
      </c>
      <c r="C35" s="438"/>
      <c r="D35" s="396">
        <v>22</v>
      </c>
      <c r="E35" s="427">
        <f>'[1]RECOND COMP'!J35</f>
        <v>5879.42639742464</v>
      </c>
      <c r="F35" s="419" t="str">
        <f>'[1]RECOND COMP'!$M35</f>
        <v>151540 btu 0c</v>
      </c>
      <c r="G35" s="316"/>
      <c r="H35" s="421" t="str">
        <f>'[1]RECOND COMP'!$P35</f>
        <v>CU - 250 QC</v>
      </c>
      <c r="I35" s="273">
        <f>'[1]RECOND COMP'!$S35</f>
        <v>19456.3291738528</v>
      </c>
      <c r="J35" s="172"/>
      <c r="K35" s="416"/>
      <c r="L35" s="37"/>
      <c r="N35" s="37"/>
      <c r="P35" s="37"/>
      <c r="Q35" s="37"/>
      <c r="R35" s="37"/>
      <c r="S35" s="37"/>
      <c r="T35" s="37"/>
      <c r="U35" s="37"/>
      <c r="V35" s="37"/>
      <c r="W35" s="37"/>
      <c r="X35" s="37"/>
      <c r="Y35" s="37"/>
      <c r="Z35" s="37"/>
      <c r="AA35" s="37"/>
      <c r="AB35" s="37"/>
      <c r="AK35" s="429"/>
      <c r="AL35" s="429"/>
      <c r="AM35" s="280"/>
      <c r="AN35" s="280"/>
      <c r="AO35" s="429"/>
      <c r="AP35" s="429"/>
    </row>
    <row r="36" spans="1:42">
      <c r="A36" s="424" t="str">
        <f>'[1]RECOND COMP'!$A36</f>
        <v>REC027</v>
      </c>
      <c r="B36" s="435" t="str">
        <f>'[1]RECOND COMP'!B36</f>
        <v>4H-25.2</v>
      </c>
      <c r="C36" s="438"/>
      <c r="D36" s="396">
        <v>25</v>
      </c>
      <c r="E36" s="427">
        <f>'[1]RECOND COMP'!J36</f>
        <v>6479.3678665496</v>
      </c>
      <c r="F36" s="419" t="str">
        <f>'[1]RECOND COMP'!$M36</f>
        <v>175770 btu 0c</v>
      </c>
      <c r="G36" s="316"/>
      <c r="H36" s="421" t="str">
        <f>'[1]RECOND COMP'!$P36</f>
        <v>CU - 250 QC</v>
      </c>
      <c r="I36" s="273">
        <f>'[1]RECOND COMP'!$S36</f>
        <v>17107.1566422667</v>
      </c>
      <c r="J36" s="172"/>
      <c r="K36" s="416"/>
      <c r="L36" s="37"/>
      <c r="N36" s="37"/>
      <c r="P36" s="37"/>
      <c r="Q36" s="37"/>
      <c r="R36" s="37"/>
      <c r="S36" s="37"/>
      <c r="T36" s="37"/>
      <c r="U36" s="37"/>
      <c r="V36" s="37"/>
      <c r="W36" s="37"/>
      <c r="X36" s="37"/>
      <c r="Y36" s="37"/>
      <c r="Z36" s="37"/>
      <c r="AA36" s="37"/>
      <c r="AB36" s="37"/>
      <c r="AK36" s="429"/>
      <c r="AL36" s="429"/>
      <c r="AM36" s="280"/>
      <c r="AN36" s="280"/>
      <c r="AO36" s="429"/>
      <c r="AP36" s="429"/>
    </row>
    <row r="37" spans="1:42">
      <c r="A37" s="424" t="str">
        <f>'[1]RECOND COMP'!$A37</f>
        <v>REC028</v>
      </c>
      <c r="B37" s="435" t="str">
        <f>'[1]RECOND COMP'!B37</f>
        <v>4G-30.2</v>
      </c>
      <c r="C37" s="438"/>
      <c r="D37" s="396">
        <v>30</v>
      </c>
      <c r="E37" s="427">
        <f>'[1]RECOND COMP'!J37</f>
        <v>6479.3678665496</v>
      </c>
      <c r="F37" s="419" t="str">
        <f>'[1]RECOND COMP'!$M37</f>
        <v>201370 btu 0c</v>
      </c>
      <c r="G37" s="316"/>
      <c r="H37" s="421" t="str">
        <f>'[1]RECOND COMP'!$P37</f>
        <v>CU - 300 QC</v>
      </c>
      <c r="I37" s="273">
        <f>'[1]RECOND COMP'!$S37</f>
        <v>21930.0349595762</v>
      </c>
      <c r="J37" s="172"/>
      <c r="K37" s="416"/>
      <c r="L37" s="37"/>
      <c r="N37" s="37"/>
      <c r="P37" s="37"/>
      <c r="Q37" s="37"/>
      <c r="R37" s="37"/>
      <c r="S37" s="37"/>
      <c r="T37" s="37"/>
      <c r="U37" s="37"/>
      <c r="V37" s="37"/>
      <c r="W37" s="37"/>
      <c r="X37" s="37"/>
      <c r="Y37" s="37"/>
      <c r="Z37" s="37"/>
      <c r="AA37" s="37"/>
      <c r="AB37" s="37"/>
      <c r="AK37" s="429"/>
      <c r="AL37" s="429"/>
      <c r="AM37" s="280"/>
      <c r="AN37" s="280"/>
      <c r="AO37" s="429"/>
      <c r="AP37" s="429"/>
    </row>
    <row r="38" spans="1:42">
      <c r="A38" s="424" t="str">
        <f>'[1]RECOND COMP'!$A38</f>
        <v>REC029</v>
      </c>
      <c r="B38" s="435" t="str">
        <f>'[1]RECOND COMP'!B38</f>
        <v>6J-33.2</v>
      </c>
      <c r="C38" s="438"/>
      <c r="D38" s="396">
        <v>33</v>
      </c>
      <c r="E38" s="427">
        <f>'[1]RECOND COMP'!J38</f>
        <v>8399.18056774949</v>
      </c>
      <c r="F38" s="419" t="str">
        <f>'[1]RECOND COMP'!$M38</f>
        <v>226282 btu 0c</v>
      </c>
      <c r="G38" s="316"/>
      <c r="H38" s="421" t="str">
        <f>'[1]RECOND COMP'!$P38</f>
        <v>CU - 350 QC</v>
      </c>
      <c r="I38" s="273">
        <f>'[1]RECOND COMP'!$S38</f>
        <v>25773.8980056943</v>
      </c>
      <c r="J38" s="172"/>
      <c r="K38" s="416"/>
      <c r="L38" s="37"/>
      <c r="N38" s="37"/>
      <c r="P38" s="37"/>
      <c r="Q38" s="37"/>
      <c r="R38" s="37"/>
      <c r="S38" s="37"/>
      <c r="T38" s="37"/>
      <c r="U38" s="37"/>
      <c r="V38" s="37"/>
      <c r="W38" s="37"/>
      <c r="X38" s="37"/>
      <c r="Y38" s="37"/>
      <c r="Z38" s="37"/>
      <c r="AA38" s="37"/>
      <c r="AB38" s="37"/>
      <c r="AK38" s="429"/>
      <c r="AL38" s="429"/>
      <c r="AM38" s="280"/>
      <c r="AN38" s="280"/>
      <c r="AO38" s="429"/>
      <c r="AP38" s="429"/>
    </row>
    <row r="39" spans="1:42">
      <c r="A39" s="424" t="str">
        <f>'[1]RECOND COMP'!$A39</f>
        <v>REC030</v>
      </c>
      <c r="B39" s="435" t="str">
        <f>'[1]RECOND COMP'!B39</f>
        <v>6H-35.2</v>
      </c>
      <c r="C39" s="438"/>
      <c r="D39" s="396">
        <v>35</v>
      </c>
      <c r="E39" s="427">
        <f>'[1]RECOND COMP'!J39</f>
        <v>8639.15715539947</v>
      </c>
      <c r="F39" s="419" t="str">
        <f>'[1]RECOND COMP'!$M39</f>
        <v>263830 btu 0c</v>
      </c>
      <c r="G39" s="316"/>
      <c r="H39" s="421" t="str">
        <f>'[1]RECOND COMP'!$P39</f>
        <v>CU - 400 QC</v>
      </c>
      <c r="I39" s="273">
        <f>'[1]RECOND COMP'!$S39</f>
        <v>27392.7626876345</v>
      </c>
      <c r="J39" s="172"/>
      <c r="K39" s="416"/>
      <c r="L39" s="37"/>
      <c r="N39" s="37"/>
      <c r="P39" s="37"/>
      <c r="Q39" s="37"/>
      <c r="R39" s="37"/>
      <c r="S39" s="37"/>
      <c r="T39" s="37"/>
      <c r="U39" s="37"/>
      <c r="V39" s="37"/>
      <c r="W39" s="37"/>
      <c r="X39" s="37"/>
      <c r="Y39" s="37"/>
      <c r="Z39" s="37"/>
      <c r="AA39" s="37"/>
      <c r="AB39" s="37"/>
      <c r="AK39" s="429"/>
      <c r="AL39" s="429"/>
      <c r="AM39" s="280"/>
      <c r="AN39" s="280"/>
      <c r="AO39" s="429"/>
      <c r="AP39" s="429"/>
    </row>
    <row r="40" spans="1:42">
      <c r="A40" s="424" t="str">
        <f>'[1]RECOND COMP'!$A40</f>
        <v>REC031</v>
      </c>
      <c r="B40" s="435" t="str">
        <f>'[1]RECOND COMP'!B40</f>
        <v>6G-40.2</v>
      </c>
      <c r="C40" s="438"/>
      <c r="D40" s="396">
        <v>40</v>
      </c>
      <c r="E40" s="427">
        <f>'[1]RECOND COMP'!J40</f>
        <v>8759.14544922446</v>
      </c>
      <c r="F40" s="419" t="str">
        <f>'[1]RECOND COMP'!$M40</f>
        <v>302390 btu 0c</v>
      </c>
      <c r="G40" s="316"/>
      <c r="H40" s="421" t="str">
        <f>'[1]RECOND COMP'!$P40</f>
        <v>CU - 400 QC</v>
      </c>
      <c r="I40" s="273">
        <f>'[1]RECOND COMP'!$S40</f>
        <v>28024.2676253958</v>
      </c>
      <c r="J40" s="172"/>
      <c r="K40" s="416"/>
      <c r="L40" s="37"/>
      <c r="N40" s="37"/>
      <c r="P40" s="37"/>
      <c r="Q40" s="37"/>
      <c r="R40" s="37"/>
      <c r="S40" s="37"/>
      <c r="T40" s="37"/>
      <c r="U40" s="37"/>
      <c r="V40" s="37"/>
      <c r="W40" s="37"/>
      <c r="X40" s="37"/>
      <c r="Y40" s="37"/>
      <c r="Z40" s="37"/>
      <c r="AA40" s="37"/>
      <c r="AB40" s="37"/>
      <c r="AK40" s="429"/>
      <c r="AL40" s="429"/>
      <c r="AM40" s="280"/>
      <c r="AN40" s="280"/>
      <c r="AO40" s="429"/>
      <c r="AP40" s="429"/>
    </row>
    <row r="41" spans="1:42">
      <c r="A41" s="424" t="str">
        <f>'[1]RECOND COMP'!$A41</f>
        <v>REC032</v>
      </c>
      <c r="B41" s="435" t="str">
        <f>'[1]RECOND COMP'!B41</f>
        <v>6F-50.2</v>
      </c>
      <c r="C41" s="440"/>
      <c r="D41" s="396">
        <v>50</v>
      </c>
      <c r="E41" s="427">
        <f>'[1]RECOND COMP'!J41</f>
        <v>8999.12203687445</v>
      </c>
      <c r="F41" s="419" t="str">
        <f>'[1]RECOND COMP'!$M41</f>
        <v>357680 btu 0c</v>
      </c>
      <c r="G41" s="316"/>
      <c r="H41" s="421" t="str">
        <f>'[1]RECOND COMP'!$P41</f>
        <v>CU-250QC*2</v>
      </c>
      <c r="I41" s="273">
        <f>'[1]RECOND COMP'!$S41</f>
        <v>34011.526986206</v>
      </c>
      <c r="J41" s="172"/>
      <c r="K41" s="416"/>
      <c r="L41" s="37"/>
      <c r="N41" s="37"/>
      <c r="P41" s="37"/>
      <c r="Q41" s="37"/>
      <c r="R41" s="37"/>
      <c r="S41" s="37"/>
      <c r="T41" s="37"/>
      <c r="U41" s="37"/>
      <c r="V41" s="37"/>
      <c r="W41" s="37"/>
      <c r="X41" s="37"/>
      <c r="Y41" s="37"/>
      <c r="Z41" s="37"/>
      <c r="AA41" s="37"/>
      <c r="AB41" s="37"/>
      <c r="AK41" s="429"/>
      <c r="AL41" s="429"/>
      <c r="AM41" s="280"/>
      <c r="AN41" s="280"/>
      <c r="AO41" s="429"/>
      <c r="AP41" s="429"/>
    </row>
    <row r="42" customHeight="1" spans="1:42">
      <c r="A42" s="424" t="str">
        <f>'[1]RECOND COMP'!$A42</f>
        <v>REC033</v>
      </c>
      <c r="B42" s="435" t="str">
        <f>'[1]RECOND COMP'!B42</f>
        <v>2DC-2.2</v>
      </c>
      <c r="C42" s="426" t="s">
        <v>378</v>
      </c>
      <c r="D42" s="437">
        <v>2</v>
      </c>
      <c r="E42" s="427">
        <f>'[1]RECOND COMP'!J42</f>
        <v>2759.73075797483</v>
      </c>
      <c r="F42" s="419" t="str">
        <f>'[1]RECOND COMP'!$M42</f>
        <v> 9080 btu</v>
      </c>
      <c r="G42" s="316"/>
      <c r="H42" s="421" t="str">
        <f>'[1]RECOND COMP'!$P42</f>
        <v>CU - 36  QC</v>
      </c>
      <c r="I42" s="273">
        <f>'[1]RECOND COMP'!$S42</f>
        <v>5704.89428668786</v>
      </c>
      <c r="J42" s="172"/>
      <c r="K42" s="416"/>
      <c r="L42" s="37"/>
      <c r="N42" s="37"/>
      <c r="P42" s="37"/>
      <c r="Q42" s="37"/>
      <c r="R42" s="37"/>
      <c r="S42" s="37"/>
      <c r="T42" s="37"/>
      <c r="U42" s="37"/>
      <c r="V42" s="37"/>
      <c r="W42" s="37"/>
      <c r="X42" s="37"/>
      <c r="Y42" s="37"/>
      <c r="Z42" s="37"/>
      <c r="AA42" s="37"/>
      <c r="AB42" s="37"/>
      <c r="AK42" s="429"/>
      <c r="AL42" s="429"/>
      <c r="AM42" s="280"/>
      <c r="AN42" s="280"/>
      <c r="AO42" s="429"/>
      <c r="AP42" s="429"/>
    </row>
    <row r="43" spans="1:42">
      <c r="A43" s="424" t="str">
        <f>'[1]RECOND COMP'!$A43</f>
        <v>REC034</v>
      </c>
      <c r="B43" s="435" t="str">
        <f>'[1]RECOND COMP'!B43</f>
        <v>2CC-3.2</v>
      </c>
      <c r="C43" s="430"/>
      <c r="D43" s="437">
        <v>3</v>
      </c>
      <c r="E43" s="427">
        <f>'[1]RECOND COMP'!J43</f>
        <v>2759.73075797483</v>
      </c>
      <c r="F43" s="419" t="str">
        <f>'[1]RECOND COMP'!$M43</f>
        <v>11400 btu</v>
      </c>
      <c r="G43" s="316"/>
      <c r="H43" s="421" t="str">
        <f>'[1]RECOND COMP'!$P43</f>
        <v>CU - 50  QC</v>
      </c>
      <c r="I43" s="273">
        <f>'[1]RECOND COMP'!$S43</f>
        <v>6089.0704460478</v>
      </c>
      <c r="J43" s="172"/>
      <c r="K43" s="416"/>
      <c r="L43" s="37"/>
      <c r="N43" s="37"/>
      <c r="P43" s="37"/>
      <c r="Q43" s="37"/>
      <c r="R43" s="37"/>
      <c r="S43" s="37"/>
      <c r="T43" s="37"/>
      <c r="U43" s="37"/>
      <c r="V43" s="37"/>
      <c r="W43" s="37"/>
      <c r="X43" s="37"/>
      <c r="Y43" s="37"/>
      <c r="Z43" s="37"/>
      <c r="AA43" s="37"/>
      <c r="AB43" s="37"/>
      <c r="AK43" s="429"/>
      <c r="AL43" s="429"/>
      <c r="AM43" s="280"/>
      <c r="AN43" s="280"/>
      <c r="AO43" s="429"/>
      <c r="AP43" s="429"/>
    </row>
    <row r="44" spans="1:42">
      <c r="A44" s="424" t="str">
        <f>'[1]RECOND COMP'!$A44</f>
        <v>REC035</v>
      </c>
      <c r="B44" s="435" t="str">
        <f>'[1]RECOND COMP'!B44</f>
        <v>2U-3.2</v>
      </c>
      <c r="C44" s="430"/>
      <c r="D44" s="437">
        <v>3</v>
      </c>
      <c r="E44" s="427">
        <f>'[1]RECOND COMP'!J44</f>
        <v>2399.76587649985</v>
      </c>
      <c r="F44" s="419" t="str">
        <f>'[1]RECOND COMP'!$M44</f>
        <v>12870 btu</v>
      </c>
      <c r="G44" s="316"/>
      <c r="H44" s="421" t="str">
        <f>'[1]RECOND COMP'!$P44</f>
        <v>CU - 50  QC</v>
      </c>
      <c r="I44" s="273">
        <f>'[1]RECOND COMP'!$S44</f>
        <v>5756.79517084012</v>
      </c>
      <c r="J44" s="172"/>
      <c r="K44" s="416"/>
      <c r="L44" s="37"/>
      <c r="N44" s="37"/>
      <c r="P44" s="37"/>
      <c r="Q44" s="37"/>
      <c r="R44" s="37"/>
      <c r="S44" s="37"/>
      <c r="T44" s="37"/>
      <c r="U44" s="37"/>
      <c r="V44" s="37"/>
      <c r="W44" s="37"/>
      <c r="X44" s="37"/>
      <c r="Y44" s="37"/>
      <c r="Z44" s="37"/>
      <c r="AA44" s="37"/>
      <c r="AB44" s="37"/>
      <c r="AK44" s="429"/>
      <c r="AL44" s="429"/>
      <c r="AM44" s="280"/>
      <c r="AN44" s="280"/>
      <c r="AO44" s="429"/>
      <c r="AP44" s="429"/>
    </row>
    <row r="45" spans="1:42">
      <c r="A45" s="424" t="str">
        <f>'[1]RECOND COMP'!$A45</f>
        <v>REC036</v>
      </c>
      <c r="B45" s="435" t="str">
        <f>'[1]RECOND COMP'!B45</f>
        <v>4FC-3.2</v>
      </c>
      <c r="C45" s="430"/>
      <c r="D45" s="437">
        <v>3</v>
      </c>
      <c r="E45" s="427">
        <f>'[1]RECOND COMP'!J45</f>
        <v>2759.73075797483</v>
      </c>
      <c r="F45" s="419" t="str">
        <f>'[1]RECOND COMP'!$M45</f>
        <v>16007 btu</v>
      </c>
      <c r="G45" s="316"/>
      <c r="H45" s="421" t="str">
        <f>'[1]RECOND COMP'!$P45</f>
        <v>CU - 64B QC</v>
      </c>
      <c r="I45" s="273">
        <f>'[1]RECOND COMP'!$S45</f>
        <v>6721.0457832295</v>
      </c>
      <c r="J45" s="172"/>
      <c r="K45" s="416"/>
      <c r="L45" s="37"/>
      <c r="N45" s="37"/>
      <c r="P45" s="37"/>
      <c r="Q45" s="37"/>
      <c r="R45" s="37"/>
      <c r="S45" s="37"/>
      <c r="T45" s="37"/>
      <c r="U45" s="37"/>
      <c r="V45" s="37"/>
      <c r="W45" s="37"/>
      <c r="X45" s="37"/>
      <c r="Y45" s="37"/>
      <c r="Z45" s="37"/>
      <c r="AA45" s="37"/>
      <c r="AB45" s="37"/>
      <c r="AK45" s="429"/>
      <c r="AL45" s="429"/>
      <c r="AM45" s="280"/>
      <c r="AN45" s="280"/>
      <c r="AO45" s="429"/>
      <c r="AP45" s="429"/>
    </row>
    <row r="46" spans="1:42">
      <c r="A46" s="424" t="str">
        <f>'[1]RECOND COMP'!$A46</f>
        <v>REC037</v>
      </c>
      <c r="B46" s="435" t="str">
        <f>'[1]RECOND COMP'!B46</f>
        <v>4EC-4.2</v>
      </c>
      <c r="C46" s="430"/>
      <c r="D46" s="439">
        <v>4</v>
      </c>
      <c r="E46" s="427">
        <f>'[1]RECOND COMP'!J46</f>
        <v>3119.69563944981</v>
      </c>
      <c r="F46" s="419" t="str">
        <f>'[1]RECOND COMP'!$M46</f>
        <v>16007 btu</v>
      </c>
      <c r="G46" s="316"/>
      <c r="H46" s="421" t="str">
        <f>'[1]RECOND COMP'!$P46</f>
        <v>CU - 64B QC</v>
      </c>
      <c r="I46" s="273">
        <f>'[1]RECOND COMP'!$S46</f>
        <v>7053.32105843718</v>
      </c>
      <c r="J46" s="172"/>
      <c r="K46" s="416"/>
      <c r="L46" s="37"/>
      <c r="N46" s="37"/>
      <c r="P46" s="37"/>
      <c r="Q46" s="37"/>
      <c r="R46" s="37"/>
      <c r="S46" s="37"/>
      <c r="T46" s="37"/>
      <c r="U46" s="37"/>
      <c r="V46" s="37"/>
      <c r="W46" s="37"/>
      <c r="X46" s="37"/>
      <c r="Y46" s="37"/>
      <c r="Z46" s="37"/>
      <c r="AA46" s="37"/>
      <c r="AB46" s="37"/>
      <c r="AK46" s="429"/>
      <c r="AL46" s="429"/>
      <c r="AM46" s="280"/>
      <c r="AN46" s="280"/>
      <c r="AO46" s="429"/>
      <c r="AP46" s="429"/>
    </row>
    <row r="47" spans="1:42">
      <c r="A47" s="424" t="str">
        <f>'[1]RECOND COMP'!$A47</f>
        <v>REC038</v>
      </c>
      <c r="B47" s="435" t="str">
        <f>'[1]RECOND COMP'!B47</f>
        <v>2N-5.2</v>
      </c>
      <c r="C47" s="430"/>
      <c r="D47" s="439">
        <v>5</v>
      </c>
      <c r="E47" s="427">
        <f>'[1]RECOND COMP'!J47</f>
        <v>2639.74246414984</v>
      </c>
      <c r="F47" s="419" t="str">
        <f>'[1]RECOND COMP'!$M47</f>
        <v>20010 btu</v>
      </c>
      <c r="G47" s="316"/>
      <c r="H47" s="421" t="str">
        <f>'[1]RECOND COMP'!$P47</f>
        <v>CU - 72 QC</v>
      </c>
      <c r="I47" s="273">
        <f>'[1]RECOND COMP'!$S47</f>
        <v>7310.66426122098</v>
      </c>
      <c r="J47" s="172"/>
      <c r="K47" s="416"/>
      <c r="L47" s="37"/>
      <c r="N47" s="37"/>
      <c r="P47" s="37"/>
      <c r="Q47" s="37"/>
      <c r="R47" s="37"/>
      <c r="S47" s="37"/>
      <c r="T47" s="37"/>
      <c r="U47" s="37"/>
      <c r="V47" s="37"/>
      <c r="W47" s="37"/>
      <c r="X47" s="37"/>
      <c r="Y47" s="37"/>
      <c r="Z47" s="37"/>
      <c r="AA47" s="37"/>
      <c r="AB47" s="37"/>
      <c r="AK47" s="429"/>
      <c r="AL47" s="429"/>
      <c r="AM47" s="280"/>
      <c r="AN47" s="280"/>
      <c r="AO47" s="429"/>
      <c r="AP47" s="429"/>
    </row>
    <row r="48" spans="1:42">
      <c r="A48" s="424" t="str">
        <f>'[1]RECOND COMP'!$A48</f>
        <v>REC039</v>
      </c>
      <c r="B48" s="435" t="str">
        <f>'[1]RECOND COMP'!B48</f>
        <v>4Z-5.2</v>
      </c>
      <c r="C48" s="430"/>
      <c r="D48" s="439">
        <v>5</v>
      </c>
      <c r="E48" s="427">
        <f>'[1]RECOND COMP'!J48</f>
        <v>3119.69563944981</v>
      </c>
      <c r="F48" s="419" t="str">
        <f>'[1]RECOND COMP'!$M48</f>
        <v>21000 btu</v>
      </c>
      <c r="G48" s="316"/>
      <c r="H48" s="421" t="str">
        <f>'[1]RECOND COMP'!$P48</f>
        <v>CU - 72 QC</v>
      </c>
      <c r="I48" s="273">
        <f>'[1]RECOND COMP'!$S48</f>
        <v>7753.69796149788</v>
      </c>
      <c r="J48" s="172"/>
      <c r="K48" s="416"/>
      <c r="L48" s="37"/>
      <c r="N48" s="37"/>
      <c r="P48" s="37"/>
      <c r="Q48" s="37"/>
      <c r="R48" s="37"/>
      <c r="S48" s="37"/>
      <c r="T48" s="37"/>
      <c r="U48" s="37"/>
      <c r="V48" s="37"/>
      <c r="W48" s="37"/>
      <c r="X48" s="37"/>
      <c r="Y48" s="37"/>
      <c r="Z48" s="37"/>
      <c r="AA48" s="37"/>
      <c r="AB48" s="37"/>
      <c r="AK48" s="429"/>
      <c r="AL48" s="429"/>
      <c r="AM48" s="280"/>
      <c r="AN48" s="280"/>
      <c r="AO48" s="429"/>
      <c r="AP48" s="429"/>
    </row>
    <row r="49" spans="1:42">
      <c r="A49" s="424" t="str">
        <f>'[1]RECOND COMP'!$A49</f>
        <v>REC040</v>
      </c>
      <c r="B49" s="435" t="str">
        <f>'[1]RECOND COMP'!B49</f>
        <v>4DC-5.2</v>
      </c>
      <c r="C49" s="430"/>
      <c r="D49" s="439">
        <v>5</v>
      </c>
      <c r="E49" s="427">
        <f>'[1]RECOND COMP'!J49</f>
        <v>3239.6839332748</v>
      </c>
      <c r="F49" s="419" t="str">
        <f>'[1]RECOND COMP'!$M49</f>
        <v>19010 btu</v>
      </c>
      <c r="G49" s="316"/>
      <c r="H49" s="421" t="str">
        <f>'[1]RECOND COMP'!$P49</f>
        <v>CU - 72 QC</v>
      </c>
      <c r="I49" s="273">
        <f>'[1]RECOND COMP'!$S49</f>
        <v>7864.4563865671</v>
      </c>
      <c r="J49" s="172"/>
      <c r="K49" s="416"/>
      <c r="L49" s="37"/>
      <c r="N49" s="37"/>
      <c r="P49" s="37"/>
      <c r="Q49" s="37"/>
      <c r="R49" s="37"/>
      <c r="S49" s="37"/>
      <c r="T49" s="37"/>
      <c r="U49" s="37"/>
      <c r="V49" s="37"/>
      <c r="W49" s="37"/>
      <c r="X49" s="37"/>
      <c r="Y49" s="37"/>
      <c r="Z49" s="37"/>
      <c r="AA49" s="37"/>
      <c r="AB49" s="37"/>
      <c r="AK49" s="429"/>
      <c r="AL49" s="429"/>
      <c r="AM49" s="280"/>
      <c r="AN49" s="280"/>
      <c r="AO49" s="429"/>
      <c r="AP49" s="429"/>
    </row>
    <row r="50" spans="1:42">
      <c r="A50" s="424" t="str">
        <f>'[1]RECOND COMP'!$A50</f>
        <v>REC041</v>
      </c>
      <c r="B50" s="435" t="str">
        <f>'[1]RECOND COMP'!B50</f>
        <v>4CC-6.2</v>
      </c>
      <c r="C50" s="430"/>
      <c r="D50" s="439">
        <v>6</v>
      </c>
      <c r="E50" s="427">
        <f>'[1]RECOND COMP'!J50</f>
        <v>3359.67222709979</v>
      </c>
      <c r="F50" s="419" t="str">
        <f>'[1]RECOND COMP'!$M50</f>
        <v>21024 btu</v>
      </c>
      <c r="G50" s="316"/>
      <c r="H50" s="421" t="str">
        <f>'[1]RECOND COMP'!$P50</f>
        <v>CU - 90 QC</v>
      </c>
      <c r="I50" s="273">
        <f>'[1]RECOND COMP'!$S50</f>
        <v>8305.15354556774</v>
      </c>
      <c r="J50" s="172"/>
      <c r="K50" s="416"/>
      <c r="L50" s="37"/>
      <c r="N50" s="37"/>
      <c r="P50" s="37"/>
      <c r="Q50" s="37"/>
      <c r="R50" s="37"/>
      <c r="S50" s="37"/>
      <c r="T50" s="37"/>
      <c r="U50" s="37"/>
      <c r="V50" s="37"/>
      <c r="W50" s="37"/>
      <c r="X50" s="37"/>
      <c r="Y50" s="37"/>
      <c r="Z50" s="37"/>
      <c r="AA50" s="37"/>
      <c r="AB50" s="37"/>
      <c r="AK50" s="429"/>
      <c r="AL50" s="429"/>
      <c r="AM50" s="280"/>
      <c r="AN50" s="280"/>
      <c r="AO50" s="429"/>
      <c r="AP50" s="429"/>
    </row>
    <row r="51" spans="1:42">
      <c r="A51" s="424" t="str">
        <f>'[1]RECOND COMP'!$A51</f>
        <v>REC042</v>
      </c>
      <c r="B51" s="435" t="str">
        <f>'[1]RECOND COMP'!B51</f>
        <v>4V-6.2</v>
      </c>
      <c r="C51" s="430"/>
      <c r="D51" s="439">
        <v>6</v>
      </c>
      <c r="E51" s="427">
        <f>'[1]RECOND COMP'!J51</f>
        <v>3959.61369622476</v>
      </c>
      <c r="F51" s="419" t="str">
        <f>'[1]RECOND COMP'!$M51</f>
        <v>25000 btu</v>
      </c>
      <c r="G51" s="316"/>
      <c r="H51" s="421" t="str">
        <f>'[1]RECOND COMP'!$P51</f>
        <v>CU - 100 QC</v>
      </c>
      <c r="I51" s="273">
        <f>'[1]RECOND COMP'!$S51</f>
        <v>9129.03423214165</v>
      </c>
      <c r="J51" s="172"/>
      <c r="K51" s="416"/>
      <c r="L51" s="37"/>
      <c r="N51" s="37"/>
      <c r="P51" s="37"/>
      <c r="Q51" s="37"/>
      <c r="R51" s="37"/>
      <c r="S51" s="37"/>
      <c r="T51" s="37"/>
      <c r="U51" s="37"/>
      <c r="V51" s="37"/>
      <c r="W51" s="37"/>
      <c r="X51" s="37"/>
      <c r="Y51" s="37"/>
      <c r="Z51" s="37"/>
      <c r="AA51" s="37"/>
      <c r="AB51" s="37"/>
      <c r="AK51" s="429"/>
      <c r="AL51" s="429"/>
      <c r="AM51" s="280"/>
      <c r="AN51" s="280"/>
      <c r="AO51" s="429"/>
      <c r="AP51" s="429"/>
    </row>
    <row r="52" spans="1:42">
      <c r="A52" s="424" t="str">
        <f>'[1]RECOND COMP'!$A52</f>
        <v>REC043</v>
      </c>
      <c r="B52" s="435" t="str">
        <f>'[1]RECOND COMP'!B52</f>
        <v>4T-8.2</v>
      </c>
      <c r="C52" s="430"/>
      <c r="D52" s="439">
        <v>8</v>
      </c>
      <c r="E52" s="427">
        <f>'[1]RECOND COMP'!J52</f>
        <v>4199.59028387474</v>
      </c>
      <c r="F52" s="419" t="str">
        <f>'[1]RECOND COMP'!$M52</f>
        <v>30888 btu</v>
      </c>
      <c r="G52" s="316"/>
      <c r="H52" s="421" t="str">
        <f>'[1]RECOND COMP'!$P52</f>
        <v>CU - 125 QC</v>
      </c>
      <c r="I52" s="273">
        <f>'[1]RECOND COMP'!$S52</f>
        <v>10793.3048797076</v>
      </c>
      <c r="J52" s="172"/>
      <c r="K52" s="416"/>
      <c r="L52" s="37"/>
      <c r="N52" s="37"/>
      <c r="P52" s="37"/>
      <c r="Q52" s="37"/>
      <c r="R52" s="37"/>
      <c r="S52" s="37"/>
      <c r="T52" s="37"/>
      <c r="U52" s="37"/>
      <c r="V52" s="37"/>
      <c r="W52" s="37"/>
      <c r="X52" s="37"/>
      <c r="Y52" s="37"/>
      <c r="Z52" s="37"/>
      <c r="AA52" s="37"/>
      <c r="AB52" s="37"/>
      <c r="AK52" s="429"/>
      <c r="AL52" s="429"/>
      <c r="AM52" s="280"/>
      <c r="AN52" s="280"/>
      <c r="AO52" s="429"/>
      <c r="AP52" s="429"/>
    </row>
    <row r="53" spans="1:42">
      <c r="A53" s="424" t="str">
        <f>'[1]RECOND COMP'!$A53</f>
        <v>REC044</v>
      </c>
      <c r="B53" s="435" t="str">
        <f>'[1]RECOND COMP'!B53</f>
        <v>4TCS-8.2</v>
      </c>
      <c r="C53" s="430"/>
      <c r="D53" s="439">
        <v>8</v>
      </c>
      <c r="E53" s="427">
        <f>'[1]RECOND COMP'!J53</f>
        <v>5399.47322212467</v>
      </c>
      <c r="F53" s="419" t="str">
        <f>'[1]RECOND COMP'!$M53</f>
        <v>30889 btu</v>
      </c>
      <c r="G53" s="316"/>
      <c r="H53" s="421" t="str">
        <f>'[1]RECOND COMP'!$P53</f>
        <v>CU - 125 QC</v>
      </c>
      <c r="I53" s="273">
        <f>'[1]RECOND COMP'!$S53</f>
        <v>11900.8891303998</v>
      </c>
      <c r="J53" s="172"/>
      <c r="K53" s="416"/>
      <c r="L53" s="37"/>
      <c r="N53" s="37"/>
      <c r="P53" s="37"/>
      <c r="Q53" s="37"/>
      <c r="R53" s="37"/>
      <c r="S53" s="37"/>
      <c r="T53" s="37"/>
      <c r="U53" s="37"/>
      <c r="V53" s="37"/>
      <c r="W53" s="37"/>
      <c r="X53" s="37"/>
      <c r="Y53" s="37"/>
      <c r="Z53" s="37"/>
      <c r="AA53" s="37"/>
      <c r="AB53" s="37"/>
      <c r="AK53" s="429"/>
      <c r="AL53" s="429"/>
      <c r="AM53" s="280"/>
      <c r="AN53" s="280"/>
      <c r="AO53" s="429"/>
      <c r="AP53" s="429"/>
    </row>
    <row r="54" spans="1:42">
      <c r="A54" s="424" t="str">
        <f>'[1]RECOND COMP'!$A54</f>
        <v>REC045</v>
      </c>
      <c r="B54" s="435" t="str">
        <f>'[1]RECOND COMP'!B54</f>
        <v>4P-10.2</v>
      </c>
      <c r="C54" s="430"/>
      <c r="D54" s="439">
        <v>10</v>
      </c>
      <c r="E54" s="427">
        <f>'[1]RECOND COMP'!J54</f>
        <v>4439.56687152473</v>
      </c>
      <c r="F54" s="419" t="str">
        <f>'[1]RECOND COMP'!$M54</f>
        <v>35870 btu</v>
      </c>
      <c r="G54" s="316"/>
      <c r="H54" s="421" t="str">
        <f>'[1]RECOND COMP'!$P54</f>
        <v>CU - 144 QC</v>
      </c>
      <c r="I54" s="273">
        <f>'[1]RECOND COMP'!$S54</f>
        <v>11792.2256339588</v>
      </c>
      <c r="J54" s="172"/>
      <c r="K54" s="416"/>
      <c r="L54" s="37"/>
      <c r="N54" s="37"/>
      <c r="P54" s="37"/>
      <c r="Q54" s="37"/>
      <c r="R54" s="37"/>
      <c r="S54" s="37"/>
      <c r="T54" s="37"/>
      <c r="U54" s="37"/>
      <c r="V54" s="37"/>
      <c r="W54" s="37"/>
      <c r="X54" s="37"/>
      <c r="Y54" s="37"/>
      <c r="Z54" s="37"/>
      <c r="AA54" s="37"/>
      <c r="AB54" s="37"/>
      <c r="AK54" s="429"/>
      <c r="AL54" s="429"/>
      <c r="AM54" s="280"/>
      <c r="AN54" s="280"/>
      <c r="AO54" s="429"/>
      <c r="AP54" s="429"/>
    </row>
    <row r="55" spans="1:42">
      <c r="A55" s="424" t="str">
        <f>'[1]RECOND COMP'!$A55</f>
        <v>REC045.1</v>
      </c>
      <c r="B55" s="435" t="str">
        <f>'[1]RECOND COMP'!B55</f>
        <v>4PC-10.2</v>
      </c>
      <c r="C55" s="430"/>
      <c r="D55" s="439">
        <v>10</v>
      </c>
      <c r="E55" s="427">
        <f>'[1]RECOND COMP'!J55</f>
        <v>5166.66666666667</v>
      </c>
      <c r="F55" s="419" t="str">
        <f>'[1]RECOND COMP'!$M55</f>
        <v>35870 btu</v>
      </c>
      <c r="G55" s="316"/>
      <c r="H55" s="421" t="str">
        <f>'[1]RECOND COMP'!$P55</f>
        <v>CU - 144 QC</v>
      </c>
      <c r="I55" s="273">
        <f>'[1]RECOND COMP'!$S55</f>
        <v>12924.9331371667</v>
      </c>
      <c r="J55" s="172"/>
      <c r="K55" s="416"/>
      <c r="L55" s="37"/>
      <c r="N55" s="37"/>
      <c r="P55" s="37"/>
      <c r="Q55" s="37"/>
      <c r="R55" s="37"/>
      <c r="S55" s="37"/>
      <c r="T55" s="37"/>
      <c r="U55" s="37"/>
      <c r="V55" s="37"/>
      <c r="W55" s="37"/>
      <c r="X55" s="37"/>
      <c r="Y55" s="37"/>
      <c r="Z55" s="37"/>
      <c r="AA55" s="37"/>
      <c r="AB55" s="37"/>
      <c r="AK55" s="429"/>
      <c r="AL55" s="429"/>
      <c r="AM55" s="280"/>
      <c r="AN55" s="280"/>
      <c r="AO55" s="429"/>
      <c r="AP55" s="429"/>
    </row>
    <row r="56" spans="1:42">
      <c r="A56" s="424" t="str">
        <f>'[1]RECOND COMP'!$A56</f>
        <v>REC045.2</v>
      </c>
      <c r="B56" s="435" t="str">
        <f>'[1]RECOND COMP'!B56</f>
        <v>4PES12Y</v>
      </c>
      <c r="C56" s="430"/>
      <c r="D56" s="439">
        <v>12</v>
      </c>
      <c r="E56" s="427">
        <f>'[1]RECOND COMP'!J56</f>
        <v>5833.33333333333</v>
      </c>
      <c r="F56" s="419" t="str">
        <f>'[1]RECOND COMP'!$M56</f>
        <v>35870 btu</v>
      </c>
      <c r="G56" s="316"/>
      <c r="H56" s="421" t="str">
        <f>'[1]RECOND COMP'!$P56</f>
        <v>CU - 144 QC</v>
      </c>
      <c r="I56" s="273">
        <f>'[1]RECOND COMP'!$S56</f>
        <v>13078.7792910129</v>
      </c>
      <c r="J56" s="172"/>
      <c r="K56" s="416"/>
      <c r="L56" s="37"/>
      <c r="N56" s="37"/>
      <c r="P56" s="37"/>
      <c r="Q56" s="37"/>
      <c r="R56" s="37"/>
      <c r="S56" s="37"/>
      <c r="T56" s="37"/>
      <c r="U56" s="37"/>
      <c r="V56" s="37"/>
      <c r="W56" s="37"/>
      <c r="X56" s="37"/>
      <c r="Y56" s="37"/>
      <c r="Z56" s="37"/>
      <c r="AA56" s="37"/>
      <c r="AB56" s="37"/>
      <c r="AK56" s="429"/>
      <c r="AL56" s="429"/>
      <c r="AM56" s="280"/>
      <c r="AN56" s="280"/>
      <c r="AO56" s="429"/>
      <c r="AP56" s="429"/>
    </row>
    <row r="57" spans="1:42">
      <c r="A57" s="424" t="str">
        <f>'[1]RECOND COMP'!$A57</f>
        <v>REC046</v>
      </c>
      <c r="B57" s="435" t="str">
        <f>'[1]RECOND COMP'!B57</f>
        <v>4N-12.2</v>
      </c>
      <c r="C57" s="430"/>
      <c r="D57" s="439">
        <v>12</v>
      </c>
      <c r="E57" s="427">
        <f>'[1]RECOND COMP'!J57</f>
        <v>5039.50834064969</v>
      </c>
      <c r="F57" s="419" t="str">
        <f>'[1]RECOND COMP'!$M57</f>
        <v>41912 btu</v>
      </c>
      <c r="G57" s="316"/>
      <c r="H57" s="421" t="str">
        <f>'[1]RECOND COMP'!$P57</f>
        <v>CU - 160 QC</v>
      </c>
      <c r="I57" s="273">
        <f>'[1]RECOND COMP'!$S57</f>
        <v>12975.5129652391</v>
      </c>
      <c r="J57" s="172"/>
      <c r="K57" s="416"/>
      <c r="L57" s="37"/>
      <c r="N57" s="37"/>
      <c r="P57" s="37"/>
      <c r="Q57" s="37"/>
      <c r="R57" s="37"/>
      <c r="S57" s="37"/>
      <c r="T57" s="37"/>
      <c r="U57" s="37"/>
      <c r="V57" s="37"/>
      <c r="W57" s="37"/>
      <c r="X57" s="37"/>
      <c r="Y57" s="37"/>
      <c r="Z57" s="37"/>
      <c r="AA57" s="37"/>
      <c r="AB57" s="37"/>
      <c r="AK57" s="429"/>
      <c r="AL57" s="429"/>
      <c r="AM57" s="280"/>
      <c r="AN57" s="280"/>
      <c r="AO57" s="429"/>
      <c r="AP57" s="429"/>
    </row>
    <row r="58" spans="1:42">
      <c r="A58" s="424" t="str">
        <f>'[1]RECOND COMP'!$A58</f>
        <v>REC047</v>
      </c>
      <c r="B58" s="435" t="str">
        <f>'[1]RECOND COMP'!B58</f>
        <v>4NCS-12.2</v>
      </c>
      <c r="C58" s="430"/>
      <c r="D58" s="439">
        <v>12</v>
      </c>
      <c r="E58" s="427">
        <f>'[1]RECOND COMP'!J58</f>
        <v>5639.44980977465</v>
      </c>
      <c r="F58" s="419" t="str">
        <f>'[1]RECOND COMP'!$M58</f>
        <v>41913 btu</v>
      </c>
      <c r="G58" s="316"/>
      <c r="H58" s="421" t="str">
        <f>'[1]RECOND COMP'!$P58</f>
        <v>CU - 160 QC</v>
      </c>
      <c r="I58" s="273">
        <f>'[1]RECOND COMP'!$S58</f>
        <v>13529.3050905852</v>
      </c>
      <c r="J58" s="172"/>
      <c r="K58" s="416"/>
      <c r="L58" s="37"/>
      <c r="N58" s="37"/>
      <c r="P58" s="37"/>
      <c r="Q58" s="37"/>
      <c r="R58" s="37"/>
      <c r="S58" s="37"/>
      <c r="T58" s="37"/>
      <c r="U58" s="37"/>
      <c r="V58" s="37"/>
      <c r="W58" s="37"/>
      <c r="X58" s="37"/>
      <c r="Y58" s="37"/>
      <c r="Z58" s="37"/>
      <c r="AA58" s="37"/>
      <c r="AB58" s="37"/>
      <c r="AK58" s="429"/>
      <c r="AL58" s="429"/>
      <c r="AM58" s="280"/>
      <c r="AN58" s="280"/>
      <c r="AO58" s="429"/>
      <c r="AP58" s="429"/>
    </row>
    <row r="59" spans="1:42">
      <c r="A59" s="424" t="str">
        <f>'[1]RECOND COMP'!$A59</f>
        <v>REC048</v>
      </c>
      <c r="B59" s="435" t="str">
        <f>'[1]RECOND COMP'!B59</f>
        <v>4J-13.2</v>
      </c>
      <c r="C59" s="430"/>
      <c r="D59" s="439">
        <v>13</v>
      </c>
      <c r="E59" s="427">
        <f>'[1]RECOND COMP'!J59</f>
        <v>5999.41469124963</v>
      </c>
      <c r="F59" s="419" t="str">
        <f>'[1]RECOND COMP'!$M59</f>
        <v>47030 btu</v>
      </c>
      <c r="G59" s="316"/>
      <c r="H59" s="421" t="str">
        <f>'[1]RECOND COMP'!$P59</f>
        <v>CU - 200 QC</v>
      </c>
      <c r="I59" s="273">
        <f>'[1]RECOND COMP'!$S59</f>
        <v>15965.1305643232</v>
      </c>
      <c r="J59" s="172"/>
      <c r="K59" s="416"/>
      <c r="L59" s="37"/>
      <c r="N59" s="37"/>
      <c r="P59" s="37"/>
      <c r="Q59" s="37"/>
      <c r="R59" s="37"/>
      <c r="S59" s="37"/>
      <c r="T59" s="37"/>
      <c r="U59" s="37"/>
      <c r="V59" s="37"/>
      <c r="W59" s="37"/>
      <c r="X59" s="37"/>
      <c r="Y59" s="37"/>
      <c r="Z59" s="37"/>
      <c r="AA59" s="37"/>
      <c r="AB59" s="37"/>
      <c r="AK59" s="429"/>
      <c r="AL59" s="429"/>
      <c r="AM59" s="280"/>
      <c r="AN59" s="280"/>
      <c r="AO59" s="429"/>
      <c r="AP59" s="429"/>
    </row>
    <row r="60" spans="1:42">
      <c r="A60" s="424" t="str">
        <f>'[1]RECOND COMP'!$A60</f>
        <v>REC049</v>
      </c>
      <c r="B60" s="435" t="str">
        <f>'[1]RECOND COMP'!B60</f>
        <v>4H-15.2</v>
      </c>
      <c r="C60" s="430"/>
      <c r="D60" s="396">
        <v>15</v>
      </c>
      <c r="E60" s="427">
        <f>'[1]RECOND COMP'!J60</f>
        <v>6359.37957272461</v>
      </c>
      <c r="F60" s="419" t="str">
        <f>'[1]RECOND COMP'!$M60</f>
        <v>53925 btu</v>
      </c>
      <c r="G60" s="316"/>
      <c r="H60" s="421" t="str">
        <f>'[1]RECOND COMP'!$P60</f>
        <v>CU - 200 QC</v>
      </c>
      <c r="I60" s="273">
        <f>'[1]RECOND COMP'!$S60</f>
        <v>16297.4058395309</v>
      </c>
      <c r="J60" s="172"/>
      <c r="K60" s="416"/>
      <c r="L60" s="37"/>
      <c r="N60" s="37"/>
      <c r="P60" s="37"/>
      <c r="Q60" s="37"/>
      <c r="R60" s="37"/>
      <c r="S60" s="37"/>
      <c r="T60" s="37"/>
      <c r="U60" s="37"/>
      <c r="V60" s="37"/>
      <c r="W60" s="37"/>
      <c r="X60" s="37"/>
      <c r="Y60" s="37"/>
      <c r="Z60" s="37"/>
      <c r="AA60" s="37"/>
      <c r="AB60" s="37"/>
      <c r="AK60" s="429"/>
      <c r="AL60" s="429"/>
      <c r="AM60" s="280"/>
      <c r="AN60" s="280"/>
      <c r="AO60" s="429"/>
      <c r="AP60" s="429"/>
    </row>
    <row r="61" spans="1:42">
      <c r="A61" s="424" t="str">
        <f>'[1]RECOND COMP'!$A61</f>
        <v>REC050</v>
      </c>
      <c r="B61" s="435" t="str">
        <f>'[1]RECOND COMP'!B61</f>
        <v>4G-20.2</v>
      </c>
      <c r="C61" s="430"/>
      <c r="D61" s="396">
        <v>20</v>
      </c>
      <c r="E61" s="427">
        <f>'[1]RECOND COMP'!J61</f>
        <v>6359.37957272461</v>
      </c>
      <c r="F61" s="419" t="str">
        <f>'[1]RECOND COMP'!$M61</f>
        <v>62630 btu</v>
      </c>
      <c r="G61" s="316"/>
      <c r="H61" s="421" t="str">
        <f>'[1]RECOND COMP'!$P61</f>
        <v>CU - 250 QC</v>
      </c>
      <c r="I61" s="273">
        <f>'[1]RECOND COMP'!$S61</f>
        <v>19899.3628741297</v>
      </c>
      <c r="J61" s="172"/>
      <c r="K61" s="416"/>
      <c r="L61" s="37"/>
      <c r="N61" s="37"/>
      <c r="P61" s="37"/>
      <c r="Q61" s="37"/>
      <c r="R61" s="37"/>
      <c r="S61" s="37"/>
      <c r="T61" s="37"/>
      <c r="U61" s="37"/>
      <c r="V61" s="37"/>
      <c r="W61" s="37"/>
      <c r="X61" s="37"/>
      <c r="Y61" s="37"/>
      <c r="Z61" s="37"/>
      <c r="AA61" s="37"/>
      <c r="AB61" s="37"/>
      <c r="AK61" s="429"/>
      <c r="AL61" s="429"/>
      <c r="AM61" s="280"/>
      <c r="AN61" s="280"/>
      <c r="AO61" s="429"/>
      <c r="AP61" s="429"/>
    </row>
    <row r="62" spans="1:42">
      <c r="A62" s="424" t="str">
        <f>'[1]RECOND COMP'!$A62</f>
        <v>REC051</v>
      </c>
      <c r="B62" s="435" t="str">
        <f>'[1]RECOND COMP'!B62</f>
        <v>6J-22.2</v>
      </c>
      <c r="C62" s="430"/>
      <c r="D62" s="396">
        <v>22</v>
      </c>
      <c r="E62" s="427">
        <f>'[1]RECOND COMP'!J62</f>
        <v>8399.18056774949</v>
      </c>
      <c r="F62" s="419" t="str">
        <f>'[1]RECOND COMP'!$M62</f>
        <v>69800 btu</v>
      </c>
      <c r="G62" s="316"/>
      <c r="H62" s="421" t="str">
        <f>'[1]RECOND COMP'!$P62</f>
        <v>CU - 250 QC</v>
      </c>
      <c r="I62" s="273">
        <f>'[1]RECOND COMP'!$S62</f>
        <v>22506.8981698102</v>
      </c>
      <c r="J62" s="172"/>
      <c r="K62" s="416"/>
      <c r="L62" s="37"/>
      <c r="N62" s="37"/>
      <c r="P62" s="37"/>
      <c r="Q62" s="37"/>
      <c r="R62" s="37"/>
      <c r="S62" s="37"/>
      <c r="T62" s="37"/>
      <c r="U62" s="37"/>
      <c r="V62" s="37"/>
      <c r="W62" s="37"/>
      <c r="X62" s="37"/>
      <c r="Y62" s="37"/>
      <c r="Z62" s="37"/>
      <c r="AA62" s="37"/>
      <c r="AB62" s="37"/>
      <c r="AK62" s="429"/>
      <c r="AL62" s="429"/>
      <c r="AM62" s="280"/>
      <c r="AN62" s="280"/>
      <c r="AO62" s="429"/>
      <c r="AP62" s="429"/>
    </row>
    <row r="63" spans="1:42">
      <c r="A63" s="424" t="str">
        <f>'[1]RECOND COMP'!$A63</f>
        <v>REC052</v>
      </c>
      <c r="B63" s="435" t="str">
        <f>'[1]RECOND COMP'!B63</f>
        <v>6H-25.2</v>
      </c>
      <c r="C63" s="430"/>
      <c r="D63" s="396">
        <v>25</v>
      </c>
      <c r="E63" s="427">
        <f>'[1]RECOND COMP'!J63</f>
        <v>8639.15715539947</v>
      </c>
      <c r="F63" s="419" t="str">
        <f>'[1]RECOND COMP'!$M63</f>
        <v>80888 btu</v>
      </c>
      <c r="G63" s="316"/>
      <c r="H63" s="421" t="str">
        <f>'[1]RECOND COMP'!$P63</f>
        <v>CU - 300 QC</v>
      </c>
      <c r="I63" s="273">
        <f>'[1]RECOND COMP'!$S63</f>
        <v>23923.6866108222</v>
      </c>
      <c r="J63" s="172"/>
      <c r="K63" s="416"/>
      <c r="L63" s="37"/>
      <c r="N63" s="37"/>
      <c r="P63" s="37"/>
      <c r="Q63" s="37"/>
      <c r="R63" s="37"/>
      <c r="S63" s="37"/>
      <c r="T63" s="37"/>
      <c r="U63" s="37"/>
      <c r="V63" s="37"/>
      <c r="W63" s="37"/>
      <c r="X63" s="37"/>
      <c r="Y63" s="37"/>
      <c r="Z63" s="37"/>
      <c r="AA63" s="37"/>
      <c r="AB63" s="37"/>
      <c r="AK63" s="429"/>
      <c r="AL63" s="429"/>
      <c r="AM63" s="280"/>
      <c r="AN63" s="280"/>
      <c r="AO63" s="429"/>
      <c r="AP63" s="429"/>
    </row>
    <row r="64" spans="1:42">
      <c r="A64" s="424" t="str">
        <f>'[1]RECOND COMP'!$A64</f>
        <v>REC053</v>
      </c>
      <c r="B64" s="435" t="str">
        <f>'[1]RECOND COMP'!B64</f>
        <v>6G-30.2</v>
      </c>
      <c r="C64" s="430"/>
      <c r="D64" s="396">
        <v>30</v>
      </c>
      <c r="E64" s="427">
        <f>'[1]RECOND COMP'!J64</f>
        <v>8759.14544922446</v>
      </c>
      <c r="F64" s="419" t="str">
        <f>'[1]RECOND COMP'!$M64</f>
        <v>93858 btu</v>
      </c>
      <c r="G64" s="316"/>
      <c r="H64" s="421" t="str">
        <f>'[1]RECOND COMP'!$P64</f>
        <v>CU - 350 QC</v>
      </c>
      <c r="I64" s="273">
        <f>'[1]RECOND COMP'!$S64</f>
        <v>26106.173280902</v>
      </c>
      <c r="J64" s="172"/>
      <c r="K64" s="416"/>
      <c r="L64" s="37"/>
      <c r="N64" s="37"/>
      <c r="P64" s="37"/>
      <c r="Q64" s="37"/>
      <c r="R64" s="37"/>
      <c r="S64" s="37"/>
      <c r="T64" s="37"/>
      <c r="U64" s="37"/>
      <c r="V64" s="37"/>
      <c r="W64" s="37"/>
      <c r="X64" s="37"/>
      <c r="Y64" s="37"/>
      <c r="Z64" s="37"/>
      <c r="AA64" s="37"/>
      <c r="AB64" s="37"/>
      <c r="AK64" s="429"/>
      <c r="AL64" s="429"/>
      <c r="AM64" s="280"/>
      <c r="AN64" s="280"/>
      <c r="AO64" s="429"/>
      <c r="AP64" s="429"/>
    </row>
    <row r="65" spans="1:42">
      <c r="A65" s="424" t="str">
        <f>'[1]RECOND COMP'!$A66</f>
        <v>REC054</v>
      </c>
      <c r="B65" s="435" t="str">
        <f>'[1]RECOND COMP'!B66</f>
        <v>6F-40.2</v>
      </c>
      <c r="C65" s="433"/>
      <c r="D65" s="396">
        <v>40</v>
      </c>
      <c r="E65" s="427">
        <f>'[1]RECOND COMP'!J66</f>
        <v>9719.05179982441</v>
      </c>
      <c r="F65" s="419" t="str">
        <f>'[1]RECOND COMP'!$M66</f>
        <v>113482btu</v>
      </c>
      <c r="G65" s="316"/>
      <c r="H65" s="421" t="str">
        <f>'[1]RECOND COMP'!$P66</f>
        <v>CU - 400 QC</v>
      </c>
      <c r="I65" s="273">
        <f>'[1]RECOND COMP'!$S66</f>
        <v>28910.3350259496</v>
      </c>
      <c r="J65" s="172"/>
      <c r="K65" s="416"/>
      <c r="L65" s="37"/>
      <c r="N65" s="37"/>
      <c r="P65" s="37"/>
      <c r="Q65" s="37"/>
      <c r="R65" s="37"/>
      <c r="S65" s="37"/>
      <c r="T65" s="37"/>
      <c r="U65" s="37"/>
      <c r="V65" s="37"/>
      <c r="W65" s="37"/>
      <c r="X65" s="37"/>
      <c r="Y65" s="37"/>
      <c r="Z65" s="37"/>
      <c r="AA65" s="37"/>
      <c r="AB65" s="37"/>
      <c r="AK65" s="429"/>
      <c r="AL65" s="429"/>
      <c r="AM65" s="280"/>
      <c r="AN65" s="280"/>
      <c r="AO65" s="429"/>
      <c r="AP65" s="429"/>
    </row>
    <row r="66" customHeight="1" spans="1:42">
      <c r="A66" s="424" t="str">
        <f>'[1]RECOND COMP'!$A67</f>
        <v>REC055</v>
      </c>
      <c r="B66" s="435" t="str">
        <f>'[1]RECOND COMP'!B67</f>
        <v>S4T-5.2</v>
      </c>
      <c r="C66" s="441" t="s">
        <v>379</v>
      </c>
      <c r="D66" s="439">
        <v>5</v>
      </c>
      <c r="E66" s="427" t="str">
        <f>'[1]RECOND COMP'!J67</f>
        <v>~</v>
      </c>
      <c r="F66" s="419" t="str">
        <f>'[1]RECOND COMP'!$M67</f>
        <v>26200 btu</v>
      </c>
      <c r="G66" s="316"/>
      <c r="H66" s="421" t="str">
        <f>'[1]RECOND COMP'!$P67</f>
        <v>CU - 90 QC</v>
      </c>
      <c r="I66" s="273">
        <f>'[1]RECOND COMP'!$S67</f>
        <v>9388.02936212706</v>
      </c>
      <c r="J66" s="172"/>
      <c r="K66" s="416"/>
      <c r="L66" s="37"/>
      <c r="N66" s="37"/>
      <c r="P66" s="37"/>
      <c r="Q66" s="37"/>
      <c r="R66" s="37"/>
      <c r="S66" s="37"/>
      <c r="T66" s="37"/>
      <c r="U66" s="37"/>
      <c r="V66" s="37"/>
      <c r="W66" s="37"/>
      <c r="X66" s="37"/>
      <c r="Y66" s="37"/>
      <c r="Z66" s="37"/>
      <c r="AA66" s="37"/>
      <c r="AB66" s="37"/>
      <c r="AK66" s="429"/>
      <c r="AL66" s="429"/>
      <c r="AM66" s="280"/>
      <c r="AN66" s="280"/>
      <c r="AO66" s="429"/>
      <c r="AP66" s="429"/>
    </row>
    <row r="67" spans="1:42">
      <c r="A67" s="424" t="str">
        <f>'[1]RECOND COMP'!$A68</f>
        <v>REC056</v>
      </c>
      <c r="B67" s="435" t="str">
        <f>'[1]RECOND COMP'!B68</f>
        <v>S4N-8.2</v>
      </c>
      <c r="C67" s="442"/>
      <c r="D67" s="439">
        <v>8</v>
      </c>
      <c r="E67" s="427" t="str">
        <f>'[1]RECOND COMP'!J68</f>
        <v>~</v>
      </c>
      <c r="F67" s="419" t="str">
        <f>'[1]RECOND COMP'!$M68</f>
        <v>37500 btu</v>
      </c>
      <c r="G67" s="316"/>
      <c r="H67" s="421" t="str">
        <f>'[1]RECOND COMP'!$P68</f>
        <v>CU - 125 QC</v>
      </c>
      <c r="I67" s="273">
        <f>'[1]RECOND COMP'!$S68</f>
        <v>11761.9166375162</v>
      </c>
      <c r="J67" s="172"/>
      <c r="K67" s="416"/>
      <c r="L67" s="37"/>
      <c r="N67" s="37"/>
      <c r="P67" s="37"/>
      <c r="Q67" s="37"/>
      <c r="R67" s="37"/>
      <c r="S67" s="37"/>
      <c r="T67" s="37"/>
      <c r="U67" s="37"/>
      <c r="V67" s="37"/>
      <c r="W67" s="37"/>
      <c r="X67" s="37"/>
      <c r="Y67" s="37"/>
      <c r="Z67" s="37"/>
      <c r="AA67" s="37"/>
      <c r="AB67" s="37"/>
      <c r="AK67" s="429"/>
      <c r="AL67" s="429"/>
      <c r="AM67" s="280"/>
      <c r="AN67" s="280"/>
      <c r="AO67" s="429"/>
      <c r="AP67" s="429"/>
    </row>
    <row r="68" spans="1:42">
      <c r="A68" s="424" t="str">
        <f>'[1]RECOND COMP'!$A69</f>
        <v>REC057</v>
      </c>
      <c r="B68" s="435" t="str">
        <f>'[1]RECOND COMP'!B69</f>
        <v>S4G-12.2</v>
      </c>
      <c r="C68" s="442"/>
      <c r="D68" s="443">
        <v>12</v>
      </c>
      <c r="E68" s="427" t="str">
        <f>'[1]RECOND COMP'!J69</f>
        <v>~</v>
      </c>
      <c r="F68" s="419" t="str">
        <f>'[1]RECOND COMP'!$M69</f>
        <v>56550 btu</v>
      </c>
      <c r="G68" s="316"/>
      <c r="H68" s="421" t="str">
        <f>'[1]RECOND COMP'!$P69</f>
        <v>CU - 160 QC</v>
      </c>
      <c r="I68" s="273">
        <f>'[1]RECOND COMP'!$S69</f>
        <v>15413.0040081988</v>
      </c>
      <c r="J68" s="172"/>
      <c r="K68" s="416"/>
      <c r="L68" s="37"/>
      <c r="N68" s="37"/>
      <c r="P68" s="37"/>
      <c r="Q68" s="37"/>
      <c r="R68" s="37"/>
      <c r="S68" s="37"/>
      <c r="T68" s="37"/>
      <c r="U68" s="37"/>
      <c r="V68" s="37"/>
      <c r="W68" s="37"/>
      <c r="X68" s="37"/>
      <c r="Y68" s="37"/>
      <c r="Z68" s="37"/>
      <c r="AA68" s="37"/>
      <c r="AB68" s="37"/>
      <c r="AK68" s="429"/>
      <c r="AL68" s="429"/>
      <c r="AM68" s="280"/>
      <c r="AN68" s="280"/>
      <c r="AO68" s="429"/>
      <c r="AP68" s="429"/>
    </row>
    <row r="69" spans="1:42">
      <c r="A69" s="424" t="str">
        <f>'[1]RECOND COMP'!$A70</f>
        <v>REC058</v>
      </c>
      <c r="B69" s="435" t="str">
        <f>'[1]RECOND COMP'!B70</f>
        <v>S6J-16.2</v>
      </c>
      <c r="C69" s="442"/>
      <c r="D69" s="396">
        <v>16</v>
      </c>
      <c r="E69" s="427" t="str">
        <f>'[1]RECOND COMP'!J70</f>
        <v>~</v>
      </c>
      <c r="F69" s="419" t="str">
        <f>'[1]RECOND COMP'!$M70</f>
        <v>84000 btu</v>
      </c>
      <c r="G69" s="316"/>
      <c r="H69" s="421" t="str">
        <f>'[1]RECOND COMP'!$P70</f>
        <v>CU - 200 QC</v>
      </c>
      <c r="I69" s="273">
        <f>'[1]RECOND COMP'!$S70</f>
        <v>19865.3986773051</v>
      </c>
      <c r="J69" s="172"/>
      <c r="K69" s="416"/>
      <c r="L69" s="37"/>
      <c r="N69" s="37"/>
      <c r="P69" s="37"/>
      <c r="Q69" s="37"/>
      <c r="R69" s="37"/>
      <c r="S69" s="37"/>
      <c r="T69" s="37"/>
      <c r="U69" s="37"/>
      <c r="V69" s="37"/>
      <c r="W69" s="37"/>
      <c r="X69" s="37"/>
      <c r="Y69" s="37"/>
      <c r="Z69" s="37"/>
      <c r="AA69" s="37"/>
      <c r="AB69" s="37"/>
      <c r="AK69" s="429"/>
      <c r="AL69" s="429"/>
      <c r="AM69" s="280"/>
      <c r="AN69" s="280"/>
      <c r="AO69" s="429"/>
      <c r="AP69" s="429"/>
    </row>
    <row r="70" spans="1:42">
      <c r="A70" s="424" t="str">
        <f>'[1]RECOND COMP'!$A71</f>
        <v>REC059</v>
      </c>
      <c r="B70" s="435" t="str">
        <f>'[1]RECOND COMP'!B71</f>
        <v>S6H-20.2</v>
      </c>
      <c r="C70" s="442"/>
      <c r="D70" s="396">
        <v>20</v>
      </c>
      <c r="E70" s="427">
        <f>'[1]RECOND COMP'!J71</f>
        <v>8491.47925530717</v>
      </c>
      <c r="F70" s="419" t="str">
        <f>'[1]RECOND COMP'!$M71</f>
        <v>94000 btu</v>
      </c>
      <c r="G70" s="316"/>
      <c r="H70" s="421" t="str">
        <f>'[1]RECOND COMP'!$P71</f>
        <v>CU - 250 QC</v>
      </c>
      <c r="I70" s="273">
        <f>'[1]RECOND COMP'!$S71</f>
        <v>23647.5011916153</v>
      </c>
      <c r="J70" s="172"/>
      <c r="K70" s="416"/>
      <c r="L70" s="37"/>
      <c r="N70" s="37"/>
      <c r="P70" s="37"/>
      <c r="Q70" s="37"/>
      <c r="R70" s="37"/>
      <c r="S70" s="37"/>
      <c r="T70" s="37"/>
      <c r="U70" s="37"/>
      <c r="V70" s="37"/>
      <c r="W70" s="37"/>
      <c r="X70" s="37"/>
      <c r="Y70" s="37"/>
      <c r="Z70" s="37"/>
      <c r="AA70" s="37"/>
      <c r="AB70" s="37"/>
      <c r="AK70" s="429"/>
      <c r="AL70" s="429"/>
      <c r="AM70" s="280"/>
      <c r="AN70" s="280"/>
      <c r="AO70" s="429"/>
      <c r="AP70" s="429"/>
    </row>
    <row r="71" spans="1:42">
      <c r="A71" s="424" t="str">
        <f>'[1]RECOND COMP'!$A72</f>
        <v>REC060</v>
      </c>
      <c r="B71" s="435" t="str">
        <f>'[1]RECOND COMP'!B72</f>
        <v>S6G-25.2</v>
      </c>
      <c r="C71" s="442"/>
      <c r="D71" s="396">
        <v>25</v>
      </c>
      <c r="E71" s="427">
        <f>'[1]RECOND COMP'!J72</f>
        <v>9199.10252658277</v>
      </c>
      <c r="F71" s="419" t="str">
        <f>'[1]RECOND COMP'!$M72</f>
        <v>111780 btu</v>
      </c>
      <c r="G71" s="316"/>
      <c r="H71" s="421" t="str">
        <f>'[1]RECOND COMP'!$P72</f>
        <v>CU - 300 QC</v>
      </c>
      <c r="I71" s="273">
        <f>'[1]RECOND COMP'!$S72</f>
        <v>25369.0105360694</v>
      </c>
      <c r="J71" s="172"/>
      <c r="K71" s="416"/>
      <c r="L71" s="37"/>
      <c r="N71" s="37"/>
      <c r="P71" s="37"/>
      <c r="Q71" s="37"/>
      <c r="R71" s="37"/>
      <c r="S71" s="37"/>
      <c r="T71" s="37"/>
      <c r="U71" s="37"/>
      <c r="V71" s="37"/>
      <c r="W71" s="37"/>
      <c r="X71" s="37"/>
      <c r="Y71" s="37"/>
      <c r="Z71" s="37"/>
      <c r="AA71" s="37"/>
      <c r="AB71" s="37"/>
      <c r="AK71" s="429"/>
      <c r="AL71" s="429"/>
      <c r="AM71" s="280"/>
      <c r="AN71" s="280"/>
      <c r="AO71" s="429"/>
      <c r="AP71" s="429"/>
    </row>
    <row r="72" spans="1:42">
      <c r="A72" s="424" t="str">
        <f>'[1]RECOND COMP'!$A73</f>
        <v>REC061</v>
      </c>
      <c r="B72" s="435" t="str">
        <f>'[1]RECOND COMP'!B73</f>
        <v>S6F-30.2</v>
      </c>
      <c r="C72" s="444"/>
      <c r="D72" s="396">
        <v>30</v>
      </c>
      <c r="E72" s="427">
        <f>'[1]RECOND COMP'!J73</f>
        <v>12225.2223897162</v>
      </c>
      <c r="F72" s="419" t="str">
        <f>'[1]RECOND COMP'!$M73</f>
        <v>133800btu</v>
      </c>
      <c r="G72" s="316"/>
      <c r="H72" s="421" t="str">
        <f>'[1]RECOND COMP'!$P73</f>
        <v>CU - 350 QC</v>
      </c>
      <c r="I72" s="273">
        <f>'[1]RECOND COMP'!$S73</f>
        <v>28382.8600614047</v>
      </c>
      <c r="J72" s="172"/>
      <c r="K72" s="416"/>
      <c r="L72" s="37"/>
      <c r="N72" s="37"/>
      <c r="P72" s="37"/>
      <c r="Q72" s="37"/>
      <c r="R72" s="37"/>
      <c r="S72" s="37"/>
      <c r="T72" s="37"/>
      <c r="U72" s="37"/>
      <c r="V72" s="37"/>
      <c r="W72" s="37"/>
      <c r="X72" s="37"/>
      <c r="Y72" s="37"/>
      <c r="Z72" s="37"/>
      <c r="AA72" s="37"/>
      <c r="AB72" s="37"/>
      <c r="AK72" s="429"/>
      <c r="AL72" s="429"/>
      <c r="AM72" s="280"/>
      <c r="AN72" s="280"/>
      <c r="AO72" s="429"/>
      <c r="AP72" s="429"/>
    </row>
    <row r="73" ht="24" spans="1:42">
      <c r="A73" s="424" t="str">
        <f>'[1]RECOND COMP'!$A74</f>
        <v>REC062</v>
      </c>
      <c r="B73" s="435" t="str">
        <f>'[1]RECOND COMP'!B74</f>
        <v>HSKC6461-60</v>
      </c>
      <c r="C73" s="445" t="s">
        <v>380</v>
      </c>
      <c r="D73" s="396">
        <v>60</v>
      </c>
      <c r="E73" s="427">
        <f>'[1]RECOND COMP'!J74</f>
        <v>8999.12203687445</v>
      </c>
      <c r="F73" s="419" t="str">
        <f>'[1]RECOND COMP'!$M74</f>
        <v>174750 btu -20c</v>
      </c>
      <c r="G73" s="316"/>
      <c r="H73" s="421" t="str">
        <f>'[1]RECOND COMP'!$P74</f>
        <v>HTC 75</v>
      </c>
      <c r="I73" s="273">
        <f>'[1]RECOND COMP'!$S74</f>
        <v>32907.5438875231</v>
      </c>
      <c r="J73" s="172"/>
      <c r="K73" s="37"/>
      <c r="L73" s="37"/>
      <c r="N73" s="37"/>
      <c r="P73" s="37"/>
      <c r="Q73" s="37"/>
      <c r="R73" s="37"/>
      <c r="S73" s="37"/>
      <c r="T73" s="37"/>
      <c r="U73" s="37"/>
      <c r="V73" s="37"/>
      <c r="W73" s="37"/>
      <c r="X73" s="37"/>
      <c r="Y73" s="37"/>
      <c r="Z73" s="37"/>
      <c r="AA73" s="37"/>
      <c r="AB73" s="37"/>
      <c r="AK73" s="429"/>
      <c r="AL73" s="429"/>
      <c r="AM73" s="280"/>
      <c r="AN73" s="280"/>
      <c r="AO73" s="429"/>
      <c r="AP73" s="429"/>
    </row>
    <row r="74" ht="24" spans="1:42">
      <c r="A74" s="424" t="str">
        <f>'[1]RECOND COMP'!$A75</f>
        <v>REC063</v>
      </c>
      <c r="B74" s="435" t="str">
        <f>'[1]RECOND COMP'!B75</f>
        <v>HSKC7461-80</v>
      </c>
      <c r="C74" s="446"/>
      <c r="D74" s="396">
        <v>80</v>
      </c>
      <c r="E74" s="427">
        <f>'[1]RECOND COMP'!J75</f>
        <v>9599.06350599941</v>
      </c>
      <c r="F74" s="419" t="str">
        <f>'[1]RECOND COMP'!$M75</f>
        <v>239250 btu -20c</v>
      </c>
      <c r="G74" s="318"/>
      <c r="H74" s="421" t="str">
        <f>'[1]RECOND COMP'!$P75</f>
        <v>HTC 75</v>
      </c>
      <c r="I74" s="273">
        <f>'[1]RECOND COMP'!$S75</f>
        <v>35979.9355930731</v>
      </c>
      <c r="J74" s="173"/>
      <c r="K74" s="37"/>
      <c r="L74" s="37"/>
      <c r="N74" s="37"/>
      <c r="P74" s="37"/>
      <c r="Q74" s="37"/>
      <c r="R74" s="37"/>
      <c r="S74" s="37"/>
      <c r="T74" s="37"/>
      <c r="U74" s="37"/>
      <c r="V74" s="37"/>
      <c r="W74" s="37"/>
      <c r="X74" s="37"/>
      <c r="Y74" s="37"/>
      <c r="Z74" s="37"/>
      <c r="AA74" s="37"/>
      <c r="AB74" s="37"/>
      <c r="AK74" s="429"/>
      <c r="AL74" s="429"/>
      <c r="AM74" s="280"/>
      <c r="AN74" s="280"/>
      <c r="AO74" s="429"/>
      <c r="AP74" s="429"/>
    </row>
    <row r="75" s="160" customFormat="1" customHeight="1" spans="1:42">
      <c r="A75" s="424" t="str">
        <f>'[1]RECOND COMP'!$A76</f>
        <v>REC064</v>
      </c>
      <c r="B75" s="435" t="str">
        <f>'[1]RECOND COMP'!B76</f>
        <v>C-SB303</v>
      </c>
      <c r="C75" s="447" t="s">
        <v>381</v>
      </c>
      <c r="D75" s="448">
        <v>4</v>
      </c>
      <c r="E75" s="427" t="str">
        <f>'[1]RECOND COMP'!J76</f>
        <v>~</v>
      </c>
      <c r="F75" s="419">
        <f>'[1]RECOND COMP'!$M76</f>
        <v>0</v>
      </c>
      <c r="G75" s="316"/>
      <c r="H75" s="421">
        <f>'[1]RECOND COMP'!$P76</f>
        <v>0</v>
      </c>
      <c r="I75" s="273">
        <f>'[1]RECOND COMP'!$S76</f>
        <v>0</v>
      </c>
      <c r="J75" s="277"/>
      <c r="M75" s="37"/>
      <c r="AK75" s="429"/>
      <c r="AL75" s="429"/>
      <c r="AM75" s="280"/>
      <c r="AN75" s="280"/>
      <c r="AO75" s="429"/>
      <c r="AP75" s="429"/>
    </row>
    <row r="76" s="160" customFormat="1" customHeight="1" spans="1:42">
      <c r="A76" s="424" t="str">
        <f>'[1]RECOND COMP'!$A77</f>
        <v>REC065</v>
      </c>
      <c r="B76" s="435" t="str">
        <f>'[1]RECOND COMP'!B77</f>
        <v>C-SB453</v>
      </c>
      <c r="C76" s="449"/>
      <c r="D76" s="450">
        <v>6</v>
      </c>
      <c r="E76" s="427" t="str">
        <f>'[1]RECOND COMP'!J77</f>
        <v>~</v>
      </c>
      <c r="F76" s="419">
        <f>'[1]RECOND COMP'!$M77</f>
        <v>0</v>
      </c>
      <c r="G76" s="305" t="s">
        <v>382</v>
      </c>
      <c r="H76" s="421" t="str">
        <f>'[1]RECOND COMP'!$P77</f>
        <v>CU - 72 QC</v>
      </c>
      <c r="I76" s="273">
        <f>'[1]RECOND COMP'!$S77</f>
        <v>4121.80042859239</v>
      </c>
      <c r="J76" s="277"/>
      <c r="M76" s="37"/>
      <c r="AK76" s="429"/>
      <c r="AL76" s="429"/>
      <c r="AM76" s="280"/>
      <c r="AN76" s="280"/>
      <c r="AO76" s="429"/>
      <c r="AP76" s="429"/>
    </row>
    <row r="77" s="160" customFormat="1" spans="1:42">
      <c r="A77" s="424" t="str">
        <f>'[1]RECOND COMP'!$A78</f>
        <v>REC066</v>
      </c>
      <c r="B77" s="435" t="str">
        <f>'[1]RECOND COMP'!B78</f>
        <v>300CB</v>
      </c>
      <c r="C77" s="447" t="s">
        <v>383</v>
      </c>
      <c r="D77" s="450">
        <v>3</v>
      </c>
      <c r="E77" s="427" t="str">
        <f>'[1]RECOND COMP'!J78</f>
        <v>~</v>
      </c>
      <c r="F77" s="419">
        <f>'[1]RECOND COMP'!$M78</f>
        <v>0</v>
      </c>
      <c r="G77" s="316"/>
      <c r="H77" s="421" t="str">
        <f>'[1]RECOND COMP'!$P78</f>
        <v>CU - 40  QC</v>
      </c>
      <c r="I77" s="273">
        <f>'[1]RECOND COMP'!$S78</f>
        <v>4273.13479124591</v>
      </c>
      <c r="J77" s="277"/>
      <c r="M77" s="37"/>
      <c r="AK77" s="429"/>
      <c r="AL77" s="429"/>
      <c r="AM77" s="280"/>
      <c r="AN77" s="280"/>
      <c r="AO77" s="429"/>
      <c r="AP77" s="429"/>
    </row>
    <row r="78" s="160" customFormat="1" spans="1:42">
      <c r="A78" s="424" t="str">
        <f>'[1]RECOND COMP'!$A79</f>
        <v>REC067</v>
      </c>
      <c r="B78" s="435" t="str">
        <f>'[1]RECOND COMP'!B79</f>
        <v>400CB</v>
      </c>
      <c r="C78" s="447" t="s">
        <v>383</v>
      </c>
      <c r="D78" s="450">
        <v>4</v>
      </c>
      <c r="E78" s="427" t="str">
        <f>'[1]RECOND COMP'!J79</f>
        <v>~</v>
      </c>
      <c r="F78" s="419">
        <f>'[1]RECOND COMP'!$M79</f>
        <v>0</v>
      </c>
      <c r="G78" s="316"/>
      <c r="H78" s="421" t="str">
        <f>'[1]RECOND COMP'!$P79</f>
        <v>CU - 50  QC</v>
      </c>
      <c r="I78" s="273">
        <f>'[1]RECOND COMP'!$S79</f>
        <v>4933.5600583462</v>
      </c>
      <c r="J78" s="277"/>
      <c r="M78" s="37"/>
      <c r="AK78" s="429"/>
      <c r="AL78" s="429"/>
      <c r="AM78" s="280"/>
      <c r="AN78" s="280"/>
      <c r="AO78" s="429"/>
      <c r="AP78" s="429"/>
    </row>
    <row r="79" s="160" customFormat="1" spans="1:42">
      <c r="A79" s="424" t="str">
        <f>'[1]RECOND COMP'!$A80</f>
        <v>REC068</v>
      </c>
      <c r="B79" s="435" t="str">
        <f>'[1]RECOND COMP'!B80</f>
        <v>JT160</v>
      </c>
      <c r="C79" s="447" t="s">
        <v>384</v>
      </c>
      <c r="D79" s="450">
        <v>5</v>
      </c>
      <c r="E79" s="427" t="str">
        <f>'[1]RECOND COMP'!J80</f>
        <v>~</v>
      </c>
      <c r="F79" s="419">
        <f>'[1]RECOND COMP'!$M80</f>
        <v>0</v>
      </c>
      <c r="G79" s="316"/>
      <c r="H79" s="421" t="str">
        <f>'[1]RECOND COMP'!$P80</f>
        <v>CU - 64 QC</v>
      </c>
      <c r="I79" s="273">
        <f>'[1]RECOND COMP'!$S80</f>
        <v>3973.42559667325</v>
      </c>
      <c r="J79" s="277"/>
      <c r="M79" s="37"/>
      <c r="AK79" s="429"/>
      <c r="AL79" s="429"/>
      <c r="AM79" s="280"/>
      <c r="AN79" s="280"/>
      <c r="AO79" s="429"/>
      <c r="AP79" s="429"/>
    </row>
    <row r="80" spans="1:42">
      <c r="A80" s="424" t="str">
        <f>'[1]RECOND COMP'!$A81</f>
        <v>REC069</v>
      </c>
      <c r="B80" s="435" t="str">
        <f>'[1]RECOND COMP'!B81</f>
        <v>CRHH-083</v>
      </c>
      <c r="C80" s="447" t="s">
        <v>385</v>
      </c>
      <c r="D80" s="450">
        <v>7.5</v>
      </c>
      <c r="E80" s="427">
        <f>'[1]RECOND COMP'!J81</f>
        <v>1416.66666666667</v>
      </c>
      <c r="F80" s="419">
        <f>'[1]RECOND COMP'!$M81</f>
        <v>0</v>
      </c>
      <c r="G80" s="316"/>
      <c r="H80" s="421" t="str">
        <f>'[1]RECOND COMP'!$P81</f>
        <v>CU - 100 QC</v>
      </c>
      <c r="I80" s="273">
        <f>'[1]RECOND COMP'!$S81</f>
        <v>6445.74657715418</v>
      </c>
      <c r="J80" s="98"/>
      <c r="K80" s="416"/>
      <c r="L80" s="37"/>
      <c r="N80" s="37"/>
      <c r="P80" s="37"/>
      <c r="Q80" s="37"/>
      <c r="R80" s="37"/>
      <c r="S80" s="37"/>
      <c r="T80" s="37"/>
      <c r="U80" s="37"/>
      <c r="V80" s="37"/>
      <c r="W80" s="37"/>
      <c r="X80" s="37"/>
      <c r="Y80" s="37"/>
      <c r="Z80" s="37"/>
      <c r="AA80" s="37"/>
      <c r="AB80" s="37"/>
      <c r="AK80" s="429"/>
      <c r="AL80" s="429"/>
      <c r="AM80" s="280"/>
      <c r="AN80" s="280"/>
      <c r="AO80" s="429"/>
      <c r="AP80" s="429"/>
    </row>
    <row r="81" spans="1:42">
      <c r="A81" s="424" t="str">
        <f>'[1]RECOND COMP'!$A82</f>
        <v>REC070</v>
      </c>
      <c r="B81" s="435" t="str">
        <f>'[1]RECOND COMP'!B82</f>
        <v>CRFQ-0250 </v>
      </c>
      <c r="C81" s="451" t="s">
        <v>386</v>
      </c>
      <c r="D81" s="395">
        <v>2.5</v>
      </c>
      <c r="E81" s="427">
        <f>'[1]RECOND COMP'!J82</f>
        <v>428.571428571429</v>
      </c>
      <c r="F81" s="419">
        <f>'[1]RECOND COMP'!$M82</f>
        <v>0</v>
      </c>
      <c r="G81" s="316"/>
      <c r="H81" s="421" t="str">
        <f>'[1]RECOND COMP'!$P82</f>
        <v>CU - 36  QC</v>
      </c>
      <c r="I81" s="273">
        <f>'[1]RECOND COMP'!$S82</f>
        <v>2704.40985129773</v>
      </c>
      <c r="J81" s="98"/>
      <c r="K81" s="416"/>
      <c r="L81" s="37"/>
      <c r="N81" s="37"/>
      <c r="P81" s="37"/>
      <c r="Q81" s="37"/>
      <c r="R81" s="37"/>
      <c r="S81" s="37"/>
      <c r="T81" s="37"/>
      <c r="U81" s="37"/>
      <c r="V81" s="37"/>
      <c r="W81" s="37"/>
      <c r="X81" s="37"/>
      <c r="Y81" s="37"/>
      <c r="Z81" s="37"/>
      <c r="AA81" s="37"/>
      <c r="AB81" s="37"/>
      <c r="AK81" s="429"/>
      <c r="AL81" s="429"/>
      <c r="AM81" s="280"/>
      <c r="AN81" s="280"/>
      <c r="AO81" s="429"/>
      <c r="AP81" s="429"/>
    </row>
    <row r="82" spans="1:42">
      <c r="A82" s="424" t="str">
        <f>'[1]RECOND COMP'!$A83</f>
        <v>REC071</v>
      </c>
      <c r="B82" s="435" t="str">
        <f>'[1]RECOND COMP'!B83</f>
        <v>CRHD-0275 </v>
      </c>
      <c r="C82" s="452"/>
      <c r="D82" s="395">
        <v>2.75</v>
      </c>
      <c r="E82" s="427">
        <f>'[1]RECOND COMP'!J83</f>
        <v>428.571428571429</v>
      </c>
      <c r="F82" s="419">
        <f>'[1]RECOND COMP'!$M83</f>
        <v>0</v>
      </c>
      <c r="G82" s="316"/>
      <c r="H82" s="421" t="str">
        <f>'[1]RECOND COMP'!$P83</f>
        <v>CU - 40  QC</v>
      </c>
      <c r="I82" s="273">
        <f>'[1]RECOND COMP'!$S83</f>
        <v>2820.09413244793</v>
      </c>
      <c r="J82" s="98"/>
      <c r="K82" s="416"/>
      <c r="L82" s="37"/>
      <c r="N82" s="37"/>
      <c r="P82" s="37"/>
      <c r="Q82" s="37"/>
      <c r="R82" s="37"/>
      <c r="S82" s="37"/>
      <c r="T82" s="37"/>
      <c r="U82" s="37"/>
      <c r="V82" s="37"/>
      <c r="W82" s="37"/>
      <c r="X82" s="37"/>
      <c r="Y82" s="37"/>
      <c r="Z82" s="37"/>
      <c r="AA82" s="37"/>
      <c r="AB82" s="37"/>
      <c r="AK82" s="429"/>
      <c r="AL82" s="429"/>
      <c r="AM82" s="280"/>
      <c r="AN82" s="280"/>
      <c r="AO82" s="429"/>
      <c r="AP82" s="429"/>
    </row>
    <row r="83" spans="1:42">
      <c r="A83" s="424" t="str">
        <f>'[1]RECOND COMP'!$A84</f>
        <v>REC072</v>
      </c>
      <c r="B83" s="435" t="str">
        <f>'[1]RECOND COMP'!B84</f>
        <v>JT95</v>
      </c>
      <c r="C83" s="451" t="s">
        <v>387</v>
      </c>
      <c r="D83" s="395">
        <v>3</v>
      </c>
      <c r="E83" s="427" t="str">
        <f>'[1]RECOND COMP'!J84</f>
        <v>~</v>
      </c>
      <c r="F83" s="419">
        <f>'[1]RECOND COMP'!$M84</f>
        <v>0</v>
      </c>
      <c r="G83" s="316"/>
      <c r="H83" s="421">
        <f>'[1]RECOND COMP'!$P84</f>
        <v>0</v>
      </c>
      <c r="I83" s="273">
        <f>'[1]RECOND COMP'!$S84</f>
        <v>0</v>
      </c>
      <c r="J83" s="98"/>
      <c r="K83" s="416"/>
      <c r="L83" s="37"/>
      <c r="N83" s="37"/>
      <c r="P83" s="37"/>
      <c r="Q83" s="37"/>
      <c r="R83" s="37"/>
      <c r="S83" s="37"/>
      <c r="T83" s="37"/>
      <c r="U83" s="37"/>
      <c r="V83" s="37"/>
      <c r="W83" s="37"/>
      <c r="X83" s="37"/>
      <c r="Y83" s="37"/>
      <c r="Z83" s="37"/>
      <c r="AA83" s="37"/>
      <c r="AB83" s="37"/>
      <c r="AK83" s="429"/>
      <c r="AL83" s="429"/>
      <c r="AM83" s="280"/>
      <c r="AN83" s="280"/>
      <c r="AO83" s="429"/>
      <c r="AP83" s="429"/>
    </row>
    <row r="84" customHeight="1" spans="1:42">
      <c r="A84" s="424" t="str">
        <f>'[1]RECOND COMP'!$A85</f>
        <v>REC073</v>
      </c>
      <c r="B84" s="435" t="str">
        <f>'[1]RECOND COMP'!B85</f>
        <v>JT160</v>
      </c>
      <c r="C84" s="452"/>
      <c r="D84" s="395">
        <v>5</v>
      </c>
      <c r="E84" s="427" t="str">
        <f>'[1]RECOND COMP'!J85</f>
        <v>~</v>
      </c>
      <c r="F84" s="419">
        <f>'[1]RECOND COMP'!$M85</f>
        <v>0</v>
      </c>
      <c r="G84" s="316"/>
      <c r="H84" s="421" t="str">
        <f>'[1]RECOND COMP'!$P85</f>
        <v>CU - 72 QC</v>
      </c>
      <c r="I84" s="273">
        <f>'[1]RECOND COMP'!$S85</f>
        <v>4121.80042859239</v>
      </c>
      <c r="J84" s="98"/>
      <c r="K84" s="416"/>
      <c r="L84" s="37"/>
      <c r="N84" s="37"/>
      <c r="P84" s="37"/>
      <c r="Q84" s="37"/>
      <c r="R84" s="37"/>
      <c r="S84" s="37"/>
      <c r="T84" s="37"/>
      <c r="U84" s="37"/>
      <c r="V84" s="37"/>
      <c r="W84" s="37"/>
      <c r="X84" s="37"/>
      <c r="Y84" s="37"/>
      <c r="Z84" s="37"/>
      <c r="AA84" s="37"/>
      <c r="AB84" s="37"/>
      <c r="AK84" s="429"/>
      <c r="AL84" s="429"/>
      <c r="AM84" s="280"/>
      <c r="AN84" s="280"/>
      <c r="AO84" s="429"/>
      <c r="AP84" s="429"/>
    </row>
    <row r="85" spans="1:42">
      <c r="A85" s="424" t="str">
        <f>'[1]RECOND COMP'!$A86</f>
        <v>REC074</v>
      </c>
      <c r="B85" s="435" t="str">
        <f>'[1]RECOND COMP'!B86</f>
        <v>QR-90</v>
      </c>
      <c r="C85" s="453" t="s">
        <v>388</v>
      </c>
      <c r="D85" s="395">
        <v>7.5</v>
      </c>
      <c r="E85" s="427" t="str">
        <f>'[1]RECOND COMP'!J86</f>
        <v>~</v>
      </c>
      <c r="F85" s="419">
        <f>'[1]RECOND COMP'!$M86</f>
        <v>0</v>
      </c>
      <c r="G85" s="316"/>
      <c r="H85" s="421" t="str">
        <f>'[1]RECOND COMP'!$P86</f>
        <v>CU - 100 QC</v>
      </c>
      <c r="I85" s="273">
        <f>'[1]RECOND COMP'!$S86</f>
        <v>6291.90042330803</v>
      </c>
      <c r="J85" s="98"/>
      <c r="K85" s="416"/>
      <c r="L85" s="37"/>
      <c r="N85" s="37"/>
      <c r="P85" s="37"/>
      <c r="Q85" s="37"/>
      <c r="R85" s="37"/>
      <c r="S85" s="37"/>
      <c r="T85" s="37"/>
      <c r="U85" s="37"/>
      <c r="V85" s="37"/>
      <c r="W85" s="37"/>
      <c r="X85" s="37"/>
      <c r="Y85" s="37"/>
      <c r="Z85" s="37"/>
      <c r="AA85" s="37"/>
      <c r="AB85" s="37"/>
      <c r="AK85" s="429"/>
      <c r="AL85" s="429"/>
      <c r="AM85" s="280"/>
      <c r="AN85" s="280"/>
      <c r="AO85" s="429"/>
      <c r="AP85" s="429"/>
    </row>
    <row r="86" spans="1:42">
      <c r="A86" s="424" t="str">
        <f>'[1]RECOND COMP'!$A87</f>
        <v>REC075</v>
      </c>
      <c r="B86" s="435" t="str">
        <f>'[1]RECOND COMP'!B87</f>
        <v>QR-070</v>
      </c>
      <c r="C86" s="453"/>
      <c r="D86" s="395">
        <v>7.5</v>
      </c>
      <c r="E86" s="427">
        <f>'[1]RECOND COMP'!J87</f>
        <v>1071.42857142857</v>
      </c>
      <c r="F86" s="419">
        <f>'[1]RECOND COMP'!$M87</f>
        <v>0</v>
      </c>
      <c r="G86" s="316"/>
      <c r="H86" s="421" t="str">
        <f>'[1]RECOND COMP'!$P87</f>
        <v>CU - 125 QC</v>
      </c>
      <c r="I86" s="273">
        <f>'[1]RECOND COMP'!$S87</f>
        <v>7390.59383462016</v>
      </c>
      <c r="J86" s="98"/>
      <c r="K86" s="416"/>
      <c r="L86" s="37"/>
      <c r="N86" s="37"/>
      <c r="P86" s="37"/>
      <c r="Q86" s="37"/>
      <c r="R86" s="37"/>
      <c r="S86" s="37"/>
      <c r="T86" s="37"/>
      <c r="U86" s="37"/>
      <c r="V86" s="37"/>
      <c r="W86" s="37"/>
      <c r="X86" s="37"/>
      <c r="Y86" s="37"/>
      <c r="Z86" s="37"/>
      <c r="AA86" s="37"/>
      <c r="AB86" s="37"/>
      <c r="AK86" s="429"/>
      <c r="AL86" s="429"/>
      <c r="AM86" s="280"/>
      <c r="AN86" s="280"/>
      <c r="AO86" s="429"/>
      <c r="AP86" s="429"/>
    </row>
    <row r="87" spans="1:42">
      <c r="A87" s="424" t="str">
        <f>'[1]RECOND COMP'!$A88</f>
        <v>REC076</v>
      </c>
      <c r="B87" s="435" t="str">
        <f>'[1]RECOND COMP'!B88</f>
        <v>QR-11</v>
      </c>
      <c r="C87" s="453"/>
      <c r="D87" s="395">
        <v>9</v>
      </c>
      <c r="E87" s="427">
        <f>'[1]RECOND COMP'!J88</f>
        <v>1214.28571428571</v>
      </c>
      <c r="F87" s="419">
        <f>'[1]RECOND COMP'!$M88</f>
        <v>0</v>
      </c>
      <c r="G87" s="316"/>
      <c r="H87" s="421">
        <f>'[1]RECOND COMP'!$P88</f>
        <v>0</v>
      </c>
      <c r="I87" s="273">
        <f>'[1]RECOND COMP'!$S88</f>
        <v>0</v>
      </c>
      <c r="J87" s="98"/>
      <c r="K87" s="416"/>
      <c r="L87" s="37"/>
      <c r="N87" s="37"/>
      <c r="P87" s="37"/>
      <c r="Q87" s="37"/>
      <c r="R87" s="37"/>
      <c r="S87" s="37"/>
      <c r="T87" s="37"/>
      <c r="U87" s="37"/>
      <c r="V87" s="37"/>
      <c r="W87" s="37"/>
      <c r="X87" s="37"/>
      <c r="Y87" s="37"/>
      <c r="Z87" s="37"/>
      <c r="AA87" s="37"/>
      <c r="AB87" s="37"/>
      <c r="AK87" s="429"/>
      <c r="AL87" s="429"/>
      <c r="AM87" s="280"/>
      <c r="AN87" s="280"/>
      <c r="AO87" s="429"/>
      <c r="AP87" s="429"/>
    </row>
    <row r="88" ht="15" customHeight="1" spans="1:42">
      <c r="A88" s="424" t="str">
        <f>'[1]RECOND COMP'!$A89</f>
        <v>REC077</v>
      </c>
      <c r="B88" s="435" t="str">
        <f>'[1]RECOND COMP'!B89</f>
        <v>QR-125</v>
      </c>
      <c r="C88" s="453"/>
      <c r="D88" s="395">
        <v>10</v>
      </c>
      <c r="E88" s="427" t="str">
        <f>'[1]RECOND COMP'!J89</f>
        <v>~</v>
      </c>
      <c r="F88" s="419">
        <f>'[1]RECOND COMP'!$M89</f>
        <v>0</v>
      </c>
      <c r="G88" s="316"/>
      <c r="H88" s="421" t="str">
        <f>'[1]RECOND COMP'!$P89</f>
        <v>CU - 125 QC</v>
      </c>
      <c r="I88" s="273">
        <f>'[1]RECOND COMP'!$S89</f>
        <v>7621.36306538939</v>
      </c>
      <c r="J88" s="98"/>
      <c r="K88" s="416"/>
      <c r="L88" s="37"/>
      <c r="N88" s="37"/>
      <c r="P88" s="37"/>
      <c r="Q88" s="37"/>
      <c r="R88" s="37"/>
      <c r="S88" s="37"/>
      <c r="T88" s="37"/>
      <c r="U88" s="37"/>
      <c r="V88" s="37"/>
      <c r="W88" s="37"/>
      <c r="X88" s="37"/>
      <c r="Y88" s="37"/>
      <c r="Z88" s="37"/>
      <c r="AA88" s="37"/>
      <c r="AB88" s="37"/>
      <c r="AK88" s="429"/>
      <c r="AL88" s="429"/>
      <c r="AM88" s="280"/>
      <c r="AN88" s="280"/>
      <c r="AO88" s="429"/>
      <c r="AP88" s="429"/>
    </row>
    <row r="89" spans="1:42">
      <c r="A89" s="424" t="str">
        <f>'[1]RECOND COMP'!$A90</f>
        <v>REC078</v>
      </c>
      <c r="B89" s="435" t="str">
        <f>'[1]RECOND COMP'!B90</f>
        <v>QR-15</v>
      </c>
      <c r="C89" s="453"/>
      <c r="D89" s="395">
        <v>12.5</v>
      </c>
      <c r="E89" s="427">
        <f>'[1]RECOND COMP'!J90</f>
        <v>1642.85714285714</v>
      </c>
      <c r="F89" s="419">
        <f>'[1]RECOND COMP'!$M90</f>
        <v>0</v>
      </c>
      <c r="G89" s="316"/>
      <c r="H89" s="421" t="str">
        <f>'[1]RECOND COMP'!$P90</f>
        <v>CU - 144 QC</v>
      </c>
      <c r="I89" s="273">
        <f>'[1]RECOND COMP'!$S90</f>
        <v>8706.45927719447</v>
      </c>
      <c r="J89" s="98"/>
      <c r="K89" s="416"/>
      <c r="L89" s="37"/>
      <c r="N89" s="37"/>
      <c r="P89" s="37"/>
      <c r="Q89" s="37"/>
      <c r="R89" s="37"/>
      <c r="S89" s="37"/>
      <c r="T89" s="37"/>
      <c r="U89" s="37"/>
      <c r="V89" s="37"/>
      <c r="W89" s="37"/>
      <c r="X89" s="37"/>
      <c r="Y89" s="37"/>
      <c r="Z89" s="37"/>
      <c r="AA89" s="37"/>
      <c r="AB89" s="37"/>
      <c r="AK89" s="429"/>
      <c r="AL89" s="429"/>
      <c r="AM89" s="280"/>
      <c r="AN89" s="280"/>
      <c r="AO89" s="429"/>
      <c r="AP89" s="429"/>
    </row>
    <row r="90" spans="1:42">
      <c r="A90" s="424" t="str">
        <f>'[1]RECOND COMP'!$A91</f>
        <v>REC079</v>
      </c>
      <c r="B90" s="435" t="str">
        <f>'[1]RECOND COMP'!B91</f>
        <v>ZR34K/380V</v>
      </c>
      <c r="C90" s="451" t="s">
        <v>389</v>
      </c>
      <c r="D90" s="395">
        <v>2.75</v>
      </c>
      <c r="E90" s="427" t="str">
        <f>'[1]RECOND COMP'!J91</f>
        <v>~</v>
      </c>
      <c r="F90" s="419">
        <f>'[1]RECOND COMP'!$M91</f>
        <v>0</v>
      </c>
      <c r="G90" s="316"/>
      <c r="H90" s="421" t="str">
        <f>'[1]RECOND COMP'!$P91</f>
        <v>CU - 40  QC</v>
      </c>
      <c r="I90" s="273">
        <f>'[1]RECOND COMP'!$S91</f>
        <v>2712.40182475562</v>
      </c>
      <c r="J90" s="98"/>
      <c r="K90" s="416"/>
      <c r="L90" s="37"/>
      <c r="N90" s="37"/>
      <c r="P90" s="37"/>
      <c r="Q90" s="37"/>
      <c r="R90" s="37"/>
      <c r="S90" s="37"/>
      <c r="T90" s="37"/>
      <c r="U90" s="37"/>
      <c r="V90" s="37"/>
      <c r="W90" s="37"/>
      <c r="X90" s="37"/>
      <c r="Y90" s="37"/>
      <c r="Z90" s="37"/>
      <c r="AA90" s="37"/>
      <c r="AB90" s="37"/>
      <c r="AK90" s="429"/>
      <c r="AL90" s="429"/>
      <c r="AM90" s="280"/>
      <c r="AN90" s="280"/>
      <c r="AO90" s="429"/>
      <c r="AP90" s="429"/>
    </row>
    <row r="91" spans="1:42">
      <c r="A91" s="424" t="str">
        <f>'[1]RECOND COMP'!$A92</f>
        <v>REC080</v>
      </c>
      <c r="B91" s="435" t="str">
        <f>'[1]RECOND COMP'!B92</f>
        <v>ZR61</v>
      </c>
      <c r="C91" s="454"/>
      <c r="D91" s="395"/>
      <c r="E91" s="427" t="str">
        <f>'[1]RECOND COMP'!J92</f>
        <v>~</v>
      </c>
      <c r="F91" s="419">
        <f>'[1]RECOND COMP'!$M92</f>
        <v>0</v>
      </c>
      <c r="G91" s="316"/>
      <c r="H91" s="421">
        <f>'[1]RECOND COMP'!$P92</f>
        <v>0</v>
      </c>
      <c r="I91" s="273">
        <f>'[1]RECOND COMP'!$S92</f>
        <v>0</v>
      </c>
      <c r="J91" s="98"/>
      <c r="K91" s="416"/>
      <c r="L91" s="37"/>
      <c r="N91" s="37"/>
      <c r="P91" s="37"/>
      <c r="Q91" s="37"/>
      <c r="R91" s="37"/>
      <c r="S91" s="37"/>
      <c r="T91" s="37"/>
      <c r="U91" s="37"/>
      <c r="V91" s="37"/>
      <c r="W91" s="37"/>
      <c r="X91" s="37"/>
      <c r="Y91" s="37"/>
      <c r="Z91" s="37"/>
      <c r="AA91" s="37"/>
      <c r="AB91" s="37"/>
      <c r="AK91" s="429"/>
      <c r="AL91" s="429"/>
      <c r="AM91" s="280"/>
      <c r="AN91" s="280"/>
      <c r="AO91" s="429"/>
      <c r="AP91" s="429"/>
    </row>
    <row r="92" spans="1:42">
      <c r="A92" s="424" t="str">
        <f>'[1]RECOND COMP'!$A93</f>
        <v>REC081</v>
      </c>
      <c r="B92" s="435" t="str">
        <f>'[1]RECOND COMP'!B93</f>
        <v>ZR68K</v>
      </c>
      <c r="C92" s="454"/>
      <c r="D92" s="395">
        <v>5.5</v>
      </c>
      <c r="E92" s="427" t="str">
        <f>'[1]RECOND COMP'!J93</f>
        <v>~</v>
      </c>
      <c r="F92" s="419">
        <f>'[1]RECOND COMP'!$M93</f>
        <v>0</v>
      </c>
      <c r="G92" s="316"/>
      <c r="H92" s="421">
        <f>'[1]RECOND COMP'!$P93</f>
        <v>0</v>
      </c>
      <c r="I92" s="273">
        <f>'[1]RECOND COMP'!$S93</f>
        <v>0</v>
      </c>
      <c r="J92" s="98"/>
      <c r="K92" s="416"/>
      <c r="L92" s="37"/>
      <c r="N92" s="37"/>
      <c r="P92" s="37"/>
      <c r="Q92" s="37"/>
      <c r="R92" s="37"/>
      <c r="S92" s="37"/>
      <c r="T92" s="37"/>
      <c r="U92" s="37"/>
      <c r="V92" s="37"/>
      <c r="W92" s="37"/>
      <c r="X92" s="37"/>
      <c r="Y92" s="37"/>
      <c r="Z92" s="37"/>
      <c r="AA92" s="37"/>
      <c r="AB92" s="37"/>
      <c r="AK92" s="429"/>
      <c r="AL92" s="429"/>
      <c r="AM92" s="280"/>
      <c r="AN92" s="280"/>
      <c r="AO92" s="429"/>
      <c r="AP92" s="429"/>
    </row>
    <row r="93" spans="1:42">
      <c r="A93" s="424" t="str">
        <f>'[1]RECOND COMP'!$A94</f>
        <v>REC082</v>
      </c>
      <c r="B93" s="435" t="str">
        <f>'[1]RECOND COMP'!B94</f>
        <v>ZR72K</v>
      </c>
      <c r="C93" s="454"/>
      <c r="D93" s="395">
        <v>6</v>
      </c>
      <c r="E93" s="427" t="str">
        <f>'[1]RECOND COMP'!J94</f>
        <v>~</v>
      </c>
      <c r="F93" s="419">
        <f>'[1]RECOND COMP'!$M94</f>
        <v>0</v>
      </c>
      <c r="G93" s="316"/>
      <c r="H93" s="421" t="str">
        <f>'[1]RECOND COMP'!$P94</f>
        <v>CU - 90 QC</v>
      </c>
      <c r="I93" s="273">
        <f>'[1]RECOND COMP'!$S94</f>
        <v>4528.66223944688</v>
      </c>
      <c r="J93" s="98"/>
      <c r="K93" s="416"/>
      <c r="L93" s="37"/>
      <c r="N93" s="37"/>
      <c r="P93" s="37"/>
      <c r="Q93" s="37"/>
      <c r="R93" s="37"/>
      <c r="S93" s="37"/>
      <c r="T93" s="37"/>
      <c r="U93" s="37"/>
      <c r="V93" s="37"/>
      <c r="W93" s="37"/>
      <c r="X93" s="37"/>
      <c r="Y93" s="37"/>
      <c r="Z93" s="37"/>
      <c r="AA93" s="37"/>
      <c r="AB93" s="37"/>
      <c r="AK93" s="429"/>
      <c r="AL93" s="429"/>
      <c r="AM93" s="280"/>
      <c r="AN93" s="280"/>
      <c r="AO93" s="429"/>
      <c r="AP93" s="429"/>
    </row>
    <row r="94" spans="1:42">
      <c r="A94" s="424" t="str">
        <f>'[1]RECOND COMP'!$A95</f>
        <v>REC083</v>
      </c>
      <c r="B94" s="435" t="str">
        <f>'[1]RECOND COMP'!B95</f>
        <v>ZR94K</v>
      </c>
      <c r="C94" s="454"/>
      <c r="D94" s="395">
        <v>7.5</v>
      </c>
      <c r="E94" s="427">
        <f>'[1]RECOND COMP'!J95</f>
        <v>1333.33333333333</v>
      </c>
      <c r="F94" s="419">
        <f>'[1]RECOND COMP'!$M95</f>
        <v>0</v>
      </c>
      <c r="G94" s="316"/>
      <c r="H94" s="421" t="str">
        <f>'[1]RECOND COMP'!$P95</f>
        <v>CU - 125 QC</v>
      </c>
      <c r="I94" s="273">
        <f>'[1]RECOND COMP'!$S95</f>
        <v>7282.49360644535</v>
      </c>
      <c r="J94" s="98"/>
      <c r="K94" s="416"/>
      <c r="L94" s="37"/>
      <c r="N94" s="37"/>
      <c r="P94" s="37"/>
      <c r="Q94" s="37"/>
      <c r="R94" s="37"/>
      <c r="S94" s="37"/>
      <c r="T94" s="37"/>
      <c r="U94" s="37"/>
      <c r="V94" s="37"/>
      <c r="W94" s="37"/>
      <c r="X94" s="37"/>
      <c r="Y94" s="37"/>
      <c r="Z94" s="37"/>
      <c r="AA94" s="37"/>
      <c r="AB94" s="37"/>
      <c r="AK94" s="429"/>
      <c r="AL94" s="429"/>
      <c r="AM94" s="280"/>
      <c r="AN94" s="280"/>
      <c r="AO94" s="429"/>
      <c r="AP94" s="429"/>
    </row>
    <row r="95" spans="1:42">
      <c r="A95" s="424" t="str">
        <f>'[1]RECOND COMP'!$A96</f>
        <v>REC084</v>
      </c>
      <c r="B95" s="435" t="str">
        <f>'[1]RECOND COMP'!B96</f>
        <v>ZB66KQE</v>
      </c>
      <c r="C95" s="454"/>
      <c r="D95" s="395">
        <v>10</v>
      </c>
      <c r="E95" s="427">
        <f>'[1]RECOND COMP'!J96</f>
        <v>2500</v>
      </c>
      <c r="F95" s="419">
        <f>'[1]RECOND COMP'!$M96</f>
        <v>0</v>
      </c>
      <c r="G95" s="316"/>
      <c r="H95" s="421" t="str">
        <f>'[1]RECOND COMP'!$P96</f>
        <v>CU - 125 QC</v>
      </c>
      <c r="I95" s="273">
        <f>'[1]RECOND COMP'!$S96</f>
        <v>8544.43998846631</v>
      </c>
      <c r="J95" s="98"/>
      <c r="K95" s="416"/>
      <c r="L95" s="37"/>
      <c r="N95" s="37"/>
      <c r="P95" s="37"/>
      <c r="Q95" s="37"/>
      <c r="R95" s="37"/>
      <c r="S95" s="37"/>
      <c r="T95" s="37"/>
      <c r="U95" s="37"/>
      <c r="V95" s="37"/>
      <c r="W95" s="37"/>
      <c r="X95" s="37"/>
      <c r="Y95" s="37"/>
      <c r="Z95" s="37"/>
      <c r="AA95" s="37"/>
      <c r="AB95" s="37"/>
      <c r="AK95" s="429"/>
      <c r="AL95" s="429"/>
      <c r="AM95" s="280"/>
      <c r="AN95" s="280"/>
      <c r="AO95" s="429"/>
      <c r="AP95" s="429"/>
    </row>
    <row r="96" spans="1:42">
      <c r="A96" s="424" t="str">
        <f>'[1]RECOND COMP'!$A97</f>
        <v>REC085</v>
      </c>
      <c r="B96" s="435" t="str">
        <f>'[1]RECOND COMP'!B97</f>
        <v>ZR125K</v>
      </c>
      <c r="C96" s="454"/>
      <c r="D96" s="395">
        <v>10</v>
      </c>
      <c r="E96" s="427">
        <f>'[1]RECOND COMP'!J97</f>
        <v>1583.33333333333</v>
      </c>
      <c r="F96" s="419">
        <f>'[1]RECOND COMP'!$M97</f>
        <v>0</v>
      </c>
      <c r="G96" s="316"/>
      <c r="H96" s="421" t="str">
        <f>'[1]RECOND COMP'!$P97</f>
        <v>CU - 125 QC</v>
      </c>
      <c r="I96" s="273">
        <f>'[1]RECOND COMP'!$S97</f>
        <v>7698.28614231247</v>
      </c>
      <c r="J96" s="98"/>
      <c r="K96" s="416"/>
      <c r="L96" s="37"/>
      <c r="N96" s="37"/>
      <c r="P96" s="37"/>
      <c r="Q96" s="37"/>
      <c r="R96" s="37"/>
      <c r="S96" s="37"/>
      <c r="T96" s="37"/>
      <c r="U96" s="37"/>
      <c r="V96" s="37"/>
      <c r="W96" s="37"/>
      <c r="X96" s="37"/>
      <c r="Y96" s="37"/>
      <c r="Z96" s="37"/>
      <c r="AA96" s="37"/>
      <c r="AB96" s="37"/>
      <c r="AK96" s="429"/>
      <c r="AL96" s="429"/>
      <c r="AM96" s="280"/>
      <c r="AN96" s="280"/>
      <c r="AO96" s="429"/>
      <c r="AP96" s="429"/>
    </row>
    <row r="97" customHeight="1" spans="1:42">
      <c r="A97" s="424" t="str">
        <f>'[1]RECOND COMP'!$A98</f>
        <v>REC086</v>
      </c>
      <c r="B97" s="435" t="str">
        <f>'[1]RECOND COMP'!B98</f>
        <v>ZR144K</v>
      </c>
      <c r="C97" s="454"/>
      <c r="D97" s="395">
        <v>12.5</v>
      </c>
      <c r="E97" s="427" t="str">
        <f>'[1]RECOND COMP'!J98</f>
        <v>~</v>
      </c>
      <c r="F97" s="419">
        <f>'[1]RECOND COMP'!$M98</f>
        <v>0</v>
      </c>
      <c r="G97" s="316"/>
      <c r="H97" s="421" t="str">
        <f>'[1]RECOND COMP'!$P98</f>
        <v>CU - 144 QC</v>
      </c>
      <c r="I97" s="273">
        <f>'[1]RECOND COMP'!$S98</f>
        <v>8552.61312334832</v>
      </c>
      <c r="J97" s="98"/>
      <c r="K97" s="416"/>
      <c r="L97" s="37"/>
      <c r="N97" s="37"/>
      <c r="P97" s="37"/>
      <c r="Q97" s="37"/>
      <c r="R97" s="37"/>
      <c r="S97" s="37"/>
      <c r="T97" s="37"/>
      <c r="U97" s="37"/>
      <c r="V97" s="37"/>
      <c r="W97" s="37"/>
      <c r="X97" s="37"/>
      <c r="Y97" s="37"/>
      <c r="Z97" s="37"/>
      <c r="AA97" s="37"/>
      <c r="AB97" s="37"/>
      <c r="AK97" s="429"/>
      <c r="AL97" s="429"/>
      <c r="AM97" s="280"/>
      <c r="AN97" s="280"/>
      <c r="AO97" s="429"/>
      <c r="AP97" s="429"/>
    </row>
    <row r="98" spans="1:42">
      <c r="A98" s="424" t="str">
        <f>'[1]RECOND COMP'!$A99</f>
        <v>REC087</v>
      </c>
      <c r="B98" s="435" t="str">
        <f>'[1]RECOND COMP'!B99</f>
        <v>ZR160K</v>
      </c>
      <c r="C98" s="452"/>
      <c r="D98" s="395">
        <v>15</v>
      </c>
      <c r="E98" s="427" t="str">
        <f>'[1]RECOND COMP'!J99</f>
        <v>~</v>
      </c>
      <c r="F98" s="419">
        <f>'[1]RECOND COMP'!$M99</f>
        <v>0</v>
      </c>
      <c r="G98" s="316"/>
      <c r="H98" s="421">
        <f>'[1]RECOND COMP'!$P99</f>
        <v>0</v>
      </c>
      <c r="I98" s="273">
        <f>'[1]RECOND COMP'!$S99</f>
        <v>0</v>
      </c>
      <c r="J98" s="98"/>
      <c r="K98" s="416"/>
      <c r="L98" s="37"/>
      <c r="N98" s="37"/>
      <c r="P98" s="37"/>
      <c r="Q98" s="37"/>
      <c r="R98" s="37"/>
      <c r="S98" s="37"/>
      <c r="T98" s="37"/>
      <c r="U98" s="37"/>
      <c r="V98" s="37"/>
      <c r="W98" s="37"/>
      <c r="X98" s="37"/>
      <c r="Y98" s="37"/>
      <c r="Z98" s="37"/>
      <c r="AA98" s="37"/>
      <c r="AB98" s="37"/>
      <c r="AK98" s="429"/>
      <c r="AL98" s="429"/>
      <c r="AM98" s="280"/>
      <c r="AN98" s="280"/>
      <c r="AO98" s="429"/>
      <c r="AP98" s="429"/>
    </row>
    <row r="99" spans="1:42">
      <c r="A99" s="424" t="str">
        <f>'[1]RECOND COMP'!$A100</f>
        <v>REC088</v>
      </c>
      <c r="B99" s="435" t="str">
        <f>'[1]RECOND COMP'!B100</f>
        <v>MTZ22 RECOND</v>
      </c>
      <c r="C99" s="451" t="s">
        <v>390</v>
      </c>
      <c r="D99" s="395">
        <v>2</v>
      </c>
      <c r="E99" s="427" t="str">
        <f>'[1]RECOND COMP'!J100</f>
        <v>~</v>
      </c>
      <c r="F99" s="419">
        <f>'[1]RECOND COMP'!$M100</f>
        <v>0</v>
      </c>
      <c r="G99" s="316"/>
      <c r="H99" s="421">
        <f>'[1]RECOND COMP'!$P100</f>
        <v>0</v>
      </c>
      <c r="I99" s="273">
        <f>'[1]RECOND COMP'!$S100</f>
        <v>0</v>
      </c>
      <c r="J99" s="98"/>
      <c r="K99" s="416"/>
      <c r="L99" s="37"/>
      <c r="N99" s="37"/>
      <c r="P99" s="37"/>
      <c r="Q99" s="37"/>
      <c r="R99" s="37"/>
      <c r="S99" s="37"/>
      <c r="T99" s="37"/>
      <c r="U99" s="37"/>
      <c r="V99" s="37"/>
      <c r="W99" s="37"/>
      <c r="X99" s="37"/>
      <c r="Y99" s="37"/>
      <c r="Z99" s="37"/>
      <c r="AA99" s="37"/>
      <c r="AB99" s="37"/>
      <c r="AK99" s="429"/>
      <c r="AL99" s="429"/>
      <c r="AM99" s="280"/>
      <c r="AN99" s="280"/>
      <c r="AO99" s="429"/>
      <c r="AP99" s="429"/>
    </row>
    <row r="100" spans="1:42">
      <c r="A100" s="424" t="str">
        <f>'[1]RECOND COMP'!$A101</f>
        <v>REC089</v>
      </c>
      <c r="B100" s="435" t="str">
        <f>'[1]RECOND COMP'!B101</f>
        <v>MTZ28 RECOND</v>
      </c>
      <c r="C100" s="454"/>
      <c r="D100" s="395">
        <v>2</v>
      </c>
      <c r="E100" s="427" t="str">
        <f>'[1]RECOND COMP'!J101</f>
        <v>~</v>
      </c>
      <c r="F100" s="419">
        <f>'[1]RECOND COMP'!$M101</f>
        <v>0</v>
      </c>
      <c r="G100" s="316"/>
      <c r="H100" s="421" t="str">
        <f>'[1]RECOND COMP'!$P101</f>
        <v>CU - 32  QC</v>
      </c>
      <c r="I100" s="273">
        <f>'[1]RECOND COMP'!$S101</f>
        <v>3009.67900916442</v>
      </c>
      <c r="J100" s="98"/>
      <c r="K100" s="416"/>
      <c r="L100" s="37"/>
      <c r="N100" s="37"/>
      <c r="P100" s="37"/>
      <c r="Q100" s="37"/>
      <c r="R100" s="37"/>
      <c r="S100" s="37"/>
      <c r="T100" s="37"/>
      <c r="U100" s="37"/>
      <c r="V100" s="37"/>
      <c r="W100" s="37"/>
      <c r="X100" s="37"/>
      <c r="Y100" s="37"/>
      <c r="Z100" s="37"/>
      <c r="AA100" s="37"/>
      <c r="AB100" s="37"/>
      <c r="AK100" s="429"/>
      <c r="AL100" s="429"/>
      <c r="AM100" s="280"/>
      <c r="AN100" s="280"/>
      <c r="AO100" s="429"/>
      <c r="AP100" s="429"/>
    </row>
    <row r="101" spans="1:42">
      <c r="A101" s="424" t="str">
        <f>'[1]RECOND COMP'!$A102</f>
        <v>REC090</v>
      </c>
      <c r="B101" s="435" t="str">
        <f>'[1]RECOND COMP'!B102</f>
        <v>MTZ50 RECOND</v>
      </c>
      <c r="C101" s="454"/>
      <c r="D101" s="395">
        <v>4</v>
      </c>
      <c r="E101" s="427" t="str">
        <f>'[1]RECOND COMP'!J102</f>
        <v>~</v>
      </c>
      <c r="F101" s="419">
        <f>'[1]RECOND COMP'!$M102</f>
        <v>0</v>
      </c>
      <c r="G101" s="316"/>
      <c r="H101" s="421" t="str">
        <f>'[1]RECOND COMP'!$P102</f>
        <v>CU - 50  QC</v>
      </c>
      <c r="I101" s="273">
        <f>'[1]RECOND COMP'!$S102</f>
        <v>3856.7065085265</v>
      </c>
      <c r="J101" s="98"/>
      <c r="K101" s="416"/>
      <c r="L101" s="37"/>
      <c r="N101" s="37"/>
      <c r="P101" s="37"/>
      <c r="Q101" s="37"/>
      <c r="R101" s="37"/>
      <c r="S101" s="37"/>
      <c r="T101" s="37"/>
      <c r="U101" s="37"/>
      <c r="V101" s="37"/>
      <c r="W101" s="37"/>
      <c r="X101" s="37"/>
      <c r="Y101" s="37"/>
      <c r="Z101" s="37"/>
      <c r="AA101" s="37"/>
      <c r="AB101" s="37"/>
      <c r="AK101" s="429"/>
      <c r="AL101" s="429"/>
      <c r="AM101" s="280"/>
      <c r="AN101" s="280"/>
      <c r="AO101" s="429"/>
      <c r="AP101" s="429"/>
    </row>
    <row r="102" spans="1:42">
      <c r="A102" s="424" t="str">
        <f>'[1]RECOND COMP'!$A103</f>
        <v>REC091</v>
      </c>
      <c r="B102" s="435" t="str">
        <f>'[1]RECOND COMP'!B103</f>
        <v>MT64 RECOND</v>
      </c>
      <c r="C102" s="454"/>
      <c r="D102" s="395">
        <v>5</v>
      </c>
      <c r="E102" s="427" t="str">
        <f>'[1]RECOND COMP'!J103</f>
        <v>~</v>
      </c>
      <c r="F102" s="419">
        <f>'[1]RECOND COMP'!$M103</f>
        <v>0</v>
      </c>
      <c r="G102" s="316"/>
      <c r="H102" s="421" t="str">
        <f>'[1]RECOND COMP'!$P103</f>
        <v>CU - 64 QC</v>
      </c>
      <c r="I102" s="273">
        <f>'[1]RECOND COMP'!$S103</f>
        <v>4819.5794428271</v>
      </c>
      <c r="J102" s="98"/>
      <c r="K102" s="416"/>
      <c r="L102" s="37"/>
      <c r="N102" s="37"/>
      <c r="P102" s="37"/>
      <c r="Q102" s="37"/>
      <c r="R102" s="37"/>
      <c r="S102" s="37"/>
      <c r="T102" s="37"/>
      <c r="U102" s="37"/>
      <c r="V102" s="37"/>
      <c r="W102" s="37"/>
      <c r="X102" s="37"/>
      <c r="Y102" s="37"/>
      <c r="Z102" s="37"/>
      <c r="AA102" s="37"/>
      <c r="AB102" s="37"/>
      <c r="AK102" s="429"/>
      <c r="AL102" s="429"/>
      <c r="AM102" s="280"/>
      <c r="AN102" s="280"/>
      <c r="AO102" s="429"/>
      <c r="AP102" s="429"/>
    </row>
    <row r="103" spans="1:42">
      <c r="A103" s="424" t="str">
        <f>'[1]RECOND COMP'!$A104</f>
        <v>REC092</v>
      </c>
      <c r="B103" s="435" t="str">
        <f>'[1]RECOND COMP'!B104</f>
        <v>MTZ64 RECOND</v>
      </c>
      <c r="C103" s="454"/>
      <c r="D103" s="450">
        <v>5</v>
      </c>
      <c r="E103" s="427" t="str">
        <f>'[1]RECOND COMP'!J104</f>
        <v>~</v>
      </c>
      <c r="F103" s="419">
        <f>'[1]RECOND COMP'!$M104</f>
        <v>0</v>
      </c>
      <c r="G103" s="316"/>
      <c r="H103" s="421" t="str">
        <f>'[1]RECOND COMP'!$P104</f>
        <v>CU - 64 QC</v>
      </c>
      <c r="I103" s="273">
        <f>'[1]RECOND COMP'!$S104</f>
        <v>4819.5794428271</v>
      </c>
      <c r="J103" s="98"/>
      <c r="K103" s="416"/>
      <c r="L103" s="37"/>
      <c r="N103" s="37"/>
      <c r="P103" s="37"/>
      <c r="Q103" s="37"/>
      <c r="R103" s="37"/>
      <c r="S103" s="37"/>
      <c r="T103" s="37"/>
      <c r="U103" s="37"/>
      <c r="V103" s="37"/>
      <c r="W103" s="37"/>
      <c r="X103" s="37"/>
      <c r="Y103" s="37"/>
      <c r="Z103" s="37"/>
      <c r="AA103" s="37"/>
      <c r="AB103" s="37"/>
      <c r="AK103" s="429"/>
      <c r="AL103" s="429"/>
      <c r="AM103" s="280"/>
      <c r="AN103" s="280"/>
      <c r="AO103" s="429"/>
      <c r="AP103" s="429"/>
    </row>
    <row r="104" spans="1:42">
      <c r="A104" s="424" t="str">
        <f>'[1]RECOND COMP'!$A105</f>
        <v>REC093</v>
      </c>
      <c r="B104" s="435" t="str">
        <f>'[1]RECOND COMP'!B105</f>
        <v>MT72 RECOND</v>
      </c>
      <c r="C104" s="454"/>
      <c r="D104" s="450">
        <v>6</v>
      </c>
      <c r="E104" s="427" t="str">
        <f>'[1]RECOND COMP'!J105</f>
        <v>~</v>
      </c>
      <c r="F104" s="419">
        <f>'[1]RECOND COMP'!$M105</f>
        <v>0</v>
      </c>
      <c r="G104" s="316"/>
      <c r="H104" s="421">
        <f>'[1]RECOND COMP'!$P105</f>
        <v>0</v>
      </c>
      <c r="I104" s="273">
        <f>'[1]RECOND COMP'!$S105</f>
        <v>0</v>
      </c>
      <c r="J104" s="98"/>
      <c r="K104" s="416"/>
      <c r="L104" s="37"/>
      <c r="N104" s="37"/>
      <c r="P104" s="37"/>
      <c r="Q104" s="37"/>
      <c r="R104" s="37"/>
      <c r="S104" s="37"/>
      <c r="T104" s="37"/>
      <c r="U104" s="37"/>
      <c r="V104" s="37"/>
      <c r="W104" s="37"/>
      <c r="X104" s="37"/>
      <c r="Y104" s="37"/>
      <c r="Z104" s="37"/>
      <c r="AA104" s="37"/>
      <c r="AB104" s="37"/>
      <c r="AK104" s="429"/>
      <c r="AL104" s="429"/>
      <c r="AM104" s="280"/>
      <c r="AN104" s="280"/>
      <c r="AO104" s="429"/>
      <c r="AP104" s="429"/>
    </row>
    <row r="105" spans="1:42">
      <c r="A105" s="424" t="str">
        <f>'[1]RECOND COMP'!$A106</f>
        <v>REC094</v>
      </c>
      <c r="B105" s="435" t="str">
        <f>'[1]RECOND COMP'!B106</f>
        <v>MT81 RECOND</v>
      </c>
      <c r="C105" s="454"/>
      <c r="D105" s="450">
        <v>6.5</v>
      </c>
      <c r="E105" s="427" t="str">
        <f>'[1]RECOND COMP'!J106</f>
        <v>~</v>
      </c>
      <c r="F105" s="419">
        <f>'[1]RECOND COMP'!$M106</f>
        <v>0</v>
      </c>
      <c r="G105" s="316"/>
      <c r="H105" s="421">
        <f>'[1]RECOND COMP'!$P106</f>
        <v>0</v>
      </c>
      <c r="I105" s="273">
        <f>'[1]RECOND COMP'!$S106</f>
        <v>0</v>
      </c>
      <c r="J105" s="98"/>
      <c r="K105" s="416"/>
      <c r="L105" s="37"/>
      <c r="N105" s="37"/>
      <c r="P105" s="37"/>
      <c r="Q105" s="37"/>
      <c r="R105" s="37"/>
      <c r="S105" s="37"/>
      <c r="T105" s="37"/>
      <c r="U105" s="37"/>
      <c r="V105" s="37"/>
      <c r="W105" s="37"/>
      <c r="X105" s="37"/>
      <c r="Y105" s="37"/>
      <c r="Z105" s="37"/>
      <c r="AA105" s="37"/>
      <c r="AB105" s="37"/>
      <c r="AK105" s="429"/>
      <c r="AL105" s="429"/>
      <c r="AM105" s="280"/>
      <c r="AN105" s="280"/>
      <c r="AO105" s="429"/>
      <c r="AP105" s="429"/>
    </row>
    <row r="106" spans="1:42">
      <c r="A106" s="424" t="str">
        <f>'[1]RECOND COMP'!$A107</f>
        <v>REC095</v>
      </c>
      <c r="B106" s="435" t="str">
        <f>'[1]RECOND COMP'!B107</f>
        <v>MT100 RECOND</v>
      </c>
      <c r="C106" s="454"/>
      <c r="D106" s="395">
        <v>8.5</v>
      </c>
      <c r="E106" s="427" t="str">
        <f>'[1]RECOND COMP'!J107</f>
        <v>~</v>
      </c>
      <c r="F106" s="419">
        <f>'[1]RECOND COMP'!$M107</f>
        <v>0</v>
      </c>
      <c r="G106" s="316"/>
      <c r="H106" s="421" t="str">
        <f>'[1]RECOND COMP'!$P107</f>
        <v>CU - 100 QC</v>
      </c>
      <c r="I106" s="273">
        <f>'[1]RECOND COMP'!$S107</f>
        <v>6830.36196176957</v>
      </c>
      <c r="J106" s="98"/>
      <c r="K106" s="416"/>
      <c r="L106" s="37"/>
      <c r="N106" s="37"/>
      <c r="P106" s="37"/>
      <c r="Q106" s="37"/>
      <c r="R106" s="37"/>
      <c r="S106" s="37"/>
      <c r="T106" s="37"/>
      <c r="U106" s="37"/>
      <c r="V106" s="37"/>
      <c r="W106" s="37"/>
      <c r="X106" s="37"/>
      <c r="Y106" s="37"/>
      <c r="Z106" s="37"/>
      <c r="AA106" s="37"/>
      <c r="AB106" s="37"/>
      <c r="AK106" s="429"/>
      <c r="AL106" s="429"/>
      <c r="AM106" s="280"/>
      <c r="AN106" s="280"/>
      <c r="AO106" s="429"/>
      <c r="AP106" s="429"/>
    </row>
    <row r="107" customHeight="1" spans="1:42">
      <c r="A107" s="424" t="str">
        <f>'[1]RECOND COMP'!$A108</f>
        <v>REC096</v>
      </c>
      <c r="B107" s="435" t="str">
        <f>'[1]RECOND COMP'!B108</f>
        <v>MTZ100 RECOND</v>
      </c>
      <c r="C107" s="454"/>
      <c r="D107" s="395">
        <v>8.5</v>
      </c>
      <c r="E107" s="427" t="str">
        <f>'[1]RECOND COMP'!J108</f>
        <v>~</v>
      </c>
      <c r="F107" s="419">
        <f>'[1]RECOND COMP'!$M108</f>
        <v>0</v>
      </c>
      <c r="G107" s="316"/>
      <c r="H107" s="421" t="str">
        <f>'[1]RECOND COMP'!$P108</f>
        <v>CU - 100 QC</v>
      </c>
      <c r="I107" s="273">
        <f>'[1]RECOND COMP'!$S108</f>
        <v>7368.8235002311</v>
      </c>
      <c r="J107" s="98"/>
      <c r="K107" s="416"/>
      <c r="L107" s="37"/>
      <c r="N107" s="37"/>
      <c r="P107" s="37"/>
      <c r="Q107" s="37"/>
      <c r="R107" s="37"/>
      <c r="S107" s="37"/>
      <c r="T107" s="37"/>
      <c r="U107" s="37"/>
      <c r="V107" s="37"/>
      <c r="W107" s="37"/>
      <c r="X107" s="37"/>
      <c r="Y107" s="37"/>
      <c r="Z107" s="37"/>
      <c r="AA107" s="37"/>
      <c r="AB107" s="37"/>
      <c r="AK107" s="429"/>
      <c r="AL107" s="429"/>
      <c r="AM107" s="280"/>
      <c r="AN107" s="280"/>
      <c r="AO107" s="429"/>
      <c r="AP107" s="429"/>
    </row>
    <row r="108" spans="1:42">
      <c r="A108" s="424" t="str">
        <f>'[1]RECOND COMP'!$A109</f>
        <v>REC097</v>
      </c>
      <c r="B108" s="435" t="str">
        <f>'[1]RECOND COMP'!B109</f>
        <v>MTZ125 RECOND</v>
      </c>
      <c r="C108" s="454"/>
      <c r="D108" s="395">
        <v>10</v>
      </c>
      <c r="E108" s="427" t="str">
        <f>'[1]RECOND COMP'!J109</f>
        <v>~</v>
      </c>
      <c r="F108" s="419">
        <f>'[1]RECOND COMP'!$M109</f>
        <v>0</v>
      </c>
      <c r="G108" s="316"/>
      <c r="H108" s="421" t="str">
        <f>'[1]RECOND COMP'!$P109</f>
        <v>CU - 125 QC</v>
      </c>
      <c r="I108" s="273">
        <f>'[1]RECOND COMP'!$S109</f>
        <v>8467.51691154324</v>
      </c>
      <c r="J108" s="98"/>
      <c r="K108" s="416"/>
      <c r="L108" s="37"/>
      <c r="N108" s="37"/>
      <c r="P108" s="37"/>
      <c r="Q108" s="37"/>
      <c r="R108" s="37"/>
      <c r="S108" s="37"/>
      <c r="T108" s="37"/>
      <c r="U108" s="37"/>
      <c r="V108" s="37"/>
      <c r="W108" s="37"/>
      <c r="X108" s="37"/>
      <c r="Y108" s="37"/>
      <c r="Z108" s="37"/>
      <c r="AA108" s="37"/>
      <c r="AB108" s="37"/>
      <c r="AK108" s="429"/>
      <c r="AL108" s="429"/>
      <c r="AM108" s="280"/>
      <c r="AN108" s="280"/>
      <c r="AO108" s="429"/>
      <c r="AP108" s="429"/>
    </row>
    <row r="109" spans="1:42">
      <c r="A109" s="424" t="str">
        <f>'[1]RECOND COMP'!$A110</f>
        <v>REC098</v>
      </c>
      <c r="B109" s="435" t="str">
        <f>'[1]RECOND COMP'!B110</f>
        <v>MT160 RECOND</v>
      </c>
      <c r="C109" s="452"/>
      <c r="D109" s="395">
        <v>13</v>
      </c>
      <c r="E109" s="427">
        <f>'[1]RECOND COMP'!J110</f>
        <v>2833.33333333333</v>
      </c>
      <c r="F109" s="419">
        <f>'[1]RECOND COMP'!$M110</f>
        <v>0</v>
      </c>
      <c r="G109" s="316"/>
      <c r="H109" s="421" t="str">
        <f>'[1]RECOND COMP'!$P110</f>
        <v>CU - 160 QC</v>
      </c>
      <c r="I109" s="273">
        <f>'[1]RECOND COMP'!$S110</f>
        <v>10105.6072563602</v>
      </c>
      <c r="J109" s="98"/>
      <c r="K109" s="416"/>
      <c r="L109" s="37"/>
      <c r="N109" s="37"/>
      <c r="P109" s="37"/>
      <c r="Q109" s="37"/>
      <c r="R109" s="37"/>
      <c r="S109" s="37"/>
      <c r="T109" s="37"/>
      <c r="U109" s="37"/>
      <c r="V109" s="37"/>
      <c r="W109" s="37"/>
      <c r="X109" s="37"/>
      <c r="Y109" s="37"/>
      <c r="Z109" s="37"/>
      <c r="AA109" s="37"/>
      <c r="AB109" s="37"/>
      <c r="AK109" s="429"/>
      <c r="AL109" s="429"/>
      <c r="AM109" s="280"/>
      <c r="AN109" s="280"/>
      <c r="AO109" s="429"/>
      <c r="AP109" s="429"/>
    </row>
    <row r="110" spans="1:42">
      <c r="A110" s="424" t="str">
        <f>'[1]RECOND COMP'!$A111</f>
        <v>REC099</v>
      </c>
      <c r="B110" s="435" t="str">
        <f>'[1]RECOND COMP'!B111</f>
        <v>AW5532/ 1ph (NEW)</v>
      </c>
      <c r="C110" s="451" t="s">
        <v>391</v>
      </c>
      <c r="D110" s="395">
        <v>2.5</v>
      </c>
      <c r="E110" s="427" t="str">
        <f>'[1]RECOND COMP'!J111</f>
        <v>~</v>
      </c>
      <c r="F110" s="419">
        <f>'[1]RECOND COMP'!$M111</f>
        <v>0</v>
      </c>
      <c r="G110" s="316"/>
      <c r="H110" s="421" t="str">
        <f>'[1]RECOND COMP'!$P111</f>
        <v>CU - 36  QC</v>
      </c>
      <c r="I110" s="273">
        <f>'[1]RECOND COMP'!$S111</f>
        <v>2858.25600514388</v>
      </c>
      <c r="J110" s="165"/>
      <c r="K110" s="416"/>
      <c r="L110" s="37"/>
      <c r="N110" s="37"/>
      <c r="P110" s="37"/>
      <c r="Q110" s="37"/>
      <c r="R110" s="37"/>
      <c r="S110" s="37"/>
      <c r="T110" s="37"/>
      <c r="U110" s="37"/>
      <c r="V110" s="37"/>
      <c r="W110" s="37"/>
      <c r="X110" s="37"/>
      <c r="Y110" s="37"/>
      <c r="Z110" s="37"/>
      <c r="AA110" s="37"/>
      <c r="AB110" s="37"/>
      <c r="AK110" s="429"/>
      <c r="AL110" s="429"/>
      <c r="AM110" s="280"/>
      <c r="AN110" s="280"/>
      <c r="AO110" s="429"/>
      <c r="AP110" s="429"/>
    </row>
    <row r="111" spans="1:42">
      <c r="A111" s="424" t="str">
        <f>'[1]RECOND COMP'!$A112</f>
        <v>REC100</v>
      </c>
      <c r="B111" s="435" t="str">
        <f>'[1]RECOND COMP'!B112</f>
        <v>AV5538/1PH (NEW)</v>
      </c>
      <c r="C111" s="454"/>
      <c r="D111" s="395">
        <v>3</v>
      </c>
      <c r="E111" s="427" t="str">
        <f>'[1]RECOND COMP'!J112</f>
        <v>~</v>
      </c>
      <c r="F111" s="419">
        <f>'[1]RECOND COMP'!$M112</f>
        <v>0</v>
      </c>
      <c r="G111" s="316"/>
      <c r="H111" s="421" t="str">
        <f>'[1]RECOND COMP'!$P112</f>
        <v>CU - 50  QC</v>
      </c>
      <c r="I111" s="273">
        <f>'[1]RECOND COMP'!$S112</f>
        <v>3502.86035468035</v>
      </c>
      <c r="J111" s="165"/>
      <c r="K111" s="416"/>
      <c r="L111" s="37"/>
      <c r="N111" s="37"/>
      <c r="P111" s="37"/>
      <c r="Q111" s="37"/>
      <c r="R111" s="37"/>
      <c r="S111" s="37"/>
      <c r="T111" s="37"/>
      <c r="U111" s="37"/>
      <c r="V111" s="37"/>
      <c r="W111" s="37"/>
      <c r="X111" s="37"/>
      <c r="Y111" s="37"/>
      <c r="Z111" s="37"/>
      <c r="AA111" s="37"/>
      <c r="AB111" s="37"/>
      <c r="AK111" s="429"/>
      <c r="AL111" s="429"/>
      <c r="AM111" s="280"/>
      <c r="AN111" s="280"/>
      <c r="AO111" s="429"/>
      <c r="AP111" s="429"/>
    </row>
    <row r="112" spans="1:42">
      <c r="A112" s="424" t="str">
        <f>'[1]RECOND COMP'!$A113</f>
        <v>REC101</v>
      </c>
      <c r="B112" s="435" t="str">
        <f>'[1]RECOND COMP'!B113</f>
        <v>AV5542</v>
      </c>
      <c r="C112" s="454"/>
      <c r="D112" s="395">
        <v>3.5</v>
      </c>
      <c r="E112" s="427" t="str">
        <f>'[1]RECOND COMP'!J113</f>
        <v>~</v>
      </c>
      <c r="F112" s="419">
        <f>'[1]RECOND COMP'!$M113</f>
        <v>0</v>
      </c>
      <c r="G112" s="316"/>
      <c r="H112" s="421">
        <f>'[1]RECOND COMP'!$P113</f>
        <v>0</v>
      </c>
      <c r="I112" s="273">
        <f>'[1]RECOND COMP'!$S113</f>
        <v>0</v>
      </c>
      <c r="J112" s="98"/>
      <c r="K112" s="416"/>
      <c r="L112" s="37"/>
      <c r="N112" s="37"/>
      <c r="P112" s="37"/>
      <c r="Q112" s="37"/>
      <c r="R112" s="37"/>
      <c r="S112" s="37"/>
      <c r="T112" s="37"/>
      <c r="U112" s="37"/>
      <c r="V112" s="37"/>
      <c r="W112" s="37"/>
      <c r="X112" s="37"/>
      <c r="Y112" s="37"/>
      <c r="Z112" s="37"/>
      <c r="AA112" s="37"/>
      <c r="AB112" s="37"/>
      <c r="AK112" s="429"/>
      <c r="AL112" s="429"/>
      <c r="AM112" s="280"/>
      <c r="AN112" s="280"/>
      <c r="AO112" s="429"/>
      <c r="AP112" s="429"/>
    </row>
    <row r="113" spans="1:42">
      <c r="A113" s="424" t="str">
        <f>'[1]RECOND COMP'!$A114</f>
        <v>REC102</v>
      </c>
      <c r="B113" s="435" t="str">
        <f>'[1]RECOND COMP'!B114</f>
        <v>AV5555 </v>
      </c>
      <c r="C113" s="454"/>
      <c r="D113" s="395">
        <v>4.5</v>
      </c>
      <c r="E113" s="427" t="str">
        <f>'[1]RECOND COMP'!J114</f>
        <v>~</v>
      </c>
      <c r="F113" s="419">
        <f>'[1]RECOND COMP'!$M114</f>
        <v>0</v>
      </c>
      <c r="G113" s="316"/>
      <c r="H113" s="421" t="str">
        <f>'[1]RECOND COMP'!$P114</f>
        <v>CU - 72 QC</v>
      </c>
      <c r="I113" s="273">
        <f>'[1]RECOND COMP'!$S114</f>
        <v>4429.4927362847</v>
      </c>
      <c r="J113" s="98"/>
      <c r="K113" s="416"/>
      <c r="L113" s="37"/>
      <c r="N113" s="37"/>
      <c r="P113" s="37"/>
      <c r="Q113" s="37"/>
      <c r="R113" s="37"/>
      <c r="S113" s="37"/>
      <c r="T113" s="37"/>
      <c r="U113" s="37"/>
      <c r="V113" s="37"/>
      <c r="W113" s="37"/>
      <c r="X113" s="37"/>
      <c r="Y113" s="37"/>
      <c r="Z113" s="37"/>
      <c r="AA113" s="37"/>
      <c r="AB113" s="37"/>
      <c r="AK113" s="429"/>
      <c r="AL113" s="429"/>
      <c r="AM113" s="280"/>
      <c r="AN113" s="280"/>
      <c r="AO113" s="429"/>
      <c r="AP113" s="429"/>
    </row>
    <row r="114" customHeight="1" spans="1:42">
      <c r="A114" s="424" t="str">
        <f>'[1]RECOND COMP'!$A115</f>
        <v>REC103</v>
      </c>
      <c r="B114" s="435" t="str">
        <f>'[1]RECOND COMP'!B115</f>
        <v>AV5568</v>
      </c>
      <c r="C114" s="454"/>
      <c r="D114" s="395">
        <v>5</v>
      </c>
      <c r="E114" s="427" t="str">
        <f>'[1]RECOND COMP'!J115</f>
        <v>~</v>
      </c>
      <c r="F114" s="419">
        <f>'[1]RECOND COMP'!$M115</f>
        <v>0</v>
      </c>
      <c r="G114" s="316"/>
      <c r="H114" s="421" t="str">
        <f>'[1]RECOND COMP'!$P115</f>
        <v>CU - 90 QC</v>
      </c>
      <c r="I114" s="273">
        <f>'[1]RECOND COMP'!$S115</f>
        <v>4759.43147021612</v>
      </c>
      <c r="J114" s="98"/>
      <c r="K114" s="416"/>
      <c r="L114" s="37"/>
      <c r="N114" s="37"/>
      <c r="P114" s="37"/>
      <c r="Q114" s="37"/>
      <c r="R114" s="37"/>
      <c r="S114" s="37"/>
      <c r="T114" s="37"/>
      <c r="U114" s="37"/>
      <c r="V114" s="37"/>
      <c r="W114" s="37"/>
      <c r="X114" s="37"/>
      <c r="Y114" s="37"/>
      <c r="Z114" s="37"/>
      <c r="AA114" s="37"/>
      <c r="AB114" s="37"/>
      <c r="AK114" s="429"/>
      <c r="AL114" s="429"/>
      <c r="AM114" s="280"/>
      <c r="AN114" s="280"/>
      <c r="AO114" s="429"/>
      <c r="AP114" s="429"/>
    </row>
    <row r="115" spans="1:42">
      <c r="A115" s="424" t="str">
        <f>'[1]RECOND COMP'!$A116</f>
        <v>REC104</v>
      </c>
      <c r="B115" s="435" t="str">
        <f>'[1]RECOND COMP'!B116</f>
        <v>AG5573</v>
      </c>
      <c r="C115" s="452"/>
      <c r="D115" s="395">
        <v>6</v>
      </c>
      <c r="E115" s="427" t="str">
        <f>'[1]RECOND COMP'!J116</f>
        <v>~</v>
      </c>
      <c r="F115" s="419">
        <f>'[1]RECOND COMP'!$M116</f>
        <v>0</v>
      </c>
      <c r="G115" s="316"/>
      <c r="H115" s="421" t="str">
        <f>'[1]RECOND COMP'!$P116</f>
        <v>CU - 90 QC</v>
      </c>
      <c r="I115" s="273">
        <f>'[1]RECOND COMP'!$S116</f>
        <v>4836.35454713919</v>
      </c>
      <c r="J115" s="98"/>
      <c r="K115" s="416"/>
      <c r="L115" s="37"/>
      <c r="N115" s="37"/>
      <c r="P115" s="37"/>
      <c r="Q115" s="37"/>
      <c r="R115" s="37"/>
      <c r="S115" s="37"/>
      <c r="T115" s="37"/>
      <c r="U115" s="37"/>
      <c r="V115" s="37"/>
      <c r="W115" s="37"/>
      <c r="X115" s="37"/>
      <c r="Y115" s="37"/>
      <c r="Z115" s="37"/>
      <c r="AA115" s="37"/>
      <c r="AB115" s="37"/>
      <c r="AK115" s="429"/>
      <c r="AL115" s="429"/>
      <c r="AM115" s="280"/>
      <c r="AN115" s="280"/>
      <c r="AO115" s="429"/>
      <c r="AP115" s="429"/>
    </row>
    <row r="116" spans="1:42">
      <c r="A116" s="424" t="str">
        <f>'[1]RECOND COMP'!$A117</f>
        <v>REC105</v>
      </c>
      <c r="B116" s="435" t="str">
        <f>'[1]RECOND COMP'!B117</f>
        <v>FH4522z</v>
      </c>
      <c r="C116" s="455" t="s">
        <v>392</v>
      </c>
      <c r="D116" s="395">
        <v>2</v>
      </c>
      <c r="E116" s="427" t="str">
        <f>'[1]RECOND COMP'!J117</f>
        <v>~</v>
      </c>
      <c r="F116" s="419">
        <f>'[1]RECOND COMP'!$M117</f>
        <v>0</v>
      </c>
      <c r="G116" s="316"/>
      <c r="H116" s="421">
        <f>'[1]RECOND COMP'!$P117</f>
        <v>0</v>
      </c>
      <c r="I116" s="273">
        <f>'[1]RECOND COMP'!$S117</f>
        <v>2423.07692307692</v>
      </c>
      <c r="J116" s="98"/>
      <c r="K116" s="416"/>
      <c r="L116" s="37"/>
      <c r="N116" s="37"/>
      <c r="P116" s="37"/>
      <c r="Q116" s="37"/>
      <c r="R116" s="37"/>
      <c r="S116" s="37"/>
      <c r="T116" s="37"/>
      <c r="U116" s="37"/>
      <c r="V116" s="37"/>
      <c r="W116" s="37"/>
      <c r="X116" s="37"/>
      <c r="Y116" s="37"/>
      <c r="Z116" s="37"/>
      <c r="AA116" s="37"/>
      <c r="AB116" s="37"/>
      <c r="AK116" s="429"/>
      <c r="AL116" s="429"/>
      <c r="AM116" s="280"/>
      <c r="AN116" s="280"/>
      <c r="AO116" s="429"/>
      <c r="AP116" s="429"/>
    </row>
    <row r="117" spans="1:42">
      <c r="A117" s="424" t="str">
        <f>'[1]RECOND COMP'!$A118</f>
        <v>REC106</v>
      </c>
      <c r="B117" s="435" t="str">
        <f>'[1]RECOND COMP'!B118</f>
        <v>TFH4531</v>
      </c>
      <c r="C117" s="456"/>
      <c r="D117" s="395">
        <v>2.5</v>
      </c>
      <c r="E117" s="427" t="str">
        <f>'[1]RECOND COMP'!J118</f>
        <v>~</v>
      </c>
      <c r="F117" s="419">
        <f>'[1]RECOND COMP'!$M118</f>
        <v>0</v>
      </c>
      <c r="G117" s="316"/>
      <c r="H117" s="421" t="str">
        <f>'[1]RECOND COMP'!$P118</f>
        <v>CU - 36  QC</v>
      </c>
      <c r="I117" s="273">
        <f>'[1]RECOND COMP'!$S118</f>
        <v>3114.69687770416</v>
      </c>
      <c r="J117" s="98"/>
      <c r="K117" s="416"/>
      <c r="L117" s="37"/>
      <c r="N117" s="37"/>
      <c r="P117" s="37"/>
      <c r="Q117" s="37"/>
      <c r="R117" s="37"/>
      <c r="S117" s="37"/>
      <c r="T117" s="37"/>
      <c r="U117" s="37"/>
      <c r="V117" s="37"/>
      <c r="W117" s="37"/>
      <c r="X117" s="37"/>
      <c r="Y117" s="37"/>
      <c r="Z117" s="37"/>
      <c r="AA117" s="37"/>
      <c r="AB117" s="37"/>
      <c r="AK117" s="429"/>
      <c r="AL117" s="429"/>
      <c r="AM117" s="280"/>
      <c r="AN117" s="280"/>
      <c r="AO117" s="429"/>
      <c r="AP117" s="429"/>
    </row>
    <row r="118" spans="1:42">
      <c r="A118" s="424" t="str">
        <f>'[1]RECOND COMP'!$A119</f>
        <v>REC107</v>
      </c>
      <c r="B118" s="435" t="str">
        <f>'[1]RECOND COMP'!B119</f>
        <v>25Q/220V</v>
      </c>
      <c r="C118" s="455" t="s">
        <v>393</v>
      </c>
      <c r="D118" s="396">
        <v>2.5</v>
      </c>
      <c r="E118" s="427" t="str">
        <f>'[1]RECOND COMP'!J119</f>
        <v>~</v>
      </c>
      <c r="F118" s="419">
        <f>'[1]RECOND COMP'!$M119</f>
        <v>0</v>
      </c>
      <c r="G118" s="316"/>
      <c r="H118" s="421" t="str">
        <f>'[1]RECOND COMP'!$P119</f>
        <v>CU - 36  QC</v>
      </c>
      <c r="I118" s="273">
        <f>'[1]RECOND COMP'!$S119</f>
        <v>2781.33292822081</v>
      </c>
      <c r="J118" s="98"/>
      <c r="K118" s="416"/>
      <c r="L118" s="37"/>
      <c r="N118" s="37"/>
      <c r="P118" s="37"/>
      <c r="Q118" s="37"/>
      <c r="R118" s="37"/>
      <c r="S118" s="37"/>
      <c r="T118" s="37"/>
      <c r="U118" s="37"/>
      <c r="V118" s="37"/>
      <c r="W118" s="37"/>
      <c r="X118" s="37"/>
      <c r="Y118" s="37"/>
      <c r="Z118" s="37"/>
      <c r="AA118" s="37"/>
      <c r="AB118" s="37"/>
      <c r="AK118" s="429"/>
      <c r="AL118" s="429"/>
      <c r="AM118" s="280"/>
      <c r="AN118" s="280"/>
      <c r="AO118" s="429"/>
      <c r="AP118" s="429"/>
    </row>
    <row r="119" spans="1:42">
      <c r="A119" s="424" t="str">
        <f>'[1]RECOND COMP'!$A120</f>
        <v>REC108</v>
      </c>
      <c r="B119" s="435" t="str">
        <f>'[1]RECOND COMP'!B120</f>
        <v>28Q/220V</v>
      </c>
      <c r="C119" s="457"/>
      <c r="D119" s="396">
        <v>2.5</v>
      </c>
      <c r="E119" s="427" t="str">
        <f>'[1]RECOND COMP'!J120</f>
        <v>~</v>
      </c>
      <c r="F119" s="419">
        <f>'[1]RECOND COMP'!$M120</f>
        <v>0</v>
      </c>
      <c r="G119" s="316"/>
      <c r="H119" s="421" t="str">
        <f>'[1]RECOND COMP'!$P120</f>
        <v>CU - 36  QC</v>
      </c>
      <c r="I119" s="273">
        <f>'[1]RECOND COMP'!$S120</f>
        <v>2781.33292822081</v>
      </c>
      <c r="J119" s="98"/>
      <c r="K119" s="416"/>
      <c r="L119" s="37"/>
      <c r="N119" s="37"/>
      <c r="P119" s="37"/>
      <c r="Q119" s="37"/>
      <c r="R119" s="37"/>
      <c r="S119" s="37"/>
      <c r="T119" s="37"/>
      <c r="U119" s="37"/>
      <c r="V119" s="37"/>
      <c r="W119" s="37"/>
      <c r="X119" s="37"/>
      <c r="Y119" s="37"/>
      <c r="Z119" s="37"/>
      <c r="AA119" s="37"/>
      <c r="AB119" s="37"/>
      <c r="AK119" s="429"/>
      <c r="AL119" s="429"/>
      <c r="AM119" s="280"/>
      <c r="AN119" s="280"/>
      <c r="AO119" s="429"/>
      <c r="AP119" s="429"/>
    </row>
    <row r="120" spans="1:42">
      <c r="A120" s="424" t="str">
        <f>'[1]RECOND COMP'!$A121</f>
        <v>REC109</v>
      </c>
      <c r="B120" s="435" t="str">
        <f>'[1]RECOND COMP'!B121</f>
        <v>H23A46Q NEW</v>
      </c>
      <c r="C120" s="457"/>
      <c r="D120" s="396">
        <v>4</v>
      </c>
      <c r="E120" s="427" t="str">
        <f>'[1]RECOND COMP'!J121</f>
        <v>~</v>
      </c>
      <c r="F120" s="419">
        <f>'[1]RECOND COMP'!$M121</f>
        <v>0</v>
      </c>
      <c r="G120" s="316"/>
      <c r="H120" s="421">
        <f>'[1]RECOND COMP'!$P121</f>
        <v>0</v>
      </c>
      <c r="I120" s="273">
        <f>'[1]RECOND COMP'!$S121</f>
        <v>0</v>
      </c>
      <c r="J120" s="98"/>
      <c r="K120" s="416"/>
      <c r="L120" s="37"/>
      <c r="N120" s="37"/>
      <c r="P120" s="37"/>
      <c r="Q120" s="37"/>
      <c r="R120" s="37"/>
      <c r="S120" s="37"/>
      <c r="T120" s="37"/>
      <c r="U120" s="37"/>
      <c r="V120" s="37"/>
      <c r="W120" s="37"/>
      <c r="X120" s="37"/>
      <c r="Y120" s="37"/>
      <c r="Z120" s="37"/>
      <c r="AA120" s="37"/>
      <c r="AB120" s="37"/>
      <c r="AK120" s="429"/>
      <c r="AL120" s="429"/>
      <c r="AM120" s="280"/>
      <c r="AN120" s="280"/>
      <c r="AO120" s="429"/>
      <c r="AP120" s="429"/>
    </row>
    <row r="121" spans="1:42">
      <c r="A121" s="424" t="str">
        <f>'[1]RECOND COMP'!$A122</f>
        <v>REC110</v>
      </c>
      <c r="B121" s="435" t="str">
        <f>'[1]RECOND COMP'!B122</f>
        <v>H23A623D NEW</v>
      </c>
      <c r="C121" s="457"/>
      <c r="D121" s="396">
        <v>5</v>
      </c>
      <c r="E121" s="427" t="str">
        <f>'[1]RECOND COMP'!J122</f>
        <v>~</v>
      </c>
      <c r="F121" s="419">
        <f>'[1]RECOND COMP'!$M122</f>
        <v>0</v>
      </c>
      <c r="G121" s="316"/>
      <c r="H121" s="421" t="str">
        <f>'[1]RECOND COMP'!$P122</f>
        <v>CU - 72 QC</v>
      </c>
      <c r="I121" s="273">
        <f>'[1]RECOND COMP'!$S122</f>
        <v>4891.03119782316</v>
      </c>
      <c r="J121" s="98"/>
      <c r="K121" s="416"/>
      <c r="L121" s="37"/>
      <c r="N121" s="37"/>
      <c r="P121" s="37"/>
      <c r="Q121" s="37"/>
      <c r="R121" s="37"/>
      <c r="S121" s="37"/>
      <c r="T121" s="37"/>
      <c r="U121" s="37"/>
      <c r="V121" s="37"/>
      <c r="W121" s="37"/>
      <c r="X121" s="37"/>
      <c r="Y121" s="37"/>
      <c r="Z121" s="37"/>
      <c r="AA121" s="37"/>
      <c r="AB121" s="37"/>
      <c r="AK121" s="429"/>
      <c r="AL121" s="429"/>
      <c r="AM121" s="280"/>
      <c r="AN121" s="280"/>
      <c r="AO121" s="429"/>
      <c r="AP121" s="429"/>
    </row>
    <row r="122" customHeight="1" spans="1:42">
      <c r="A122" s="424" t="str">
        <f>'[1]RECOND COMP'!$A123</f>
        <v>REC111</v>
      </c>
      <c r="B122" s="435" t="str">
        <f>'[1]RECOND COMP'!B123</f>
        <v>H2BG124</v>
      </c>
      <c r="C122" s="457"/>
      <c r="D122" s="396">
        <v>10</v>
      </c>
      <c r="E122" s="427" t="str">
        <f>'[1]RECOND COMP'!J123</f>
        <v>~</v>
      </c>
      <c r="F122" s="419">
        <f>'[1]RECOND COMP'!$M123</f>
        <v>0</v>
      </c>
      <c r="G122" s="316"/>
      <c r="H122" s="421" t="str">
        <f>'[1]RECOND COMP'!$P123</f>
        <v>CU - 125 QC</v>
      </c>
      <c r="I122" s="273">
        <f>'[1]RECOND COMP'!$S123</f>
        <v>7852.13229615862</v>
      </c>
      <c r="J122" s="98"/>
      <c r="K122" s="416"/>
      <c r="L122" s="37"/>
      <c r="N122" s="37"/>
      <c r="P122" s="37"/>
      <c r="Q122" s="37"/>
      <c r="R122" s="37"/>
      <c r="S122" s="37"/>
      <c r="T122" s="37"/>
      <c r="U122" s="37"/>
      <c r="V122" s="37"/>
      <c r="W122" s="37"/>
      <c r="X122" s="37"/>
      <c r="Y122" s="37"/>
      <c r="Z122" s="37"/>
      <c r="AA122" s="37"/>
      <c r="AB122" s="37"/>
      <c r="AK122" s="429"/>
      <c r="AL122" s="429"/>
      <c r="AM122" s="280"/>
      <c r="AN122" s="280"/>
      <c r="AO122" s="429"/>
      <c r="AP122" s="429"/>
    </row>
    <row r="123" spans="1:42">
      <c r="A123" s="424" t="str">
        <f>'[1]RECOND COMP'!$A124</f>
        <v>REC112</v>
      </c>
      <c r="B123" s="435" t="str">
        <f>'[1]RECOND COMP'!B124</f>
        <v>H25G144</v>
      </c>
      <c r="C123" s="457"/>
      <c r="D123" s="396">
        <v>12</v>
      </c>
      <c r="E123" s="427">
        <f>'[1]RECOND COMP'!J124</f>
        <v>1916.66666666667</v>
      </c>
      <c r="F123" s="419">
        <f>'[1]RECOND COMP'!$M124</f>
        <v>0</v>
      </c>
      <c r="G123" s="316"/>
      <c r="H123" s="421">
        <f>'[1]RECOND COMP'!$P124</f>
        <v>0</v>
      </c>
      <c r="I123" s="273">
        <f>'[1]RECOND COMP'!$S124</f>
        <v>0</v>
      </c>
      <c r="J123" s="98"/>
      <c r="K123" s="6"/>
      <c r="L123" s="414"/>
      <c r="N123" s="414"/>
      <c r="P123" s="414"/>
      <c r="Q123" s="414"/>
      <c r="R123" s="414"/>
      <c r="S123" s="458"/>
      <c r="T123" s="459"/>
      <c r="U123" s="460"/>
      <c r="V123" s="461"/>
      <c r="W123" s="461"/>
      <c r="X123" s="414"/>
      <c r="Y123" s="414"/>
      <c r="Z123" s="414"/>
      <c r="AA123" s="414"/>
      <c r="AB123" s="414"/>
      <c r="AC123" s="414"/>
      <c r="AD123" s="414"/>
      <c r="AE123" s="414"/>
      <c r="AF123" s="414"/>
      <c r="AG123" s="462"/>
      <c r="AK123" s="159"/>
      <c r="AL123" s="159"/>
    </row>
    <row r="124" spans="1:42">
      <c r="A124" s="424" t="str">
        <f>'[1]RECOND COMP'!$A125</f>
        <v>REC113</v>
      </c>
      <c r="B124" s="435" t="str">
        <f>'[1]RECOND COMP'!B125</f>
        <v>294Q</v>
      </c>
      <c r="C124" s="456"/>
      <c r="D124" s="396">
        <v>25</v>
      </c>
      <c r="E124" s="427" t="str">
        <f>'[1]RECOND COMP'!J125</f>
        <v>~</v>
      </c>
      <c r="F124" s="419">
        <f>'[1]RECOND COMP'!$M125</f>
        <v>0</v>
      </c>
      <c r="G124" s="318"/>
      <c r="H124" s="421" t="str">
        <f>'[1]RECOND COMP'!$P125</f>
        <v>CU - 250 QC</v>
      </c>
      <c r="I124" s="273">
        <f>'[1]RECOND COMP'!$S125</f>
        <v>17208.6376460905</v>
      </c>
      <c r="J124" s="98"/>
      <c r="K124" s="6"/>
      <c r="L124" s="414"/>
      <c r="N124" s="414"/>
      <c r="P124" s="414"/>
      <c r="Q124" s="414"/>
      <c r="R124" s="414"/>
      <c r="S124" s="458"/>
      <c r="T124" s="459"/>
      <c r="U124" s="460"/>
      <c r="V124" s="461"/>
      <c r="W124" s="461"/>
      <c r="X124" s="414"/>
      <c r="Y124" s="414"/>
      <c r="Z124" s="414"/>
      <c r="AA124" s="414"/>
      <c r="AB124" s="414"/>
      <c r="AC124" s="414"/>
      <c r="AD124" s="414"/>
      <c r="AE124" s="414"/>
      <c r="AF124" s="414"/>
      <c r="AG124" s="462"/>
      <c r="AK124" s="159"/>
      <c r="AL124" s="159"/>
    </row>
    <row r="125" spans="1:42">
      <c r="A125" s="424" t="str">
        <f>'[1]RECOND COMP'!$A126</f>
        <v>REC114</v>
      </c>
      <c r="B125" s="435" t="str">
        <f>'[1]RECOND COMP'!B126</f>
        <v>JH527YAB</v>
      </c>
      <c r="C125" s="456" t="s">
        <v>394</v>
      </c>
      <c r="D125" s="396">
        <v>10</v>
      </c>
      <c r="E125" s="427" t="str">
        <f>'[1]RECOND COMP'!J126</f>
        <v>~</v>
      </c>
      <c r="F125" s="419">
        <f>'[1]RECOND COMP'!$M126</f>
        <v>0</v>
      </c>
      <c r="G125" s="318"/>
      <c r="H125" s="421">
        <f>'[1]RECOND COMP'!$P126</f>
        <v>0</v>
      </c>
      <c r="I125" s="273">
        <f>'[1]RECOND COMP'!$S126</f>
        <v>0</v>
      </c>
      <c r="J125" s="463"/>
      <c r="K125" s="6"/>
      <c r="L125" s="414"/>
      <c r="N125" s="414"/>
      <c r="P125" s="414"/>
      <c r="Q125" s="414"/>
      <c r="R125" s="414"/>
      <c r="S125" s="458"/>
      <c r="T125" s="459"/>
      <c r="U125" s="460"/>
      <c r="V125" s="461"/>
      <c r="W125" s="461"/>
      <c r="X125" s="414"/>
      <c r="Y125" s="414"/>
      <c r="Z125" s="414"/>
      <c r="AA125" s="414"/>
      <c r="AB125" s="414"/>
      <c r="AC125" s="414"/>
      <c r="AD125" s="414"/>
      <c r="AE125" s="414"/>
      <c r="AF125" s="414"/>
      <c r="AG125" s="462"/>
      <c r="AK125" s="159"/>
      <c r="AL125" s="159"/>
    </row>
    <row r="126" spans="1:42">
      <c r="A126" s="424" t="str">
        <f>'[1]RECOND COMP'!$A127</f>
        <v>REC115</v>
      </c>
      <c r="B126" s="435" t="str">
        <f>'[1]RECOND COMP'!B127</f>
        <v>10hp water cooled condenser</v>
      </c>
      <c r="C126" s="464"/>
      <c r="D126" s="395">
        <v>10</v>
      </c>
      <c r="E126" s="427" t="str">
        <f>'[1]RECOND COMP'!J127</f>
        <v>~</v>
      </c>
      <c r="F126" s="419">
        <f>'[1]RECOND COMP'!$M127</f>
        <v>0</v>
      </c>
      <c r="G126" s="330"/>
      <c r="H126" s="421">
        <f>'[1]RECOND COMP'!$P127</f>
        <v>0</v>
      </c>
      <c r="I126" s="273">
        <f>'[1]RECOND COMP'!$S127</f>
        <v>0</v>
      </c>
      <c r="J126" s="463"/>
      <c r="K126" s="6"/>
      <c r="L126" s="414"/>
      <c r="N126" s="414"/>
      <c r="P126" s="414"/>
      <c r="Q126" s="414"/>
      <c r="R126" s="414"/>
      <c r="S126" s="458"/>
      <c r="T126" s="459"/>
      <c r="U126" s="460"/>
      <c r="V126" s="461"/>
      <c r="W126" s="461"/>
      <c r="X126" s="414"/>
      <c r="Y126" s="414"/>
      <c r="Z126" s="414"/>
      <c r="AA126" s="414"/>
      <c r="AB126" s="414"/>
      <c r="AC126" s="414"/>
      <c r="AD126" s="414"/>
      <c r="AE126" s="414"/>
      <c r="AF126" s="414"/>
      <c r="AG126" s="462"/>
      <c r="AK126" s="159"/>
      <c r="AL126" s="159"/>
    </row>
    <row r="127" spans="1:42">
      <c r="A127" s="424" t="str">
        <f>'[1]RECOND COMP'!$A128</f>
        <v>REC116</v>
      </c>
      <c r="B127" s="435" t="str">
        <f>'[1]RECOND COMP'!B128</f>
        <v>SM148</v>
      </c>
      <c r="C127" s="451" t="s">
        <v>395</v>
      </c>
      <c r="D127" s="395"/>
      <c r="E127" s="427" t="str">
        <f>'[1]RECOND COMP'!J128</f>
        <v>~</v>
      </c>
      <c r="F127" s="419">
        <f>'[1]RECOND COMP'!$M128</f>
        <v>0</v>
      </c>
      <c r="G127" s="330"/>
      <c r="H127" s="421">
        <f>'[1]RECOND COMP'!$P128</f>
        <v>0</v>
      </c>
      <c r="I127" s="273">
        <f>'[1]RECOND COMP'!$S128</f>
        <v>0</v>
      </c>
      <c r="J127" s="463"/>
      <c r="K127" s="6"/>
      <c r="L127" s="414"/>
      <c r="N127" s="414"/>
      <c r="P127" s="414"/>
      <c r="Q127" s="414"/>
      <c r="R127" s="414"/>
      <c r="S127" s="458"/>
      <c r="T127" s="459"/>
      <c r="U127" s="460"/>
      <c r="V127" s="461"/>
      <c r="W127" s="461"/>
      <c r="X127" s="414"/>
      <c r="Y127" s="414"/>
      <c r="Z127" s="414"/>
      <c r="AA127" s="414"/>
      <c r="AB127" s="414"/>
      <c r="AC127" s="414"/>
      <c r="AD127" s="414"/>
      <c r="AE127" s="414"/>
      <c r="AF127" s="414"/>
      <c r="AG127" s="462"/>
      <c r="AK127" s="159"/>
      <c r="AL127" s="159"/>
    </row>
    <row r="128" spans="1:42">
      <c r="A128" s="424" t="str">
        <f>'[1]RECOND COMP'!$A129</f>
        <v>REC117</v>
      </c>
      <c r="B128" s="435" t="str">
        <f>'[1]RECOND COMP'!B129</f>
        <v>SM185 </v>
      </c>
      <c r="C128" s="454"/>
      <c r="D128" s="395">
        <v>15</v>
      </c>
      <c r="E128" s="427" t="str">
        <f>'[1]RECOND COMP'!J129</f>
        <v>~</v>
      </c>
      <c r="F128" s="419">
        <f>'[1]RECOND COMP'!$M129</f>
        <v>0</v>
      </c>
      <c r="G128" s="330"/>
      <c r="H128" s="421">
        <f>'[1]RECOND COMP'!$P129</f>
        <v>0</v>
      </c>
      <c r="I128" s="273">
        <f>'[1]RECOND COMP'!$S129</f>
        <v>0</v>
      </c>
      <c r="J128" s="463"/>
      <c r="K128" s="6"/>
      <c r="L128" s="414"/>
      <c r="N128" s="414"/>
      <c r="P128" s="414"/>
      <c r="Q128" s="414"/>
      <c r="R128" s="414"/>
      <c r="S128" s="458"/>
      <c r="T128" s="459"/>
      <c r="U128" s="460"/>
      <c r="V128" s="461"/>
      <c r="W128" s="461"/>
      <c r="X128" s="414"/>
      <c r="Y128" s="414"/>
      <c r="Z128" s="414"/>
      <c r="AA128" s="414"/>
      <c r="AB128" s="414"/>
      <c r="AC128" s="414"/>
      <c r="AD128" s="414"/>
      <c r="AE128" s="414"/>
      <c r="AF128" s="414"/>
      <c r="AG128" s="462"/>
      <c r="AK128" s="159"/>
      <c r="AL128" s="159"/>
    </row>
    <row r="129" spans="1:42">
      <c r="A129" s="424" t="str">
        <f>'[1]RECOND COMP'!$A130</f>
        <v>REC118</v>
      </c>
      <c r="B129" s="435" t="str">
        <f>'[1]RECOND COMP'!B130</f>
        <v>SM160 </v>
      </c>
      <c r="C129" s="452"/>
      <c r="D129" s="395">
        <v>13</v>
      </c>
      <c r="E129" s="427" t="str">
        <f>'[1]RECOND COMP'!J130</f>
        <v>~</v>
      </c>
      <c r="F129" s="419">
        <f>'[1]RECOND COMP'!$M130</f>
        <v>0</v>
      </c>
      <c r="G129" s="330"/>
      <c r="H129" s="276">
        <f>'[1]RECOND COMP'!$P130</f>
        <v>0</v>
      </c>
      <c r="I129" s="273">
        <f>'[1]RECOND COMP'!$S130</f>
        <v>0</v>
      </c>
      <c r="J129" s="463"/>
      <c r="K129" s="6"/>
      <c r="L129" s="414"/>
      <c r="N129" s="414"/>
      <c r="P129" s="414"/>
      <c r="Q129" s="414"/>
      <c r="R129" s="414"/>
      <c r="S129" s="458"/>
      <c r="T129" s="459"/>
      <c r="U129" s="460"/>
      <c r="V129" s="461"/>
      <c r="W129" s="461"/>
      <c r="X129" s="414"/>
      <c r="Y129" s="414"/>
      <c r="Z129" s="414"/>
      <c r="AA129" s="414"/>
      <c r="AB129" s="414"/>
      <c r="AC129" s="414"/>
      <c r="AD129" s="414"/>
      <c r="AE129" s="414"/>
      <c r="AF129" s="414"/>
      <c r="AG129" s="462"/>
      <c r="AK129" s="159"/>
      <c r="AL129" s="159"/>
    </row>
    <row r="130" spans="1:42">
      <c r="A130" s="159" t="s">
        <v>396</v>
      </c>
      <c r="B130" s="35"/>
      <c r="C130" s="35"/>
      <c r="D130" s="35"/>
      <c r="E130" s="35"/>
      <c r="F130" s="35"/>
      <c r="G130" s="35"/>
      <c r="H130" s="35"/>
      <c r="I130" s="465"/>
      <c r="J130" s="465"/>
      <c r="K130" s="466"/>
      <c r="L130" s="458"/>
      <c r="M130" s="458"/>
      <c r="N130" s="458"/>
      <c r="P130" s="458"/>
      <c r="Q130" s="458"/>
      <c r="R130" s="458"/>
      <c r="S130" s="458"/>
      <c r="T130" s="458"/>
      <c r="U130" s="458"/>
      <c r="V130" s="458"/>
      <c r="W130" s="461"/>
      <c r="X130" s="461"/>
      <c r="Y130" s="458"/>
      <c r="Z130" s="458"/>
      <c r="AA130" s="458"/>
      <c r="AB130" s="458"/>
      <c r="AC130" s="458"/>
      <c r="AD130" s="458"/>
      <c r="AE130" s="458"/>
      <c r="AF130" s="159"/>
      <c r="AG130" s="159"/>
      <c r="AH130" s="159"/>
      <c r="AI130" s="159"/>
      <c r="AJ130" s="159"/>
      <c r="AK130" s="159"/>
      <c r="AL130" s="159"/>
      <c r="AM130" s="159"/>
      <c r="AN130" s="159"/>
      <c r="AO130" s="159"/>
    </row>
    <row r="131" spans="1:42">
      <c r="A131" s="333" t="s">
        <v>397</v>
      </c>
      <c r="B131" s="159"/>
      <c r="C131" s="159"/>
      <c r="D131" s="159"/>
      <c r="E131" s="159"/>
      <c r="F131" s="159"/>
      <c r="G131" s="159"/>
      <c r="H131" s="159"/>
      <c r="I131" s="467"/>
      <c r="J131" s="467"/>
      <c r="K131" s="466"/>
      <c r="L131" s="414"/>
      <c r="M131" s="414"/>
      <c r="N131" s="414"/>
      <c r="O131" s="414"/>
      <c r="P131" s="414"/>
      <c r="Q131" s="414"/>
      <c r="R131" s="414"/>
      <c r="S131" s="414"/>
      <c r="T131" s="414"/>
      <c r="U131" s="414"/>
      <c r="V131" s="414"/>
      <c r="W131" s="461"/>
      <c r="X131" s="461"/>
      <c r="Y131" s="414"/>
      <c r="Z131" s="414"/>
      <c r="AA131" s="414"/>
      <c r="AB131" s="414"/>
      <c r="AC131" s="414"/>
      <c r="AD131" s="414"/>
      <c r="AE131" s="414"/>
      <c r="AF131" s="414"/>
      <c r="AG131" s="159"/>
      <c r="AH131" s="159"/>
      <c r="AI131" s="159"/>
      <c r="AJ131" s="159"/>
      <c r="AK131" s="159"/>
      <c r="AL131" s="159"/>
      <c r="AM131" s="159"/>
      <c r="AN131" s="159"/>
      <c r="AO131" s="159"/>
      <c r="AP131" s="159"/>
    </row>
    <row r="132" spans="1:42">
      <c r="A132" s="159" t="s">
        <v>398</v>
      </c>
      <c r="B132" s="159"/>
      <c r="C132" s="159"/>
      <c r="D132" s="159"/>
      <c r="E132" s="159"/>
      <c r="F132" s="159"/>
      <c r="G132" s="159"/>
      <c r="K132" s="466"/>
      <c r="L132" s="414"/>
      <c r="M132" s="468"/>
      <c r="N132" s="414"/>
      <c r="O132" s="414"/>
      <c r="P132" s="414"/>
      <c r="Q132" s="414"/>
      <c r="R132" s="414"/>
      <c r="S132" s="414"/>
      <c r="T132" s="414"/>
      <c r="U132" s="414"/>
      <c r="V132" s="414"/>
      <c r="W132" s="461"/>
      <c r="X132" s="461"/>
      <c r="Y132" s="414"/>
      <c r="Z132" s="414"/>
      <c r="AA132" s="414"/>
      <c r="AB132" s="414"/>
      <c r="AC132" s="414"/>
      <c r="AD132" s="414"/>
      <c r="AE132" s="414"/>
      <c r="AF132" s="414"/>
      <c r="AG132" s="159"/>
      <c r="AH132" s="159"/>
      <c r="AI132" s="159"/>
      <c r="AJ132" s="159"/>
      <c r="AK132" s="159"/>
      <c r="AL132" s="159"/>
      <c r="AM132" s="159"/>
      <c r="AN132" s="159"/>
      <c r="AO132" s="159"/>
      <c r="AP132" s="159"/>
    </row>
    <row r="133" spans="1:42">
      <c r="A133" s="35" t="s">
        <v>41</v>
      </c>
      <c r="B133" s="159"/>
      <c r="C133" s="159"/>
      <c r="D133" s="159"/>
      <c r="E133" s="159"/>
      <c r="F133" s="159"/>
      <c r="G133" s="159"/>
      <c r="K133" s="466"/>
      <c r="L133" s="414"/>
      <c r="M133" s="468"/>
      <c r="N133" s="414"/>
      <c r="O133" s="414"/>
      <c r="P133" s="414"/>
      <c r="Q133" s="414"/>
      <c r="R133" s="414"/>
      <c r="S133" s="414"/>
      <c r="T133" s="414"/>
      <c r="U133" s="414"/>
      <c r="V133" s="414"/>
      <c r="W133" s="461"/>
      <c r="X133" s="461"/>
      <c r="Y133" s="414"/>
      <c r="Z133" s="414"/>
      <c r="AA133" s="414"/>
      <c r="AB133" s="414"/>
      <c r="AC133" s="414"/>
      <c r="AD133" s="414"/>
      <c r="AE133" s="414"/>
      <c r="AF133" s="414"/>
      <c r="AG133" s="159"/>
      <c r="AH133" s="159"/>
      <c r="AI133" s="159"/>
      <c r="AJ133" s="159"/>
      <c r="AK133" s="159"/>
      <c r="AL133" s="159"/>
      <c r="AM133" s="159"/>
      <c r="AN133" s="159"/>
      <c r="AO133" s="159"/>
      <c r="AP133" s="159"/>
    </row>
    <row r="134" spans="1:42">
      <c r="A134" s="35" t="s">
        <v>42</v>
      </c>
      <c r="B134" s="416"/>
      <c r="C134" s="159"/>
      <c r="D134" s="159"/>
      <c r="E134" s="159"/>
      <c r="F134" s="159"/>
      <c r="G134" s="159"/>
      <c r="K134" s="466"/>
      <c r="L134" s="414"/>
      <c r="M134" s="468"/>
      <c r="N134" s="414"/>
      <c r="O134" s="414"/>
      <c r="P134" s="414"/>
      <c r="Q134" s="414"/>
      <c r="R134" s="414"/>
      <c r="S134" s="414"/>
      <c r="T134" s="414"/>
      <c r="U134" s="414"/>
      <c r="V134" s="414"/>
      <c r="W134" s="461"/>
      <c r="X134" s="461"/>
      <c r="Y134" s="414"/>
      <c r="Z134" s="414"/>
      <c r="AA134" s="414"/>
      <c r="AB134" s="414"/>
      <c r="AC134" s="414"/>
      <c r="AD134" s="414"/>
      <c r="AE134" s="414"/>
      <c r="AF134" s="414"/>
      <c r="AG134" s="159"/>
      <c r="AH134" s="159"/>
      <c r="AI134" s="159"/>
      <c r="AJ134" s="159"/>
      <c r="AK134" s="159"/>
      <c r="AL134" s="159"/>
      <c r="AM134" s="159"/>
      <c r="AN134" s="159"/>
      <c r="AO134" s="159"/>
      <c r="AP134" s="159"/>
    </row>
    <row r="135" spans="1:42">
      <c r="A135" s="36" t="s">
        <v>43</v>
      </c>
      <c r="B135" s="159"/>
      <c r="C135" s="159"/>
      <c r="D135" s="159"/>
      <c r="E135" s="159"/>
      <c r="F135" s="159"/>
      <c r="G135" s="159"/>
      <c r="H135" s="159"/>
      <c r="I135" s="467"/>
      <c r="J135" s="467"/>
      <c r="K135" s="466"/>
      <c r="L135" s="414"/>
      <c r="M135" s="468"/>
      <c r="N135" s="414"/>
      <c r="O135" s="414"/>
      <c r="P135" s="414"/>
      <c r="Q135" s="414"/>
      <c r="R135" s="414"/>
      <c r="S135" s="414"/>
      <c r="T135" s="414"/>
      <c r="U135" s="414"/>
      <c r="V135" s="414"/>
      <c r="W135" s="461"/>
      <c r="X135" s="461"/>
      <c r="Y135" s="414"/>
      <c r="Z135" s="414"/>
      <c r="AA135" s="414"/>
      <c r="AB135" s="414"/>
      <c r="AC135" s="414"/>
      <c r="AD135" s="414"/>
      <c r="AE135" s="414"/>
      <c r="AF135" s="414"/>
      <c r="AG135" s="159"/>
      <c r="AH135" s="159"/>
      <c r="AI135" s="159"/>
      <c r="AJ135" s="159"/>
      <c r="AK135" s="159"/>
      <c r="AL135" s="159"/>
      <c r="AM135" s="159"/>
      <c r="AN135" s="159"/>
      <c r="AO135" s="159"/>
      <c r="AP135" s="159"/>
    </row>
    <row r="136" spans="1:42">
      <c r="A136" s="35" t="s">
        <v>52</v>
      </c>
      <c r="B136" s="159"/>
      <c r="C136" s="159"/>
      <c r="D136" s="159"/>
      <c r="E136" s="159"/>
      <c r="F136" s="159"/>
      <c r="G136" s="159"/>
      <c r="H136" s="159"/>
      <c r="I136" s="467"/>
      <c r="J136" s="467"/>
      <c r="K136" s="466"/>
      <c r="L136" s="414"/>
      <c r="M136" s="468"/>
      <c r="N136" s="414"/>
      <c r="O136" s="414"/>
      <c r="P136" s="414"/>
      <c r="Q136" s="414"/>
      <c r="R136" s="414"/>
      <c r="S136" s="414"/>
      <c r="T136" s="414"/>
      <c r="U136" s="414"/>
      <c r="V136" s="414"/>
      <c r="W136" s="461"/>
      <c r="X136" s="461"/>
      <c r="Y136" s="414"/>
      <c r="Z136" s="414"/>
      <c r="AA136" s="414"/>
      <c r="AB136" s="414"/>
      <c r="AC136" s="414"/>
      <c r="AD136" s="414"/>
      <c r="AE136" s="414"/>
      <c r="AF136" s="414"/>
      <c r="AG136" s="159"/>
      <c r="AH136" s="159"/>
      <c r="AI136" s="159"/>
      <c r="AJ136" s="159"/>
      <c r="AK136" s="159"/>
      <c r="AL136" s="159"/>
      <c r="AM136" s="159"/>
      <c r="AN136" s="159"/>
      <c r="AO136" s="159"/>
      <c r="AP136" s="159"/>
    </row>
    <row r="137" spans="1:42">
      <c r="A137" s="159"/>
      <c r="B137" s="159"/>
      <c r="C137" s="159"/>
      <c r="D137" s="159"/>
      <c r="E137" s="159"/>
      <c r="F137" s="159"/>
      <c r="G137" s="159"/>
      <c r="H137" s="159"/>
      <c r="I137" s="467"/>
      <c r="J137" s="467"/>
      <c r="K137" s="466"/>
      <c r="L137" s="414"/>
      <c r="M137" s="468"/>
      <c r="N137" s="414"/>
      <c r="O137" s="414"/>
      <c r="P137" s="414"/>
      <c r="Q137" s="414"/>
      <c r="R137" s="414"/>
      <c r="S137" s="414"/>
      <c r="T137" s="414"/>
      <c r="U137" s="414"/>
      <c r="V137" s="414"/>
      <c r="W137" s="461"/>
      <c r="X137" s="461"/>
      <c r="Y137" s="414"/>
      <c r="Z137" s="414"/>
      <c r="AA137" s="414"/>
      <c r="AB137" s="414"/>
      <c r="AC137" s="414"/>
      <c r="AD137" s="414"/>
      <c r="AE137" s="414"/>
      <c r="AF137" s="414"/>
      <c r="AG137" s="159"/>
      <c r="AH137" s="159"/>
      <c r="AI137" s="159"/>
      <c r="AJ137" s="159"/>
      <c r="AK137" s="159"/>
      <c r="AL137" s="159"/>
      <c r="AM137" s="159"/>
      <c r="AN137" s="159"/>
      <c r="AO137" s="159"/>
      <c r="AP137" s="159"/>
    </row>
    <row r="138" spans="1:42">
      <c r="A138" s="159"/>
      <c r="B138" s="159"/>
      <c r="C138" s="159"/>
      <c r="D138" s="159"/>
      <c r="E138" s="159"/>
      <c r="F138" s="159"/>
      <c r="G138" s="159"/>
      <c r="H138" s="159"/>
      <c r="I138" s="467"/>
      <c r="J138" s="467"/>
      <c r="W138" s="461"/>
      <c r="X138" s="461"/>
      <c r="Y138" s="414"/>
      <c r="Z138" s="414"/>
      <c r="AA138" s="414"/>
      <c r="AB138" s="414"/>
      <c r="AC138" s="414"/>
      <c r="AD138" s="414"/>
      <c r="AE138" s="414"/>
      <c r="AF138" s="414"/>
      <c r="AG138" s="159"/>
      <c r="AH138" s="159"/>
      <c r="AI138" s="159"/>
      <c r="AJ138" s="159"/>
      <c r="AK138" s="159"/>
      <c r="AL138" s="159"/>
      <c r="AM138" s="159"/>
      <c r="AN138" s="159"/>
      <c r="AO138" s="159"/>
      <c r="AP138" s="159"/>
    </row>
    <row r="139" ht="15" customHeight="1" spans="1:42">
      <c r="I139" s="414"/>
      <c r="J139" s="414"/>
      <c r="K139" s="416"/>
      <c r="L139" s="159"/>
      <c r="M139" s="159"/>
      <c r="N139" s="159"/>
      <c r="O139" s="159"/>
      <c r="P139" s="159"/>
      <c r="Q139" s="159"/>
      <c r="R139" s="159"/>
      <c r="S139" s="159"/>
      <c r="T139" s="159"/>
      <c r="U139" s="159"/>
      <c r="V139" s="159"/>
      <c r="W139" s="461"/>
      <c r="X139" s="461"/>
      <c r="Y139" s="159"/>
      <c r="Z139" s="159"/>
      <c r="AA139" s="159"/>
      <c r="AB139" s="159"/>
      <c r="AC139" s="159"/>
      <c r="AD139" s="159"/>
      <c r="AE139" s="159"/>
      <c r="AF139" s="159"/>
      <c r="AG139" s="159"/>
      <c r="AH139" s="159"/>
    </row>
    <row r="140" spans="1:42">
      <c r="L140" s="469"/>
      <c r="M140" s="470"/>
      <c r="N140" s="414"/>
      <c r="O140" s="414"/>
      <c r="P140" s="414"/>
      <c r="Q140" s="414"/>
      <c r="R140" s="414"/>
      <c r="S140" s="414"/>
      <c r="T140" s="414"/>
      <c r="U140" s="414"/>
      <c r="V140" s="414"/>
      <c r="W140" s="414"/>
      <c r="X140" s="414"/>
      <c r="Y140" s="414"/>
      <c r="Z140" s="414"/>
      <c r="AA140" s="414"/>
      <c r="AB140" s="414"/>
      <c r="AC140" s="470"/>
      <c r="AD140" s="470"/>
      <c r="AE140" s="470"/>
      <c r="AF140" s="470"/>
      <c r="AG140" s="470"/>
      <c r="AJ140" s="413"/>
    </row>
    <row r="141" spans="1:42">
      <c r="L141" s="469"/>
      <c r="M141" s="470"/>
      <c r="N141" s="414"/>
      <c r="O141" s="414"/>
      <c r="P141" s="414"/>
      <c r="Q141" s="414"/>
      <c r="R141" s="414"/>
      <c r="S141" s="414"/>
      <c r="T141" s="414"/>
      <c r="U141" s="414"/>
      <c r="V141" s="414"/>
      <c r="W141" s="414"/>
      <c r="X141" s="414"/>
      <c r="Y141" s="414"/>
      <c r="Z141" s="414"/>
      <c r="AA141" s="414"/>
      <c r="AB141" s="414"/>
      <c r="AC141" s="470"/>
      <c r="AD141" s="470"/>
      <c r="AE141" s="470"/>
      <c r="AF141" s="470"/>
      <c r="AG141" s="470"/>
      <c r="AJ141" s="413"/>
    </row>
    <row r="142" spans="1:42">
      <c r="L142" s="469"/>
      <c r="M142" s="470"/>
      <c r="N142" s="414"/>
      <c r="O142" s="414"/>
      <c r="P142" s="414"/>
      <c r="Q142" s="414"/>
      <c r="R142" s="414"/>
      <c r="S142" s="414"/>
      <c r="T142" s="414"/>
      <c r="U142" s="414"/>
      <c r="V142" s="414"/>
      <c r="W142" s="414"/>
      <c r="X142" s="414"/>
      <c r="Y142" s="414"/>
      <c r="Z142" s="414"/>
      <c r="AA142" s="414"/>
      <c r="AB142" s="414"/>
      <c r="AC142" s="470"/>
      <c r="AD142" s="470"/>
      <c r="AE142" s="470"/>
      <c r="AF142" s="470"/>
      <c r="AG142" s="470"/>
      <c r="AJ142" s="413"/>
    </row>
    <row r="143" spans="1:42">
      <c r="L143" s="469"/>
      <c r="M143" s="470"/>
      <c r="N143" s="414"/>
      <c r="O143" s="414"/>
      <c r="P143" s="414"/>
      <c r="Q143" s="414"/>
      <c r="R143" s="414"/>
      <c r="S143" s="414"/>
      <c r="T143" s="414"/>
      <c r="U143" s="414"/>
      <c r="V143" s="414"/>
      <c r="W143" s="414"/>
      <c r="X143" s="414"/>
      <c r="Y143" s="414"/>
      <c r="Z143" s="414"/>
      <c r="AA143" s="414"/>
      <c r="AB143" s="414"/>
      <c r="AC143" s="470"/>
      <c r="AD143" s="470"/>
      <c r="AE143" s="470"/>
      <c r="AF143" s="470"/>
      <c r="AG143" s="470"/>
      <c r="AJ143" s="413"/>
    </row>
    <row r="144" spans="1:42">
      <c r="L144" s="469"/>
      <c r="M144" s="470"/>
      <c r="N144" s="414"/>
      <c r="O144" s="414"/>
      <c r="P144" s="414"/>
      <c r="Q144" s="414"/>
      <c r="R144" s="414"/>
      <c r="S144" s="414"/>
      <c r="T144" s="414"/>
      <c r="U144" s="414"/>
      <c r="V144" s="414"/>
      <c r="W144" s="414"/>
      <c r="X144" s="414"/>
      <c r="Y144" s="414"/>
      <c r="Z144" s="414"/>
      <c r="AA144" s="414"/>
      <c r="AB144" s="414"/>
      <c r="AC144" s="470"/>
      <c r="AD144" s="470"/>
      <c r="AE144" s="470"/>
      <c r="AF144" s="470"/>
      <c r="AG144" s="470"/>
      <c r="AJ144" s="413"/>
    </row>
    <row r="145" spans="12:36">
      <c r="L145" s="469"/>
      <c r="M145" s="470"/>
      <c r="N145" s="414"/>
      <c r="O145" s="414"/>
      <c r="P145" s="414"/>
      <c r="Q145" s="414"/>
      <c r="R145" s="414"/>
      <c r="S145" s="414"/>
      <c r="T145" s="414"/>
      <c r="U145" s="414"/>
      <c r="V145" s="414"/>
      <c r="W145" s="414"/>
      <c r="X145" s="414"/>
      <c r="Y145" s="414"/>
      <c r="Z145" s="414"/>
      <c r="AA145" s="414"/>
      <c r="AB145" s="414"/>
      <c r="AC145" s="470"/>
      <c r="AD145" s="470"/>
      <c r="AE145" s="470"/>
      <c r="AF145" s="470"/>
      <c r="AG145" s="470"/>
      <c r="AJ145" s="413"/>
    </row>
    <row r="146" spans="12:36">
      <c r="L146" s="469"/>
      <c r="M146" s="470"/>
      <c r="N146" s="414"/>
      <c r="O146" s="414"/>
      <c r="P146" s="414"/>
      <c r="Q146" s="414"/>
      <c r="R146" s="414"/>
      <c r="S146" s="414"/>
      <c r="T146" s="414"/>
      <c r="U146" s="414"/>
      <c r="V146" s="414"/>
      <c r="W146" s="414"/>
      <c r="X146" s="414"/>
      <c r="Y146" s="414"/>
      <c r="Z146" s="414"/>
      <c r="AA146" s="414"/>
      <c r="AB146" s="414"/>
      <c r="AC146" s="470"/>
      <c r="AD146" s="470"/>
      <c r="AE146" s="470"/>
      <c r="AF146" s="470"/>
      <c r="AG146" s="470"/>
      <c r="AJ146" s="413"/>
    </row>
    <row r="147" spans="12:36">
      <c r="L147" s="469"/>
      <c r="M147" s="470"/>
      <c r="N147" s="414"/>
      <c r="O147" s="414"/>
      <c r="P147" s="414"/>
      <c r="Q147" s="414"/>
      <c r="R147" s="414"/>
      <c r="S147" s="414"/>
      <c r="T147" s="414"/>
      <c r="U147" s="414"/>
      <c r="V147" s="414"/>
      <c r="W147" s="414"/>
      <c r="X147" s="414"/>
      <c r="Y147" s="414"/>
      <c r="Z147" s="414"/>
      <c r="AA147" s="414"/>
      <c r="AB147" s="414"/>
      <c r="AC147" s="470"/>
      <c r="AD147" s="470"/>
      <c r="AE147" s="470"/>
      <c r="AF147" s="470"/>
      <c r="AG147" s="470"/>
      <c r="AJ147" s="413"/>
    </row>
    <row r="148" spans="12:36">
      <c r="L148" s="469"/>
      <c r="M148" s="470"/>
      <c r="N148" s="414"/>
      <c r="O148" s="414"/>
      <c r="P148" s="414"/>
      <c r="Q148" s="414"/>
      <c r="R148" s="414"/>
      <c r="S148" s="414"/>
      <c r="T148" s="414"/>
      <c r="U148" s="414"/>
      <c r="V148" s="414"/>
      <c r="W148" s="414"/>
      <c r="X148" s="414"/>
      <c r="Y148" s="414"/>
      <c r="Z148" s="414"/>
      <c r="AA148" s="414"/>
      <c r="AB148" s="414"/>
      <c r="AC148" s="470"/>
      <c r="AD148" s="470"/>
      <c r="AE148" s="470"/>
      <c r="AF148" s="470"/>
      <c r="AG148" s="470"/>
      <c r="AJ148" s="413"/>
    </row>
    <row r="149" spans="12:36">
      <c r="L149" s="469"/>
      <c r="M149" s="470"/>
      <c r="N149" s="414"/>
      <c r="O149" s="414"/>
      <c r="P149" s="414"/>
      <c r="Q149" s="414"/>
      <c r="R149" s="414"/>
      <c r="S149" s="414"/>
      <c r="T149" s="414"/>
      <c r="U149" s="414"/>
      <c r="V149" s="414"/>
      <c r="W149" s="414"/>
      <c r="X149" s="414"/>
      <c r="Y149" s="414"/>
      <c r="Z149" s="414"/>
      <c r="AA149" s="414"/>
      <c r="AB149" s="414"/>
      <c r="AC149" s="470"/>
      <c r="AD149" s="470"/>
      <c r="AE149" s="470"/>
      <c r="AF149" s="470"/>
      <c r="AG149" s="470"/>
      <c r="AJ149" s="413"/>
    </row>
    <row r="150" spans="12:36">
      <c r="L150" s="469"/>
      <c r="M150" s="470"/>
      <c r="N150" s="414"/>
      <c r="O150" s="414"/>
      <c r="P150" s="414"/>
      <c r="Q150" s="414"/>
      <c r="R150" s="414"/>
      <c r="S150" s="414"/>
      <c r="T150" s="414"/>
      <c r="U150" s="414"/>
      <c r="V150" s="414"/>
      <c r="W150" s="414"/>
      <c r="X150" s="414"/>
      <c r="Y150" s="414"/>
      <c r="Z150" s="414"/>
      <c r="AA150" s="414"/>
      <c r="AB150" s="414"/>
      <c r="AC150" s="470"/>
      <c r="AD150" s="470"/>
      <c r="AE150" s="470"/>
      <c r="AF150" s="470"/>
      <c r="AG150" s="470"/>
      <c r="AJ150" s="413"/>
    </row>
    <row r="151" spans="12:36">
      <c r="L151" s="469"/>
      <c r="M151" s="470"/>
      <c r="N151" s="414"/>
      <c r="O151" s="414"/>
      <c r="P151" s="414"/>
      <c r="Q151" s="414"/>
      <c r="R151" s="414"/>
      <c r="S151" s="414"/>
      <c r="T151" s="414"/>
      <c r="U151" s="414"/>
      <c r="V151" s="414"/>
      <c r="W151" s="414"/>
      <c r="X151" s="414"/>
      <c r="Y151" s="414"/>
      <c r="Z151" s="414"/>
      <c r="AA151" s="414"/>
      <c r="AB151" s="414"/>
      <c r="AC151" s="470"/>
      <c r="AD151" s="470"/>
      <c r="AE151" s="470"/>
      <c r="AF151" s="470"/>
      <c r="AG151" s="470"/>
      <c r="AJ151" s="413"/>
    </row>
    <row r="152" spans="12:36">
      <c r="L152" s="469"/>
      <c r="M152" s="470"/>
      <c r="N152" s="414"/>
      <c r="O152" s="414"/>
      <c r="P152" s="414"/>
      <c r="Q152" s="414"/>
      <c r="R152" s="414"/>
      <c r="S152" s="414"/>
      <c r="T152" s="414"/>
      <c r="U152" s="414"/>
      <c r="V152" s="414"/>
      <c r="W152" s="414"/>
      <c r="X152" s="414"/>
      <c r="Y152" s="414"/>
      <c r="Z152" s="414"/>
      <c r="AA152" s="414"/>
      <c r="AB152" s="414"/>
      <c r="AC152" s="470"/>
      <c r="AD152" s="470"/>
      <c r="AE152" s="470"/>
      <c r="AF152" s="470"/>
      <c r="AG152" s="470"/>
      <c r="AJ152" s="413"/>
    </row>
    <row r="153" spans="12:36">
      <c r="L153" s="469"/>
      <c r="M153" s="470"/>
      <c r="N153" s="414"/>
      <c r="O153" s="414"/>
      <c r="P153" s="414"/>
      <c r="Q153" s="414"/>
      <c r="R153" s="414"/>
      <c r="S153" s="414"/>
      <c r="T153" s="414"/>
      <c r="U153" s="414"/>
      <c r="V153" s="414"/>
      <c r="W153" s="414"/>
      <c r="X153" s="414"/>
      <c r="Y153" s="414"/>
      <c r="Z153" s="414"/>
      <c r="AA153" s="414"/>
      <c r="AB153" s="414"/>
      <c r="AC153" s="470"/>
      <c r="AD153" s="470"/>
      <c r="AE153" s="470"/>
      <c r="AF153" s="470"/>
      <c r="AG153" s="470"/>
      <c r="AJ153" s="413"/>
    </row>
    <row r="154" spans="12:36">
      <c r="L154" s="469"/>
      <c r="M154" s="470"/>
      <c r="N154" s="414"/>
      <c r="O154" s="414"/>
      <c r="P154" s="414"/>
      <c r="Q154" s="414"/>
      <c r="R154" s="414"/>
      <c r="S154" s="414"/>
      <c r="T154" s="414"/>
      <c r="U154" s="414"/>
      <c r="V154" s="414"/>
      <c r="W154" s="414"/>
      <c r="X154" s="414"/>
      <c r="Y154" s="414"/>
      <c r="Z154" s="414"/>
      <c r="AA154" s="414"/>
      <c r="AB154" s="414"/>
      <c r="AC154" s="470"/>
      <c r="AD154" s="470"/>
      <c r="AE154" s="470"/>
      <c r="AF154" s="470"/>
      <c r="AG154" s="470"/>
      <c r="AJ154" s="413"/>
    </row>
    <row r="155" spans="12:36">
      <c r="L155" s="469"/>
      <c r="M155" s="470"/>
      <c r="N155" s="414"/>
      <c r="O155" s="414"/>
      <c r="P155" s="414"/>
      <c r="Q155" s="414"/>
      <c r="R155" s="414"/>
      <c r="S155" s="414"/>
      <c r="T155" s="414"/>
      <c r="U155" s="414"/>
      <c r="V155" s="414"/>
      <c r="W155" s="414"/>
      <c r="X155" s="414"/>
      <c r="Y155" s="414"/>
      <c r="Z155" s="414"/>
      <c r="AA155" s="414"/>
      <c r="AB155" s="414"/>
      <c r="AC155" s="470"/>
      <c r="AD155" s="470"/>
      <c r="AE155" s="470"/>
      <c r="AF155" s="470"/>
      <c r="AG155" s="470"/>
      <c r="AJ155" s="413"/>
    </row>
    <row r="156" spans="12:36">
      <c r="L156" s="469"/>
      <c r="M156" s="470"/>
      <c r="N156" s="414"/>
      <c r="O156" s="414"/>
      <c r="P156" s="414"/>
      <c r="Q156" s="414"/>
      <c r="R156" s="414"/>
      <c r="S156" s="414"/>
      <c r="T156" s="414"/>
      <c r="U156" s="414"/>
      <c r="V156" s="414"/>
      <c r="W156" s="414"/>
      <c r="X156" s="414"/>
      <c r="Y156" s="414"/>
      <c r="Z156" s="414"/>
      <c r="AA156" s="414"/>
      <c r="AB156" s="414"/>
      <c r="AC156" s="470"/>
      <c r="AD156" s="470"/>
      <c r="AE156" s="470"/>
      <c r="AF156" s="470"/>
      <c r="AG156" s="470"/>
      <c r="AJ156" s="413"/>
    </row>
    <row r="157" spans="12:36">
      <c r="L157" s="469"/>
      <c r="M157" s="470"/>
      <c r="N157" s="414"/>
      <c r="O157" s="414"/>
      <c r="P157" s="414"/>
      <c r="Q157" s="414"/>
      <c r="R157" s="414"/>
      <c r="S157" s="414"/>
      <c r="T157" s="414"/>
      <c r="U157" s="414"/>
      <c r="V157" s="414"/>
      <c r="W157" s="414"/>
      <c r="X157" s="414"/>
      <c r="Y157" s="414"/>
      <c r="Z157" s="414"/>
      <c r="AA157" s="414"/>
      <c r="AB157" s="414"/>
      <c r="AC157" s="470"/>
      <c r="AD157" s="470"/>
      <c r="AE157" s="470"/>
      <c r="AF157" s="470"/>
      <c r="AG157" s="470"/>
      <c r="AJ157" s="413"/>
    </row>
    <row r="158" spans="12:36">
      <c r="L158" s="469"/>
      <c r="M158" s="470"/>
      <c r="N158" s="414"/>
      <c r="O158" s="414"/>
      <c r="P158" s="414"/>
      <c r="Q158" s="414"/>
      <c r="R158" s="414"/>
      <c r="S158" s="414"/>
      <c r="T158" s="414"/>
      <c r="U158" s="414"/>
      <c r="V158" s="414"/>
      <c r="W158" s="414"/>
      <c r="X158" s="414"/>
      <c r="Y158" s="414"/>
      <c r="Z158" s="414"/>
      <c r="AA158" s="414"/>
      <c r="AB158" s="414"/>
      <c r="AC158" s="470"/>
      <c r="AD158" s="470"/>
      <c r="AE158" s="470"/>
      <c r="AF158" s="470"/>
      <c r="AG158" s="470"/>
      <c r="AJ158" s="413"/>
    </row>
    <row r="159" spans="12:36">
      <c r="L159" s="469"/>
      <c r="M159" s="470"/>
      <c r="N159" s="414"/>
      <c r="O159" s="414"/>
      <c r="P159" s="414"/>
      <c r="Q159" s="414"/>
      <c r="R159" s="414"/>
      <c r="S159" s="414"/>
      <c r="T159" s="414"/>
      <c r="U159" s="414"/>
      <c r="V159" s="414"/>
      <c r="W159" s="414"/>
      <c r="X159" s="414"/>
      <c r="Y159" s="414"/>
      <c r="Z159" s="414"/>
      <c r="AA159" s="414"/>
      <c r="AB159" s="414"/>
      <c r="AC159" s="470"/>
      <c r="AD159" s="470"/>
      <c r="AE159" s="470"/>
      <c r="AF159" s="470"/>
      <c r="AG159" s="470"/>
      <c r="AJ159" s="413"/>
    </row>
    <row r="160" spans="12:36">
      <c r="L160" s="469"/>
      <c r="M160" s="470"/>
      <c r="N160" s="414"/>
      <c r="O160" s="414"/>
      <c r="P160" s="414"/>
      <c r="Q160" s="414"/>
      <c r="R160" s="414"/>
      <c r="S160" s="414"/>
      <c r="T160" s="414"/>
      <c r="U160" s="414"/>
      <c r="V160" s="414"/>
      <c r="W160" s="414"/>
      <c r="X160" s="414"/>
      <c r="Y160" s="414"/>
      <c r="Z160" s="414"/>
      <c r="AA160" s="414"/>
      <c r="AB160" s="414"/>
      <c r="AC160" s="470"/>
      <c r="AD160" s="470"/>
      <c r="AE160" s="470"/>
      <c r="AF160" s="470"/>
      <c r="AG160" s="470"/>
      <c r="AJ160" s="413"/>
    </row>
    <row r="161" spans="12:36">
      <c r="L161" s="469"/>
      <c r="M161" s="470"/>
      <c r="N161" s="414"/>
      <c r="O161" s="414"/>
      <c r="P161" s="414"/>
      <c r="Q161" s="414"/>
      <c r="R161" s="414"/>
      <c r="S161" s="414"/>
      <c r="T161" s="414"/>
      <c r="U161" s="414"/>
      <c r="V161" s="414"/>
      <c r="W161" s="414"/>
      <c r="X161" s="414"/>
      <c r="Y161" s="414"/>
      <c r="Z161" s="414"/>
      <c r="AA161" s="414"/>
      <c r="AB161" s="414"/>
      <c r="AC161" s="470"/>
      <c r="AD161" s="470"/>
      <c r="AE161" s="470"/>
      <c r="AF161" s="470"/>
      <c r="AG161" s="470"/>
      <c r="AJ161" s="413"/>
    </row>
    <row r="162" spans="12:36">
      <c r="L162" s="469"/>
      <c r="M162" s="470"/>
      <c r="N162" s="414"/>
      <c r="O162" s="414"/>
      <c r="P162" s="414"/>
      <c r="Q162" s="414"/>
      <c r="R162" s="414"/>
      <c r="S162" s="414"/>
      <c r="T162" s="414"/>
      <c r="U162" s="414"/>
      <c r="V162" s="414"/>
      <c r="W162" s="414"/>
      <c r="X162" s="414"/>
      <c r="Y162" s="414"/>
      <c r="Z162" s="414"/>
      <c r="AA162" s="414"/>
      <c r="AB162" s="414"/>
      <c r="AC162" s="470"/>
      <c r="AD162" s="470"/>
      <c r="AE162" s="470"/>
      <c r="AF162" s="470"/>
      <c r="AG162" s="470"/>
      <c r="AJ162" s="413"/>
    </row>
    <row r="163" spans="12:36">
      <c r="L163" s="469"/>
      <c r="M163" s="470"/>
      <c r="N163" s="414"/>
      <c r="O163" s="414"/>
      <c r="P163" s="414"/>
      <c r="Q163" s="414"/>
      <c r="R163" s="414"/>
      <c r="S163" s="414"/>
      <c r="T163" s="414"/>
      <c r="U163" s="414"/>
      <c r="V163" s="414"/>
      <c r="W163" s="414"/>
      <c r="X163" s="414"/>
      <c r="Y163" s="414"/>
      <c r="Z163" s="414"/>
      <c r="AA163" s="414"/>
      <c r="AB163" s="414"/>
      <c r="AC163" s="470"/>
      <c r="AD163" s="470"/>
      <c r="AE163" s="470"/>
      <c r="AF163" s="470"/>
      <c r="AG163" s="470"/>
      <c r="AJ163" s="413"/>
    </row>
    <row r="164" spans="12:36">
      <c r="L164" s="469"/>
      <c r="M164" s="470"/>
      <c r="N164" s="414"/>
      <c r="O164" s="414"/>
      <c r="P164" s="414"/>
      <c r="Q164" s="414"/>
      <c r="R164" s="414"/>
      <c r="S164" s="414"/>
      <c r="T164" s="414"/>
      <c r="U164" s="414"/>
      <c r="V164" s="414"/>
      <c r="W164" s="414"/>
      <c r="X164" s="414"/>
      <c r="Y164" s="414"/>
      <c r="Z164" s="414"/>
      <c r="AA164" s="414"/>
      <c r="AB164" s="414"/>
      <c r="AC164" s="470"/>
      <c r="AD164" s="470"/>
      <c r="AE164" s="470"/>
      <c r="AF164" s="470"/>
      <c r="AG164" s="470"/>
      <c r="AJ164" s="413"/>
    </row>
    <row r="165" spans="12:36">
      <c r="L165" s="469"/>
      <c r="M165" s="470"/>
      <c r="N165" s="414"/>
      <c r="O165" s="414"/>
      <c r="P165" s="414"/>
      <c r="Q165" s="414"/>
      <c r="R165" s="414"/>
      <c r="S165" s="414"/>
      <c r="T165" s="414"/>
      <c r="U165" s="414"/>
      <c r="V165" s="414"/>
      <c r="W165" s="414"/>
      <c r="X165" s="414"/>
      <c r="Y165" s="414"/>
      <c r="Z165" s="414"/>
      <c r="AA165" s="414"/>
      <c r="AB165" s="414"/>
      <c r="AC165" s="470"/>
      <c r="AD165" s="470"/>
      <c r="AE165" s="470"/>
      <c r="AF165" s="470"/>
      <c r="AG165" s="470"/>
      <c r="AJ165" s="413"/>
    </row>
    <row r="166" spans="12:36">
      <c r="L166" s="469"/>
      <c r="M166" s="470"/>
      <c r="N166" s="414"/>
      <c r="O166" s="414"/>
      <c r="P166" s="414"/>
      <c r="Q166" s="414"/>
      <c r="R166" s="414"/>
      <c r="S166" s="414"/>
      <c r="T166" s="414"/>
      <c r="U166" s="414"/>
      <c r="V166" s="414"/>
      <c r="W166" s="414"/>
      <c r="X166" s="414"/>
      <c r="Y166" s="414"/>
      <c r="Z166" s="414"/>
      <c r="AA166" s="414"/>
      <c r="AB166" s="414"/>
      <c r="AC166" s="470"/>
      <c r="AD166" s="470"/>
      <c r="AE166" s="470"/>
      <c r="AF166" s="470"/>
      <c r="AG166" s="470"/>
      <c r="AJ166" s="413"/>
    </row>
    <row r="167" spans="12:36">
      <c r="L167" s="469"/>
      <c r="M167" s="470"/>
      <c r="N167" s="414"/>
      <c r="O167" s="414"/>
      <c r="P167" s="414"/>
      <c r="Q167" s="414"/>
      <c r="R167" s="414"/>
      <c r="S167" s="414"/>
      <c r="T167" s="414"/>
      <c r="U167" s="414"/>
      <c r="V167" s="414"/>
      <c r="W167" s="414"/>
      <c r="X167" s="414"/>
      <c r="Y167" s="414"/>
      <c r="Z167" s="414"/>
      <c r="AA167" s="414"/>
      <c r="AB167" s="414"/>
      <c r="AC167" s="470"/>
      <c r="AD167" s="470"/>
      <c r="AE167" s="470"/>
      <c r="AF167" s="470"/>
      <c r="AG167" s="470"/>
      <c r="AJ167" s="413"/>
    </row>
    <row r="168" spans="12:36">
      <c r="L168" s="469"/>
      <c r="M168" s="470"/>
      <c r="N168" s="414"/>
      <c r="O168" s="414"/>
      <c r="P168" s="414"/>
      <c r="Q168" s="414"/>
      <c r="R168" s="414"/>
      <c r="S168" s="414"/>
      <c r="T168" s="414"/>
      <c r="U168" s="414"/>
      <c r="V168" s="414"/>
      <c r="W168" s="414"/>
      <c r="X168" s="414"/>
      <c r="Y168" s="414"/>
      <c r="Z168" s="414"/>
      <c r="AA168" s="414"/>
      <c r="AB168" s="414"/>
      <c r="AC168" s="470"/>
      <c r="AD168" s="470"/>
      <c r="AE168" s="470"/>
      <c r="AF168" s="470"/>
      <c r="AG168" s="470"/>
      <c r="AJ168" s="413"/>
    </row>
    <row r="169" spans="12:36">
      <c r="L169" s="469"/>
      <c r="M169" s="470"/>
      <c r="N169" s="414"/>
      <c r="O169" s="414"/>
      <c r="P169" s="414"/>
      <c r="Q169" s="414"/>
      <c r="R169" s="414"/>
      <c r="S169" s="414"/>
      <c r="T169" s="414"/>
      <c r="U169" s="414"/>
      <c r="V169" s="414"/>
      <c r="W169" s="414"/>
      <c r="X169" s="414"/>
      <c r="Y169" s="414"/>
      <c r="Z169" s="414"/>
      <c r="AA169" s="414"/>
      <c r="AB169" s="414"/>
      <c r="AC169" s="470"/>
      <c r="AD169" s="470"/>
      <c r="AE169" s="470"/>
      <c r="AF169" s="470"/>
      <c r="AG169" s="470"/>
      <c r="AJ169" s="413"/>
    </row>
    <row r="170" spans="12:36">
      <c r="L170" s="469"/>
      <c r="M170" s="470"/>
      <c r="N170" s="414"/>
      <c r="O170" s="414"/>
      <c r="P170" s="414"/>
      <c r="Q170" s="414"/>
      <c r="R170" s="414"/>
      <c r="S170" s="414"/>
      <c r="T170" s="414"/>
      <c r="U170" s="414"/>
      <c r="V170" s="414"/>
      <c r="W170" s="414"/>
      <c r="X170" s="414"/>
      <c r="Y170" s="414"/>
      <c r="Z170" s="414"/>
      <c r="AA170" s="414"/>
      <c r="AB170" s="414"/>
      <c r="AC170" s="470"/>
      <c r="AD170" s="470"/>
      <c r="AE170" s="470"/>
      <c r="AF170" s="470"/>
      <c r="AG170" s="470"/>
      <c r="AJ170" s="413"/>
    </row>
  </sheetData>
  <mergeCells count="24">
    <mergeCell ref="C9:C15"/>
    <mergeCell ref="C16:C17"/>
    <mergeCell ref="C18:C24"/>
    <mergeCell ref="C25:C41"/>
    <mergeCell ref="C42:C65"/>
    <mergeCell ref="C66:C72"/>
    <mergeCell ref="C73:C74"/>
    <mergeCell ref="C75:C76"/>
    <mergeCell ref="C81:C82"/>
    <mergeCell ref="C83:C84"/>
    <mergeCell ref="C85:C89"/>
    <mergeCell ref="C90:C98"/>
    <mergeCell ref="C99:C109"/>
    <mergeCell ref="C110:C115"/>
    <mergeCell ref="C116:C117"/>
    <mergeCell ref="C118:C124"/>
    <mergeCell ref="C127:C129"/>
    <mergeCell ref="G9:G15"/>
    <mergeCell ref="G16:G24"/>
    <mergeCell ref="G25:G74"/>
    <mergeCell ref="G76:G124"/>
    <mergeCell ref="J9:J15"/>
    <mergeCell ref="J16:J24"/>
    <mergeCell ref="J25:J74"/>
  </mergeCells>
  <pageMargins left="0.708661417322835" right="0.708661417322835" top="0.748031496062992" bottom="0.748031496062992" header="0.31496062992126" footer="0.31496062992126"/>
  <pageSetup paperSize="9" orientation="landscape"/>
  <headerFooter/>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tabColor rgb="FFFFFF00"/>
  </sheetPr>
  <dimension ref="A1:AE220"/>
  <sheetViews>
    <sheetView zoomScale="130" zoomScaleNormal="130" workbookViewId="0">
      <pane xSplit="2" ySplit="8" topLeftCell="C9" activePane="bottomRight" state="frozen"/>
      <selection/>
      <selection pane="topRight"/>
      <selection pane="bottomLeft"/>
      <selection pane="bottomRight" activeCell="E5" sqref="E5"/>
    </sheetView>
  </sheetViews>
  <sheetFormatPr defaultColWidth="9.14285714285714" defaultRowHeight="11.25"/>
  <cols>
    <col min="1" max="1" width="13.4285714285714" style="181" customWidth="1"/>
    <col min="2" max="2" width="29.2285714285714" style="181" customWidth="1"/>
    <col min="3" max="3" width="19.2857142857143" style="181" customWidth="1"/>
    <col min="4" max="4" width="11.7142857142857" style="181" customWidth="1"/>
    <col min="5" max="5" width="19.4571428571429" style="181" customWidth="1"/>
    <col min="6" max="6" width="11.2857142857143" style="181" customWidth="1"/>
    <col min="7" max="7" width="18.1428571428571" style="341" customWidth="1"/>
    <col min="8" max="8" width="13.8571428571429" style="341" customWidth="1"/>
    <col min="9" max="9" width="13.6190476190476" style="181" customWidth="1"/>
    <col min="10" max="10" width="12.5714285714286" style="342" customWidth="1"/>
    <col min="11" max="11" width="12.1428571428571" style="342" customWidth="1"/>
    <col min="12" max="12" width="13.9047619047619" style="342" customWidth="1"/>
    <col min="13" max="14" width="11.7142857142857" style="343" customWidth="1"/>
    <col min="15" max="15" width="12.7142857142857" style="343" customWidth="1"/>
    <col min="16" max="16" width="13.8571428571429" style="343" customWidth="1"/>
    <col min="17" max="17" width="11.2857142857143" style="343" customWidth="1"/>
    <col min="18" max="18" width="10.8571428571429" style="182" customWidth="1"/>
    <col min="19" max="19" width="12.7142857142857" style="182" customWidth="1"/>
    <col min="20" max="20" width="23.5714285714286" style="182" customWidth="1"/>
    <col min="21" max="21" width="11" style="181" customWidth="1"/>
    <col min="22" max="22" width="7.42857142857143" style="181" customWidth="1"/>
    <col min="23" max="23" width="12.7142857142857" style="181" customWidth="1"/>
    <col min="24" max="25" width="10.7142857142857" style="181" customWidth="1"/>
    <col min="26" max="16384" width="9.14285714285714" style="181"/>
  </cols>
  <sheetData>
    <row r="1" ht="12" spans="1:31">
      <c r="A1" s="7" t="s">
        <v>0</v>
      </c>
      <c r="B1" s="183"/>
      <c r="G1" s="344"/>
      <c r="H1" s="345"/>
      <c r="I1" s="340"/>
      <c r="K1" s="343"/>
      <c r="L1" s="343"/>
      <c r="O1" s="182"/>
      <c r="P1" s="182"/>
      <c r="Q1" s="182"/>
    </row>
    <row r="2" ht="12" spans="1:31">
      <c r="A2" s="340" t="str">
        <f>'RECOND COMP'!A3</f>
        <v>DATE :5.5.26</v>
      </c>
      <c r="B2" s="183"/>
      <c r="H2" s="344"/>
      <c r="I2" s="340"/>
      <c r="K2" s="343"/>
      <c r="L2" s="343"/>
      <c r="O2" s="346"/>
    </row>
    <row r="3" ht="12" spans="1:31">
      <c r="A3" s="347" t="s">
        <v>399</v>
      </c>
      <c r="B3" s="348"/>
      <c r="C3" s="349"/>
      <c r="H3" s="181"/>
      <c r="K3" s="343"/>
      <c r="L3" s="343"/>
      <c r="O3" s="350"/>
    </row>
    <row r="4" ht="12" spans="1:31">
      <c r="B4" s="183"/>
      <c r="H4" s="181"/>
      <c r="K4" s="343"/>
      <c r="L4" s="343"/>
      <c r="O4" s="351"/>
      <c r="P4" s="352"/>
      <c r="Q4" s="352"/>
    </row>
    <row r="5" ht="12" spans="1:31">
      <c r="B5" s="183"/>
      <c r="H5" s="181"/>
      <c r="K5" s="343"/>
      <c r="L5" s="343"/>
      <c r="O5" s="350"/>
      <c r="P5" s="352"/>
      <c r="Q5" s="352"/>
    </row>
    <row r="6" ht="12" spans="1:31">
      <c r="B6" s="183"/>
      <c r="H6" s="182"/>
      <c r="K6" s="343"/>
      <c r="L6" s="343"/>
      <c r="O6" s="353" t="str">
        <f>'[1]ALL NEW COMP'!AK5</f>
        <v>c/w contactor,solenoid valve,3ph relay protection,timer delay</v>
      </c>
      <c r="P6" s="353" t="str">
        <f>'[1]ALL NEW COMP'!AL5</f>
        <v>c/w contactor,overload,3ph relay,timer delay w/o solenoid valve</v>
      </c>
      <c r="Q6" s="353" t="str">
        <f>'[1]ALL NEW COMP'!AM5</f>
        <v>w/o contactor acc,solenoid valve</v>
      </c>
    </row>
    <row r="7" ht="33" customHeight="1" spans="1:31">
      <c r="B7" s="183"/>
      <c r="H7" s="181"/>
      <c r="K7" s="343"/>
      <c r="L7" s="343"/>
      <c r="O7" s="354"/>
      <c r="P7" s="354"/>
      <c r="Q7" s="354"/>
    </row>
    <row r="8" ht="36.75" customHeight="1" spans="1:31">
      <c r="A8" s="185" t="str">
        <f>'[1]ALL NEW COMP'!A8</f>
        <v>ITEM CODE</v>
      </c>
      <c r="B8" s="185" t="str">
        <f>'[1]ALL NEW COMP'!B8</f>
        <v>MODEL</v>
      </c>
      <c r="C8" s="45" t="s">
        <v>47</v>
      </c>
      <c r="D8" s="54" t="s">
        <v>279</v>
      </c>
      <c r="E8" s="54" t="s">
        <v>400</v>
      </c>
      <c r="F8" s="55" t="s">
        <v>401</v>
      </c>
      <c r="G8" s="311" t="s">
        <v>402</v>
      </c>
      <c r="H8" s="355" t="str">
        <f>'[1]ALL NEW COMP'!$O8</f>
        <v>RM</v>
      </c>
      <c r="I8" s="307" t="s">
        <v>352</v>
      </c>
      <c r="J8" s="330" t="str">
        <f>'[2]ALL NEW COMP'!S8</f>
        <v>CU QC MODEL</v>
      </c>
      <c r="K8" s="356" t="str">
        <f>'[2]ALL NEW COMP'!V8</f>
        <v>Cond QC (RM)</v>
      </c>
      <c r="L8" s="356" t="str">
        <f>'[1]ALL NEW COMP'!$Z8</f>
        <v>Model QC unit</v>
      </c>
      <c r="M8" s="357" t="str">
        <f>'[2]ALL NEW COMP'!Y8</f>
        <v>C/W Condenser sets BCU,TCU</v>
      </c>
      <c r="N8" s="357"/>
      <c r="O8" s="358" t="str">
        <f>'[1]ALL NEW COMP'!AK8</f>
        <v>BCU Condensing unit coldroom (RM)-02</v>
      </c>
      <c r="P8" s="359" t="str">
        <f>'[1]ALL NEW COMP'!AL8</f>
        <v>BCU Condensing unit showcase(RM)-01</v>
      </c>
      <c r="Q8" s="358" t="str">
        <f>'[1]ALL NEW COMP'!AM8</f>
        <v>BCU Condensing unit normal (RM)-00</v>
      </c>
      <c r="R8" s="330" t="str">
        <f>'[2]ALL NEW COMP'!$AG8</f>
        <v>HTC MODEL</v>
      </c>
      <c r="S8" s="359" t="str">
        <f>'[2]ALL NEW COMP'!$AJ8</f>
        <v>HTC cond (RM) </v>
      </c>
      <c r="T8" s="360" t="s">
        <v>1</v>
      </c>
      <c r="U8" s="361"/>
      <c r="Z8" s="362"/>
      <c r="AA8" s="362"/>
      <c r="AB8" s="362"/>
      <c r="AC8" s="362"/>
      <c r="AD8" s="362"/>
      <c r="AE8" s="363"/>
    </row>
    <row r="9" spans="1:31">
      <c r="A9" s="364" t="str">
        <f>'[1]ALL NEW COMP'!A9</f>
        <v>ALL002</v>
      </c>
      <c r="B9" s="185" t="str">
        <f>'[1]ALL NEW COMP'!B9</f>
        <v>MT22 MANEUROP COMP 2HP (1ph)</v>
      </c>
      <c r="C9" s="365" t="s">
        <v>403</v>
      </c>
      <c r="D9" s="70">
        <f>'[1]ALL NEW COMP'!D9</f>
        <v>2</v>
      </c>
      <c r="E9" s="70" t="str">
        <f>'[1]ALL NEW COMP'!E9</f>
        <v>(V01,06)</v>
      </c>
      <c r="F9" s="70"/>
      <c r="G9" s="366" t="str">
        <f>'[1]ALL NEW COMP'!G9</f>
        <v>3200 btu</v>
      </c>
      <c r="H9" s="190">
        <f>'[1]ALL NEW COMP'!O9</f>
        <v>2274.77054195804</v>
      </c>
      <c r="I9" s="367" t="s">
        <v>404</v>
      </c>
      <c r="J9" s="368" t="str">
        <f>'[1]ALL NEW COMP'!T9</f>
        <v>CU - 32  QC</v>
      </c>
      <c r="K9" s="190">
        <f>'[1]ALL NEW COMP'!W9</f>
        <v>4641.09231222026</v>
      </c>
      <c r="L9" s="190"/>
      <c r="M9" s="369">
        <f>'[1]ALL NEW COMP'!AB9</f>
        <v>0</v>
      </c>
      <c r="N9" s="370" t="s">
        <v>405</v>
      </c>
      <c r="O9" s="190">
        <f>'[1]ALL NEW COMP'!AK9</f>
        <v>0</v>
      </c>
      <c r="P9" s="371">
        <f>'[1]ALL NEW COMP'!AL9</f>
        <v>0</v>
      </c>
      <c r="Q9" s="190">
        <f>'[1]ALL NEW COMP'!AM9</f>
        <v>0</v>
      </c>
      <c r="R9" s="330">
        <f>'[1]ALL NEW COMP'!$AN9</f>
        <v>0</v>
      </c>
      <c r="S9" s="369">
        <f>'[1]ALL NEW COMP'!$AQ9</f>
        <v>0</v>
      </c>
      <c r="T9" s="372"/>
      <c r="U9" s="343"/>
      <c r="Z9" s="373"/>
      <c r="AA9" s="373"/>
      <c r="AB9" s="373"/>
      <c r="AC9" s="373"/>
      <c r="AD9" s="373"/>
      <c r="AE9" s="363"/>
    </row>
    <row r="10" spans="1:31">
      <c r="A10" s="364" t="str">
        <f>'[1]ALL NEW COMP'!A10</f>
        <v>ALL003</v>
      </c>
      <c r="B10" s="185" t="str">
        <f>'[1]ALL NEW COMP'!B10</f>
        <v>MT22 MANEUROP COMP 2HP</v>
      </c>
      <c r="C10" s="365"/>
      <c r="D10" s="70">
        <f>'[1]ALL NEW COMP'!D10</f>
        <v>2</v>
      </c>
      <c r="E10" s="70" t="str">
        <f>'[1]ALL NEW COMP'!E10</f>
        <v>(V01,06)</v>
      </c>
      <c r="F10" s="70"/>
      <c r="G10" s="366" t="str">
        <f>'[1]ALL NEW COMP'!G10</f>
        <v>3200 btu</v>
      </c>
      <c r="H10" s="190">
        <f>'[1]ALL NEW COMP'!O10</f>
        <v>2151.69361888112</v>
      </c>
      <c r="I10" s="367"/>
      <c r="J10" s="368" t="str">
        <f>'[1]ALL NEW COMP'!T10</f>
        <v>CU - 32  QC</v>
      </c>
      <c r="K10" s="190">
        <f>'[1]ALL NEW COMP'!W10</f>
        <v>4518.01538914333</v>
      </c>
      <c r="L10" s="190"/>
      <c r="M10" s="369">
        <f>'[1]ALL NEW COMP'!AB10</f>
        <v>0</v>
      </c>
      <c r="N10" s="370"/>
      <c r="O10" s="190">
        <f>'[1]ALL NEW COMP'!AK10</f>
        <v>0</v>
      </c>
      <c r="P10" s="371">
        <f>'[1]ALL NEW COMP'!AL10</f>
        <v>0</v>
      </c>
      <c r="Q10" s="190">
        <f>'[1]ALL NEW COMP'!AM10</f>
        <v>0</v>
      </c>
      <c r="R10" s="330">
        <f>'[1]ALL NEW COMP'!$AN10</f>
        <v>0</v>
      </c>
      <c r="S10" s="369">
        <f>'[1]ALL NEW COMP'!$AQ10</f>
        <v>0</v>
      </c>
      <c r="T10" s="372"/>
      <c r="U10" s="343"/>
      <c r="Z10" s="373"/>
      <c r="AA10" s="373"/>
      <c r="AB10" s="373"/>
      <c r="AC10" s="373"/>
      <c r="AD10" s="373"/>
      <c r="AE10" s="363"/>
    </row>
    <row r="11" spans="1:31">
      <c r="A11" s="364" t="str">
        <f>'[1]ALL NEW COMP'!A11</f>
        <v>ALL004</v>
      </c>
      <c r="B11" s="185" t="str">
        <f>'[1]ALL NEW COMP'!B11</f>
        <v>MT28 MANEUROP COMP 2HP (1ph)</v>
      </c>
      <c r="C11" s="365"/>
      <c r="D11" s="70">
        <f>'[1]ALL NEW COMP'!D11</f>
        <v>2.3</v>
      </c>
      <c r="E11" s="70" t="str">
        <f>'[1]ALL NEW COMP'!E11</f>
        <v>(V01,06)</v>
      </c>
      <c r="F11" s="70"/>
      <c r="G11" s="366" t="str">
        <f>'[1]ALL NEW COMP'!G11</f>
        <v>5768 btu</v>
      </c>
      <c r="H11" s="190">
        <f>'[1]ALL NEW COMP'!O11</f>
        <v>2654.66564685315</v>
      </c>
      <c r="I11" s="367"/>
      <c r="J11" s="368" t="str">
        <f>'[1]ALL NEW COMP'!T11</f>
        <v>CU - 36  QC</v>
      </c>
      <c r="K11" s="190">
        <f>'[1]ALL NEW COMP'!W11</f>
        <v>5146.48749001791</v>
      </c>
      <c r="L11" s="190"/>
      <c r="M11" s="369">
        <f>'[1]ALL NEW COMP'!AB11</f>
        <v>0</v>
      </c>
      <c r="N11" s="370"/>
      <c r="O11" s="190">
        <f>'[1]ALL NEW COMP'!AK11</f>
        <v>0</v>
      </c>
      <c r="P11" s="371">
        <f>'[1]ALL NEW COMP'!AL11</f>
        <v>0</v>
      </c>
      <c r="Q11" s="190">
        <f>'[1]ALL NEW COMP'!AM11</f>
        <v>0</v>
      </c>
      <c r="R11" s="330">
        <f>'[1]ALL NEW COMP'!$AN11</f>
        <v>0</v>
      </c>
      <c r="S11" s="369">
        <f>'[1]ALL NEW COMP'!$AQ11</f>
        <v>0</v>
      </c>
      <c r="T11" s="372"/>
      <c r="U11" s="343"/>
      <c r="Z11" s="373"/>
      <c r="AA11" s="373"/>
      <c r="AB11" s="373"/>
      <c r="AC11" s="373"/>
      <c r="AD11" s="373"/>
      <c r="AE11" s="363"/>
    </row>
    <row r="12" spans="1:31">
      <c r="A12" s="364" t="str">
        <f>'[1]ALL NEW COMP'!A12</f>
        <v>ALL005</v>
      </c>
      <c r="B12" s="185" t="str">
        <f>'[1]ALL NEW COMP'!B12</f>
        <v>MT28 MANEUROP COMP 2HP</v>
      </c>
      <c r="C12" s="365"/>
      <c r="D12" s="70">
        <f>'[1]ALL NEW COMP'!D12</f>
        <v>2.3</v>
      </c>
      <c r="E12" s="70" t="str">
        <f>'[1]ALL NEW COMP'!E12</f>
        <v>(V01,06)</v>
      </c>
      <c r="F12" s="70"/>
      <c r="G12" s="366" t="str">
        <f>'[1]ALL NEW COMP'!G12</f>
        <v>5768 btu</v>
      </c>
      <c r="H12" s="190">
        <f>'[1]ALL NEW COMP'!O12</f>
        <v>2502.9173951049</v>
      </c>
      <c r="I12" s="367"/>
      <c r="J12" s="368" t="str">
        <f>'[1]ALL NEW COMP'!T12</f>
        <v>CU - 36  QC</v>
      </c>
      <c r="K12" s="190">
        <f>'[1]ALL NEW COMP'!W12</f>
        <v>4994.73923826965</v>
      </c>
      <c r="L12" s="190"/>
      <c r="M12" s="369">
        <f>'[1]ALL NEW COMP'!AB12</f>
        <v>0</v>
      </c>
      <c r="N12" s="370"/>
      <c r="O12" s="190">
        <f>'[1]ALL NEW COMP'!AK12</f>
        <v>0</v>
      </c>
      <c r="P12" s="371">
        <f>'[1]ALL NEW COMP'!AL12</f>
        <v>0</v>
      </c>
      <c r="Q12" s="190">
        <f>'[1]ALL NEW COMP'!AM12</f>
        <v>0</v>
      </c>
      <c r="R12" s="330">
        <f>'[1]ALL NEW COMP'!$AN12</f>
        <v>0</v>
      </c>
      <c r="S12" s="369">
        <f>'[1]ALL NEW COMP'!$AQ12</f>
        <v>0</v>
      </c>
      <c r="T12" s="372"/>
      <c r="U12" s="343"/>
      <c r="Z12" s="373"/>
      <c r="AA12" s="373"/>
      <c r="AB12" s="373"/>
      <c r="AC12" s="373"/>
      <c r="AD12" s="373"/>
      <c r="AE12" s="363"/>
    </row>
    <row r="13" spans="1:31">
      <c r="A13" s="364" t="str">
        <f>'[1]ALL NEW COMP'!A13</f>
        <v>ALL006</v>
      </c>
      <c r="B13" s="185" t="str">
        <f>'[1]ALL NEW COMP'!B13</f>
        <v>MT32 MANEUROP COMP 2.5HP (1ph)</v>
      </c>
      <c r="C13" s="365"/>
      <c r="D13" s="70">
        <f>'[1]ALL NEW COMP'!D13</f>
        <v>2.5</v>
      </c>
      <c r="E13" s="70" t="str">
        <f>'[1]ALL NEW COMP'!E13</f>
        <v> (V06,09)</v>
      </c>
      <c r="F13" s="70"/>
      <c r="G13" s="366" t="str">
        <f>'[1]ALL NEW COMP'!G13</f>
        <v>6143 btu</v>
      </c>
      <c r="H13" s="190">
        <f>'[1]ALL NEW COMP'!O13</f>
        <v>2687.43607954545</v>
      </c>
      <c r="I13" s="367"/>
      <c r="J13" s="368" t="str">
        <f>'[1]ALL NEW COMP'!T13</f>
        <v>CU - 36  QC</v>
      </c>
      <c r="K13" s="190">
        <f>'[1]ALL NEW COMP'!W13</f>
        <v>5179.25792271022</v>
      </c>
      <c r="L13" s="190"/>
      <c r="M13" s="369">
        <f>'[1]ALL NEW COMP'!AB13</f>
        <v>0</v>
      </c>
      <c r="N13" s="370"/>
      <c r="O13" s="190">
        <f>'[1]ALL NEW COMP'!AK13</f>
        <v>0</v>
      </c>
      <c r="P13" s="371">
        <f>'[1]ALL NEW COMP'!AL13</f>
        <v>0</v>
      </c>
      <c r="Q13" s="190">
        <f>'[1]ALL NEW COMP'!AM13</f>
        <v>0</v>
      </c>
      <c r="R13" s="330">
        <f>'[1]ALL NEW COMP'!$AN13</f>
        <v>0</v>
      </c>
      <c r="S13" s="369">
        <f>'[1]ALL NEW COMP'!$AQ13</f>
        <v>0</v>
      </c>
      <c r="T13" s="372"/>
      <c r="U13" s="343"/>
      <c r="Z13" s="373"/>
      <c r="AA13" s="373"/>
      <c r="AB13" s="373"/>
      <c r="AC13" s="373"/>
      <c r="AD13" s="373"/>
      <c r="AE13" s="363"/>
    </row>
    <row r="14" spans="1:31">
      <c r="A14" s="364" t="str">
        <f>'[1]ALL NEW COMP'!A14</f>
        <v>ALL007</v>
      </c>
      <c r="B14" s="185" t="str">
        <f>'[1]ALL NEW COMP'!B14</f>
        <v>MT32 MANEUROP COMP 2.5HP</v>
      </c>
      <c r="C14" s="365"/>
      <c r="D14" s="70">
        <f>'[1]ALL NEW COMP'!D14</f>
        <v>2.5</v>
      </c>
      <c r="E14" s="70" t="str">
        <f>'[1]ALL NEW COMP'!E14</f>
        <v> (V06,09)</v>
      </c>
      <c r="F14" s="70"/>
      <c r="G14" s="366" t="str">
        <f>'[1]ALL NEW COMP'!G14</f>
        <v>6143 btu</v>
      </c>
      <c r="H14" s="190">
        <f>'[1]ALL NEW COMP'!O14</f>
        <v>2564.35915646853</v>
      </c>
      <c r="I14" s="367"/>
      <c r="J14" s="368" t="str">
        <f>'[1]ALL NEW COMP'!T14</f>
        <v>CU - 36  QC</v>
      </c>
      <c r="K14" s="190">
        <f>'[1]ALL NEW COMP'!W14</f>
        <v>5056.18099963329</v>
      </c>
      <c r="L14" s="190"/>
      <c r="M14" s="369">
        <f>'[1]ALL NEW COMP'!AB14</f>
        <v>0</v>
      </c>
      <c r="N14" s="370"/>
      <c r="O14" s="190">
        <f>'[1]ALL NEW COMP'!AK14</f>
        <v>0</v>
      </c>
      <c r="P14" s="371">
        <f>'[1]ALL NEW COMP'!AL14</f>
        <v>0</v>
      </c>
      <c r="Q14" s="190">
        <f>'[1]ALL NEW COMP'!AM14</f>
        <v>0</v>
      </c>
      <c r="R14" s="330">
        <f>'[1]ALL NEW COMP'!$AN14</f>
        <v>0</v>
      </c>
      <c r="S14" s="369">
        <f>'[1]ALL NEW COMP'!$AQ14</f>
        <v>0</v>
      </c>
      <c r="T14" s="372"/>
      <c r="U14" s="343"/>
      <c r="Z14" s="373"/>
      <c r="AA14" s="373"/>
      <c r="AB14" s="373"/>
      <c r="AC14" s="373"/>
      <c r="AD14" s="373"/>
      <c r="AE14" s="363"/>
    </row>
    <row r="15" spans="1:31">
      <c r="A15" s="364" t="str">
        <f>'[1]ALL NEW COMP'!A15</f>
        <v>ALL009</v>
      </c>
      <c r="B15" s="185" t="str">
        <f>'[1]ALL NEW COMP'!B15</f>
        <v>MT36 MANEUROP COMP 3HP</v>
      </c>
      <c r="C15" s="365"/>
      <c r="D15" s="70">
        <f>'[1]ALL NEW COMP'!D15</f>
        <v>3</v>
      </c>
      <c r="E15" s="70" t="str">
        <f>'[1]ALL NEW COMP'!E15</f>
        <v> (V06,09)</v>
      </c>
      <c r="F15" s="70"/>
      <c r="G15" s="366" t="str">
        <f>'[1]ALL NEW COMP'!G15</f>
        <v>7780 btu</v>
      </c>
      <c r="H15" s="190">
        <f>'[1]ALL NEW COMP'!O15</f>
        <v>2669.00950611888</v>
      </c>
      <c r="I15" s="367"/>
      <c r="J15" s="368" t="str">
        <f>'[1]ALL NEW COMP'!T15</f>
        <v>CU - 40  QC</v>
      </c>
      <c r="K15" s="190">
        <f>'[1]ALL NEW COMP'!W15</f>
        <v>5276.51563043383</v>
      </c>
      <c r="L15" s="190"/>
      <c r="M15" s="369">
        <f>'[1]ALL NEW COMP'!AB15</f>
        <v>0</v>
      </c>
      <c r="N15" s="370"/>
      <c r="O15" s="190">
        <f>'[1]ALL NEW COMP'!AK15</f>
        <v>0</v>
      </c>
      <c r="P15" s="371">
        <f>'[1]ALL NEW COMP'!AL15</f>
        <v>0</v>
      </c>
      <c r="Q15" s="190">
        <f>'[1]ALL NEW COMP'!AM15</f>
        <v>0</v>
      </c>
      <c r="R15" s="330">
        <f>'[1]ALL NEW COMP'!$AN15</f>
        <v>0</v>
      </c>
      <c r="S15" s="369">
        <f>'[1]ALL NEW COMP'!$AQ15</f>
        <v>0</v>
      </c>
      <c r="T15" s="372"/>
      <c r="U15" s="343"/>
      <c r="Z15" s="373"/>
      <c r="AA15" s="373"/>
      <c r="AB15" s="373"/>
      <c r="AC15" s="373"/>
      <c r="AD15" s="373"/>
      <c r="AE15" s="363"/>
    </row>
    <row r="16" spans="1:31">
      <c r="A16" s="364" t="str">
        <f>'[1]ALL NEW COMP'!A16</f>
        <v>ALL010</v>
      </c>
      <c r="B16" s="185" t="str">
        <f>'[1]ALL NEW COMP'!B16</f>
        <v>MT40 MANEUROP COMP 3.5HP</v>
      </c>
      <c r="C16" s="365"/>
      <c r="D16" s="70">
        <f>'[1]ALL NEW COMP'!D16</f>
        <v>3.5</v>
      </c>
      <c r="E16" s="70" t="str">
        <f>'[1]ALL NEW COMP'!E16</f>
        <v> (V06,09)</v>
      </c>
      <c r="F16" s="70"/>
      <c r="G16" s="366" t="str">
        <f>'[1]ALL NEW COMP'!G16</f>
        <v>8294 btu</v>
      </c>
      <c r="H16" s="190">
        <f>'[1]ALL NEW COMP'!O16</f>
        <v>2714.06605113636</v>
      </c>
      <c r="I16" s="367"/>
      <c r="J16" s="368" t="str">
        <f>'[1]ALL NEW COMP'!T16</f>
        <v>CU - 50  QC</v>
      </c>
      <c r="K16" s="190">
        <f>'[1]ALL NEW COMP'!W16</f>
        <v>5464.79946668553</v>
      </c>
      <c r="L16" s="190"/>
      <c r="M16" s="369">
        <f>'[1]ALL NEW COMP'!AB16</f>
        <v>0</v>
      </c>
      <c r="N16" s="370"/>
      <c r="O16" s="190">
        <f>'[1]ALL NEW COMP'!AK16</f>
        <v>0</v>
      </c>
      <c r="P16" s="371">
        <f>'[1]ALL NEW COMP'!AL16</f>
        <v>0</v>
      </c>
      <c r="Q16" s="190">
        <f>'[1]ALL NEW COMP'!AM16</f>
        <v>0</v>
      </c>
      <c r="R16" s="330">
        <f>'[1]ALL NEW COMP'!$AN16</f>
        <v>0</v>
      </c>
      <c r="S16" s="369">
        <f>'[1]ALL NEW COMP'!$AQ16</f>
        <v>0</v>
      </c>
      <c r="T16" s="372"/>
      <c r="U16" s="343"/>
      <c r="Z16" s="373"/>
      <c r="AA16" s="373"/>
      <c r="AB16" s="373"/>
      <c r="AC16" s="373"/>
      <c r="AD16" s="373"/>
      <c r="AE16" s="363"/>
    </row>
    <row r="17" spans="1:31">
      <c r="A17" s="364" t="str">
        <f>'[1]ALL NEW COMP'!A17</f>
        <v>ALL010.1</v>
      </c>
      <c r="B17" s="185" t="str">
        <f>'[1]ALL NEW COMP'!B17</f>
        <v>MT44 MANEUROP COMP 4HP</v>
      </c>
      <c r="C17" s="365"/>
      <c r="D17" s="70">
        <f>'[1]ALL NEW COMP'!D17</f>
        <v>4</v>
      </c>
      <c r="E17" s="70" t="str">
        <f>'[1]ALL NEW COMP'!E17</f>
        <v>(V04,07)</v>
      </c>
      <c r="F17" s="70"/>
      <c r="G17" s="366" t="str">
        <f>'[1]ALL NEW COMP'!G17</f>
        <v>9600 btu</v>
      </c>
      <c r="H17" s="190">
        <f>'[1]ALL NEW COMP'!O17</f>
        <v>2815.34975961538</v>
      </c>
      <c r="I17" s="367"/>
      <c r="J17" s="368" t="str">
        <f>'[1]ALL NEW COMP'!T17</f>
        <v>CU - 64B QC</v>
      </c>
      <c r="K17" s="190">
        <f>'[1]ALL NEW COMP'!W17</f>
        <v>6319.97858985369</v>
      </c>
      <c r="L17" s="190"/>
      <c r="M17" s="369">
        <f>'[1]ALL NEW COMP'!AB17</f>
        <v>0</v>
      </c>
      <c r="N17" s="370"/>
      <c r="O17" s="190">
        <f>'[1]ALL NEW COMP'!AK17</f>
        <v>0</v>
      </c>
      <c r="P17" s="371">
        <f>'[1]ALL NEW COMP'!AL17</f>
        <v>0</v>
      </c>
      <c r="Q17" s="190">
        <f>'[1]ALL NEW COMP'!AM17</f>
        <v>0</v>
      </c>
      <c r="R17" s="330">
        <f>'[1]ALL NEW COMP'!$AN17</f>
        <v>0</v>
      </c>
      <c r="S17" s="369">
        <f>'[1]ALL NEW COMP'!$AQ17</f>
        <v>0</v>
      </c>
      <c r="T17" s="372"/>
      <c r="U17" s="343"/>
      <c r="Z17" s="373"/>
      <c r="AA17" s="373"/>
      <c r="AB17" s="373"/>
      <c r="AC17" s="373"/>
      <c r="AD17" s="373"/>
      <c r="AE17" s="363"/>
    </row>
    <row r="18" spans="1:31">
      <c r="A18" s="364" t="str">
        <f>'[1]ALL NEW COMP'!A18</f>
        <v>ALL011</v>
      </c>
      <c r="B18" s="185" t="str">
        <f>'[1]ALL NEW COMP'!B18</f>
        <v>MT50 MANEUROP COMP 4HP</v>
      </c>
      <c r="C18" s="365"/>
      <c r="D18" s="70">
        <f>'[1]ALL NEW COMP'!D18</f>
        <v>4</v>
      </c>
      <c r="E18" s="70" t="str">
        <f>'[1]ALL NEW COMP'!E18</f>
        <v>(V04,07)</v>
      </c>
      <c r="F18" s="70"/>
      <c r="G18" s="366" t="str">
        <f>'[1]ALL NEW COMP'!G18</f>
        <v>9932 btu</v>
      </c>
      <c r="H18" s="190">
        <f>'[1]ALL NEW COMP'!O18</f>
        <v>3186.21339597902</v>
      </c>
      <c r="I18" s="367"/>
      <c r="J18" s="368" t="str">
        <f>'[1]ALL NEW COMP'!T18</f>
        <v>CU - 64B QC</v>
      </c>
      <c r="K18" s="190">
        <f>'[1]ALL NEW COMP'!W18</f>
        <v>6690.84222621732</v>
      </c>
      <c r="L18" s="190"/>
      <c r="M18" s="369">
        <f>'[1]ALL NEW COMP'!AB18</f>
        <v>0</v>
      </c>
      <c r="N18" s="370"/>
      <c r="O18" s="190">
        <f>'[1]ALL NEW COMP'!AK18</f>
        <v>0</v>
      </c>
      <c r="P18" s="371">
        <f>'[1]ALL NEW COMP'!AL18</f>
        <v>0</v>
      </c>
      <c r="Q18" s="190">
        <f>'[1]ALL NEW COMP'!AM18</f>
        <v>0</v>
      </c>
      <c r="R18" s="330">
        <f>'[1]ALL NEW COMP'!$AN18</f>
        <v>0</v>
      </c>
      <c r="S18" s="369">
        <f>'[1]ALL NEW COMP'!$AQ18</f>
        <v>0</v>
      </c>
      <c r="T18" s="372"/>
      <c r="U18" s="343"/>
      <c r="Z18" s="373"/>
      <c r="AA18" s="373"/>
      <c r="AB18" s="373"/>
      <c r="AC18" s="373"/>
      <c r="AD18" s="373"/>
      <c r="AE18" s="363"/>
    </row>
    <row r="19" spans="1:31">
      <c r="A19" s="364" t="str">
        <f>'[1]ALL NEW COMP'!A19</f>
        <v>ALL012</v>
      </c>
      <c r="B19" s="185" t="str">
        <f>'[1]ALL NEW COMP'!B19</f>
        <v>MT64 MANEUROP COMP 5HP</v>
      </c>
      <c r="C19" s="365"/>
      <c r="D19" s="70">
        <f>'[1]ALL NEW COMP'!D19</f>
        <v>5</v>
      </c>
      <c r="E19" s="70" t="str">
        <f>'[1]ALL NEW COMP'!E19</f>
        <v> (V04,07)</v>
      </c>
      <c r="F19" s="70"/>
      <c r="G19" s="366" t="str">
        <f>'[1]ALL NEW COMP'!G19</f>
        <v>11843 btu</v>
      </c>
      <c r="H19" s="190">
        <f>'[1]ALL NEW COMP'!O19</f>
        <v>3377.96642339342</v>
      </c>
      <c r="I19" s="367"/>
      <c r="J19" s="368" t="str">
        <f>'[1]ALL NEW COMP'!T19</f>
        <v>CU - 72 QC</v>
      </c>
      <c r="K19" s="190">
        <f>'[1]ALL NEW COMP'!W19</f>
        <v>7122.03359952462</v>
      </c>
      <c r="L19" s="190"/>
      <c r="M19" s="369">
        <f>'[1]ALL NEW COMP'!AB19</f>
        <v>0</v>
      </c>
      <c r="N19" s="370"/>
      <c r="O19" s="190">
        <f>'[1]ALL NEW COMP'!AK19</f>
        <v>0</v>
      </c>
      <c r="P19" s="371">
        <f>'[1]ALL NEW COMP'!AL19</f>
        <v>0</v>
      </c>
      <c r="Q19" s="190">
        <f>'[1]ALL NEW COMP'!AM19</f>
        <v>0</v>
      </c>
      <c r="R19" s="330" t="str">
        <f>'[1]ALL NEW COMP'!$AN19</f>
        <v>HTC-5</v>
      </c>
      <c r="S19" s="369">
        <f>'[1]ALL NEW COMP'!$AQ19</f>
        <v>6702.73688693685</v>
      </c>
      <c r="T19" s="372"/>
      <c r="U19" s="343"/>
      <c r="Z19" s="373"/>
      <c r="AA19" s="373"/>
      <c r="AB19" s="373"/>
      <c r="AC19" s="373"/>
      <c r="AD19" s="373"/>
      <c r="AE19" s="363"/>
    </row>
    <row r="20" spans="1:31">
      <c r="A20" s="364" t="str">
        <f>'[1]ALL NEW COMP'!A20</f>
        <v>ALL013</v>
      </c>
      <c r="B20" s="185" t="str">
        <f>'[1]ALL NEW COMP'!B20</f>
        <v>MT72 MANEUROP COMP 6HP</v>
      </c>
      <c r="C20" s="365"/>
      <c r="D20" s="70">
        <f>'[1]ALL NEW COMP'!D20</f>
        <v>6</v>
      </c>
      <c r="E20" s="70" t="str">
        <f>'[1]ALL NEW COMP'!E20</f>
        <v> (V04,07)</v>
      </c>
      <c r="F20" s="70"/>
      <c r="G20" s="366" t="str">
        <f>'[1]ALL NEW COMP'!G20</f>
        <v>13200 btu</v>
      </c>
      <c r="H20" s="190">
        <f>'[1]ALL NEW COMP'!O20</f>
        <v>3568.20845170455</v>
      </c>
      <c r="I20" s="367"/>
      <c r="J20" s="368" t="str">
        <f>'[1]ALL NEW COMP'!T20</f>
        <v>CU - 90 QC</v>
      </c>
      <c r="K20" s="190">
        <f>'[1]ALL NEW COMP'!W20</f>
        <v>7794.78006789028</v>
      </c>
      <c r="L20" s="190"/>
      <c r="M20" s="369">
        <f>'[1]ALL NEW COMP'!AB20</f>
        <v>0</v>
      </c>
      <c r="N20" s="370"/>
      <c r="O20" s="190">
        <f>'[1]ALL NEW COMP'!AK20</f>
        <v>0</v>
      </c>
      <c r="P20" s="371">
        <f>'[1]ALL NEW COMP'!AL20</f>
        <v>0</v>
      </c>
      <c r="Q20" s="190">
        <f>'[1]ALL NEW COMP'!AM20</f>
        <v>0</v>
      </c>
      <c r="R20" s="330">
        <f>'[1]ALL NEW COMP'!$AN20</f>
        <v>0</v>
      </c>
      <c r="S20" s="369">
        <f>'[1]ALL NEW COMP'!$AQ20</f>
        <v>0</v>
      </c>
      <c r="T20" s="372"/>
      <c r="U20" s="343"/>
      <c r="Z20" s="373"/>
      <c r="AA20" s="373"/>
      <c r="AB20" s="373"/>
      <c r="AC20" s="373"/>
      <c r="AD20" s="373"/>
      <c r="AE20" s="363"/>
    </row>
    <row r="21" spans="1:31">
      <c r="A21" s="364" t="str">
        <f>'[1]ALL NEW COMP'!A21</f>
        <v>ALL014</v>
      </c>
      <c r="B21" s="185" t="str">
        <f>'[1]ALL NEW COMP'!B21</f>
        <v>MT80 MANEUROP COMP 6.5HP</v>
      </c>
      <c r="C21" s="365"/>
      <c r="D21" s="70">
        <f>'[1]ALL NEW COMP'!D21</f>
        <v>6.5</v>
      </c>
      <c r="E21" s="70" t="str">
        <f>'[1]ALL NEW COMP'!E21</f>
        <v>(V02,04)</v>
      </c>
      <c r="F21" s="70"/>
      <c r="G21" s="366" t="str">
        <f>'[1]ALL NEW COMP'!G21</f>
        <v>14983 btu</v>
      </c>
      <c r="H21" s="190">
        <f>'[1]ALL NEW COMP'!O21</f>
        <v>4649.12314248252</v>
      </c>
      <c r="I21" s="367"/>
      <c r="J21" s="368" t="str">
        <f>'[1]ALL NEW COMP'!T21</f>
        <v>CU - 90 QC</v>
      </c>
      <c r="K21" s="190">
        <f>'[1]ALL NEW COMP'!W21</f>
        <v>9150.17233187629</v>
      </c>
      <c r="L21" s="190"/>
      <c r="M21" s="369">
        <f>'[1]ALL NEW COMP'!AB21</f>
        <v>0</v>
      </c>
      <c r="N21" s="370"/>
      <c r="O21" s="190">
        <f>'[1]ALL NEW COMP'!AK21</f>
        <v>0</v>
      </c>
      <c r="P21" s="371">
        <f>'[1]ALL NEW COMP'!AL21</f>
        <v>0</v>
      </c>
      <c r="Q21" s="190">
        <f>'[1]ALL NEW COMP'!AM21</f>
        <v>0</v>
      </c>
      <c r="R21" s="330">
        <f>'[1]ALL NEW COMP'!$AN21</f>
        <v>0</v>
      </c>
      <c r="S21" s="369">
        <f>'[1]ALL NEW COMP'!$AQ21</f>
        <v>0</v>
      </c>
      <c r="T21" s="372"/>
      <c r="U21" s="343"/>
      <c r="Z21" s="373"/>
      <c r="AA21" s="373"/>
      <c r="AB21" s="373"/>
      <c r="AC21" s="373"/>
      <c r="AD21" s="373"/>
      <c r="AE21" s="363"/>
    </row>
    <row r="22" spans="1:31">
      <c r="A22" s="364" t="str">
        <f>'[1]ALL NEW COMP'!A22</f>
        <v>ALL015</v>
      </c>
      <c r="B22" s="185" t="str">
        <f>'[1]ALL NEW COMP'!B22</f>
        <v>MT100 MANEUROP COMP 8.5HP</v>
      </c>
      <c r="C22" s="365"/>
      <c r="D22" s="70">
        <f>'[1]ALL NEW COMP'!D22</f>
        <v>8.5</v>
      </c>
      <c r="E22" s="70" t="str">
        <f>'[1]ALL NEW COMP'!E22</f>
        <v>(V05,02)</v>
      </c>
      <c r="F22" s="70"/>
      <c r="G22" s="366" t="str">
        <f>'[1]ALL NEW COMP'!G22</f>
        <v>18293 btu</v>
      </c>
      <c r="H22" s="190">
        <f>'[1]ALL NEW COMP'!O22</f>
        <v>5838.98328234266</v>
      </c>
      <c r="I22" s="367"/>
      <c r="J22" s="368" t="str">
        <f>'[1]ALL NEW COMP'!T22</f>
        <v>CU - 125 QC</v>
      </c>
      <c r="K22" s="190">
        <f>'[1]ALL NEW COMP'!W22</f>
        <v>12159.4341609451</v>
      </c>
      <c r="L22" s="190"/>
      <c r="M22" s="369">
        <f>'[1]ALL NEW COMP'!AB22</f>
        <v>0</v>
      </c>
      <c r="N22" s="370"/>
      <c r="O22" s="190">
        <f>'[1]ALL NEW COMP'!AK22</f>
        <v>0</v>
      </c>
      <c r="P22" s="371">
        <f>'[1]ALL NEW COMP'!AL22</f>
        <v>0</v>
      </c>
      <c r="Q22" s="190">
        <f>'[1]ALL NEW COMP'!AM22</f>
        <v>0</v>
      </c>
      <c r="R22" s="330">
        <f>'[1]ALL NEW COMP'!$AN22</f>
        <v>0</v>
      </c>
      <c r="S22" s="369">
        <f>'[1]ALL NEW COMP'!$AQ22</f>
        <v>0</v>
      </c>
      <c r="T22" s="372"/>
      <c r="U22" s="343"/>
      <c r="Z22" s="373"/>
      <c r="AA22" s="373"/>
      <c r="AB22" s="373"/>
      <c r="AC22" s="373"/>
      <c r="AD22" s="373"/>
      <c r="AE22" s="363"/>
    </row>
    <row r="23" spans="1:31">
      <c r="A23" s="364" t="str">
        <f>'[1]ALL NEW COMP'!A23</f>
        <v>ALL016</v>
      </c>
      <c r="B23" s="185" t="str">
        <f>'[1]ALL NEW COMP'!B23</f>
        <v>MT125 MANEUROP COMP 10HP</v>
      </c>
      <c r="C23" s="365"/>
      <c r="D23" s="70">
        <f>'[1]ALL NEW COMP'!D23</f>
        <v>10</v>
      </c>
      <c r="E23" s="70" t="str">
        <f>'[1]ALL NEW COMP'!E23</f>
        <v> (V05,02)</v>
      </c>
      <c r="F23" s="70"/>
      <c r="G23" s="366" t="str">
        <f>'[1]ALL NEW COMP'!G23</f>
        <v>25563 btu</v>
      </c>
      <c r="H23" s="190">
        <f>'[1]ALL NEW COMP'!O23</f>
        <v>6613.10915646853</v>
      </c>
      <c r="I23" s="367"/>
      <c r="J23" s="368" t="str">
        <f>'[1]ALL NEW COMP'!T23</f>
        <v>CU - 144 QC</v>
      </c>
      <c r="K23" s="190">
        <f>'[1]ALL NEW COMP'!W23</f>
        <v>13634.0408622606</v>
      </c>
      <c r="L23" s="190"/>
      <c r="M23" s="369">
        <f>'[1]ALL NEW COMP'!AB23</f>
        <v>0</v>
      </c>
      <c r="N23" s="370"/>
      <c r="O23" s="190">
        <f>'[1]ALL NEW COMP'!AK23</f>
        <v>0</v>
      </c>
      <c r="P23" s="371">
        <f>'[1]ALL NEW COMP'!AL23</f>
        <v>0</v>
      </c>
      <c r="Q23" s="190">
        <f>'[1]ALL NEW COMP'!AM23</f>
        <v>0</v>
      </c>
      <c r="R23" s="330">
        <f>'[1]ALL NEW COMP'!$AN23</f>
        <v>0</v>
      </c>
      <c r="S23" s="369">
        <f>'[1]ALL NEW COMP'!$AQ23</f>
        <v>0</v>
      </c>
      <c r="T23" s="372"/>
      <c r="U23" s="343"/>
      <c r="Z23" s="373"/>
      <c r="AA23" s="373"/>
      <c r="AB23" s="373"/>
      <c r="AC23" s="373"/>
      <c r="AD23" s="373"/>
      <c r="AE23" s="363"/>
    </row>
    <row r="24" spans="1:31">
      <c r="A24" s="364" t="str">
        <f>'[1]ALL NEW COMP'!A24</f>
        <v>ALL018</v>
      </c>
      <c r="B24" s="185" t="str">
        <f>'[1]ALL NEW COMP'!B24</f>
        <v>MT160 MANEUROP COMP 13HP</v>
      </c>
      <c r="C24" s="219"/>
      <c r="D24" s="70">
        <f>'[1]ALL NEW COMP'!D24</f>
        <v>13</v>
      </c>
      <c r="E24" s="70" t="str">
        <f>'[1]ALL NEW COMP'!E24</f>
        <v> (V05,03)</v>
      </c>
      <c r="F24" s="70"/>
      <c r="G24" s="366" t="str">
        <f>'[1]ALL NEW COMP'!G24</f>
        <v>32970 btu</v>
      </c>
      <c r="H24" s="190">
        <f>'[1]ALL NEW COMP'!O24</f>
        <v>7900.51901223776</v>
      </c>
      <c r="I24" s="374"/>
      <c r="J24" s="368" t="str">
        <f>'[1]ALL NEW COMP'!T24</f>
        <v>CU - 200 QC</v>
      </c>
      <c r="K24" s="190">
        <f>'[1]ALL NEW COMP'!W24</f>
        <v>16901.9149524058</v>
      </c>
      <c r="L24" s="190"/>
      <c r="M24" s="369">
        <f>'[1]ALL NEW COMP'!AB24</f>
        <v>0</v>
      </c>
      <c r="N24" s="375"/>
      <c r="O24" s="190">
        <f>'[1]ALL NEW COMP'!AK24</f>
        <v>0</v>
      </c>
      <c r="P24" s="371">
        <f>'[1]ALL NEW COMP'!AL24</f>
        <v>0</v>
      </c>
      <c r="Q24" s="190">
        <f>'[1]ALL NEW COMP'!AM24</f>
        <v>0</v>
      </c>
      <c r="R24" s="330">
        <f>'[1]ALL NEW COMP'!$AN24</f>
        <v>0</v>
      </c>
      <c r="S24" s="369">
        <f>'[1]ALL NEW COMP'!$AQ24</f>
        <v>0</v>
      </c>
      <c r="T24" s="372"/>
      <c r="U24" s="343"/>
      <c r="Z24" s="373"/>
      <c r="AA24" s="373"/>
      <c r="AB24" s="373"/>
      <c r="AC24" s="373"/>
      <c r="AD24" s="373"/>
      <c r="AE24" s="363"/>
    </row>
    <row r="25" customHeight="1" spans="1:31">
      <c r="A25" s="364" t="str">
        <f>'[1]ALL NEW COMP'!A25</f>
        <v>ALL019</v>
      </c>
      <c r="B25" s="185" t="str">
        <f>'[1]ALL NEW COMP'!B25</f>
        <v>MTZ-18 MANEUROP COMP 1.5HP</v>
      </c>
      <c r="C25" s="217" t="s">
        <v>406</v>
      </c>
      <c r="D25" s="70">
        <f>'[1]ALL NEW COMP'!D25</f>
        <v>1.5</v>
      </c>
      <c r="E25" s="70" t="str">
        <f>'[1]ALL NEW COMP'!E25</f>
        <v>(V01,06)</v>
      </c>
      <c r="F25" s="70"/>
      <c r="G25" s="366" t="str">
        <f>'[1]ALL NEW COMP'!G25</f>
        <v>3200btu</v>
      </c>
      <c r="H25" s="190">
        <f>'[1]ALL NEW COMP'!O25</f>
        <v>2111.55375874126</v>
      </c>
      <c r="I25" s="376" t="s">
        <v>404</v>
      </c>
      <c r="J25" s="368" t="str">
        <f>'[1]ALL NEW COMP'!T25</f>
        <v>CU - 22  QC</v>
      </c>
      <c r="K25" s="190">
        <f>'[1]ALL NEW COMP'!W25</f>
        <v>4417.59825353632</v>
      </c>
      <c r="L25" s="190"/>
      <c r="M25" s="369">
        <f>'[1]ALL NEW COMP'!AB25</f>
        <v>0</v>
      </c>
      <c r="N25" s="377" t="s">
        <v>405</v>
      </c>
      <c r="O25" s="190">
        <f>'[1]ALL NEW COMP'!AK25</f>
        <v>0</v>
      </c>
      <c r="P25" s="371">
        <f>'[1]ALL NEW COMP'!AL25</f>
        <v>0</v>
      </c>
      <c r="Q25" s="190">
        <f>'[1]ALL NEW COMP'!AM25</f>
        <v>0</v>
      </c>
      <c r="R25" s="330">
        <f>'[1]ALL NEW COMP'!$AN25</f>
        <v>0</v>
      </c>
      <c r="S25" s="369">
        <f>'[1]ALL NEW COMP'!$AQ25</f>
        <v>0</v>
      </c>
      <c r="T25" s="372"/>
      <c r="U25" s="343"/>
      <c r="Z25" s="373"/>
      <c r="AA25" s="373"/>
      <c r="AB25" s="373"/>
      <c r="AC25" s="373"/>
      <c r="AD25" s="373"/>
      <c r="AE25" s="363"/>
    </row>
    <row r="26" spans="1:31">
      <c r="A26" s="364" t="str">
        <f>'[1]ALL NEW COMP'!A26</f>
        <v>ALL020</v>
      </c>
      <c r="B26" s="185" t="str">
        <f>'[1]ALL NEW COMP'!B26</f>
        <v>MTZ-22 MANEUROP COMP 2HP</v>
      </c>
      <c r="C26" s="365"/>
      <c r="D26" s="70">
        <f>'[1]ALL NEW COMP'!D26</f>
        <v>2</v>
      </c>
      <c r="E26" s="70" t="str">
        <f>'[1]ALL NEW COMP'!E26</f>
        <v> (V01,06)</v>
      </c>
      <c r="F26" s="70"/>
      <c r="G26" s="366" t="str">
        <f>'[1]ALL NEW COMP'!G26</f>
        <v>4300 btu</v>
      </c>
      <c r="H26" s="190">
        <f>'[1]ALL NEW COMP'!O26</f>
        <v>2209.03627622378</v>
      </c>
      <c r="I26" s="367"/>
      <c r="J26" s="368" t="str">
        <f>'[1]ALL NEW COMP'!T26</f>
        <v>CU - 32  QC</v>
      </c>
      <c r="K26" s="190">
        <f>'[1]ALL NEW COMP'!W26</f>
        <v>4575.35804648598</v>
      </c>
      <c r="L26" s="190"/>
      <c r="M26" s="369">
        <f>'[1]ALL NEW COMP'!AB26</f>
        <v>0</v>
      </c>
      <c r="N26" s="370"/>
      <c r="O26" s="190">
        <f>'[1]ALL NEW COMP'!AK26</f>
        <v>0</v>
      </c>
      <c r="P26" s="371">
        <f>'[1]ALL NEW COMP'!AL26</f>
        <v>0</v>
      </c>
      <c r="Q26" s="190">
        <f>'[1]ALL NEW COMP'!AM26</f>
        <v>0</v>
      </c>
      <c r="R26" s="330">
        <f>'[1]ALL NEW COMP'!$AN26</f>
        <v>0</v>
      </c>
      <c r="S26" s="369">
        <f>'[1]ALL NEW COMP'!$AQ26</f>
        <v>0</v>
      </c>
      <c r="T26" s="372"/>
      <c r="U26" s="343"/>
      <c r="Z26" s="373"/>
      <c r="AA26" s="373"/>
      <c r="AB26" s="373"/>
      <c r="AC26" s="373"/>
      <c r="AD26" s="373"/>
      <c r="AE26" s="363"/>
    </row>
    <row r="27" spans="1:31">
      <c r="A27" s="364" t="str">
        <f>'[1]ALL NEW COMP'!A27</f>
        <v>ALL021</v>
      </c>
      <c r="B27" s="185" t="str">
        <f>'[1]ALL NEW COMP'!B27</f>
        <v>MTZ-28 MANEUROP COMP 2HP</v>
      </c>
      <c r="C27" s="365"/>
      <c r="D27" s="70">
        <f>'[1]ALL NEW COMP'!D27</f>
        <v>2.3</v>
      </c>
      <c r="E27" s="70" t="str">
        <f>'[1]ALL NEW COMP'!E27</f>
        <v>(V01,06)</v>
      </c>
      <c r="F27" s="70"/>
      <c r="G27" s="366" t="str">
        <f>'[1]ALL NEW COMP'!G27</f>
        <v>5460 btu</v>
      </c>
      <c r="H27" s="190">
        <f>'[1]ALL NEW COMP'!O27</f>
        <v>2531.58872377622</v>
      </c>
      <c r="I27" s="367"/>
      <c r="J27" s="368" t="str">
        <f>'[1]ALL NEW COMP'!T27</f>
        <v>CU - 36  QC</v>
      </c>
      <c r="K27" s="190">
        <f>'[1]ALL NEW COMP'!W27</f>
        <v>5023.41056694099</v>
      </c>
      <c r="L27" s="190"/>
      <c r="M27" s="369">
        <f>'[1]ALL NEW COMP'!AB27</f>
        <v>0</v>
      </c>
      <c r="N27" s="370"/>
      <c r="O27" s="190">
        <f>'[1]ALL NEW COMP'!AK27</f>
        <v>0</v>
      </c>
      <c r="P27" s="371">
        <f>'[1]ALL NEW COMP'!AL27</f>
        <v>0</v>
      </c>
      <c r="Q27" s="190">
        <f>'[1]ALL NEW COMP'!AM27</f>
        <v>0</v>
      </c>
      <c r="R27" s="330">
        <f>'[1]ALL NEW COMP'!$AN27</f>
        <v>0</v>
      </c>
      <c r="S27" s="369">
        <f>'[1]ALL NEW COMP'!$AQ27</f>
        <v>0</v>
      </c>
      <c r="T27" s="372"/>
      <c r="U27" s="343"/>
      <c r="Z27" s="373"/>
      <c r="AA27" s="373"/>
      <c r="AB27" s="373"/>
      <c r="AC27" s="373"/>
      <c r="AD27" s="373"/>
      <c r="AE27" s="363"/>
    </row>
    <row r="28" spans="1:31">
      <c r="A28" s="364" t="str">
        <f>'[1]ALL NEW COMP'!A28</f>
        <v>ALL022</v>
      </c>
      <c r="B28" s="185" t="str">
        <f>'[1]ALL NEW COMP'!B28</f>
        <v>MTZ-32 MANEUROP COMP 2.5HP</v>
      </c>
      <c r="C28" s="365"/>
      <c r="D28" s="70">
        <f>'[1]ALL NEW COMP'!D28</f>
        <v>2.5</v>
      </c>
      <c r="E28" s="70" t="str">
        <f>'[1]ALL NEW COMP'!E28</f>
        <v>(V06,09)</v>
      </c>
      <c r="F28" s="70"/>
      <c r="G28" s="366" t="str">
        <f>'[1]ALL NEW COMP'!G28</f>
        <v>5767 btu</v>
      </c>
      <c r="H28" s="190">
        <f>'[1]ALL NEW COMP'!O28</f>
        <v>2640.33817744755</v>
      </c>
      <c r="I28" s="367"/>
      <c r="J28" s="368" t="str">
        <f>'[1]ALL NEW COMP'!T28</f>
        <v>CU - 36  QC</v>
      </c>
      <c r="K28" s="190">
        <f>'[1]ALL NEW COMP'!W28</f>
        <v>5132.16002061231</v>
      </c>
      <c r="L28" s="190"/>
      <c r="M28" s="369">
        <f>'[1]ALL NEW COMP'!AB28</f>
        <v>0</v>
      </c>
      <c r="N28" s="370"/>
      <c r="O28" s="190">
        <f>'[1]ALL NEW COMP'!AK28</f>
        <v>0</v>
      </c>
      <c r="P28" s="371">
        <f>'[1]ALL NEW COMP'!AL28</f>
        <v>0</v>
      </c>
      <c r="Q28" s="190">
        <f>'[1]ALL NEW COMP'!AM28</f>
        <v>0</v>
      </c>
      <c r="R28" s="330">
        <f>'[1]ALL NEW COMP'!$AN28</f>
        <v>0</v>
      </c>
      <c r="S28" s="369">
        <f>'[1]ALL NEW COMP'!$AQ28</f>
        <v>0</v>
      </c>
      <c r="T28" s="372"/>
      <c r="U28" s="343"/>
      <c r="Z28" s="373"/>
      <c r="AA28" s="373"/>
      <c r="AB28" s="373"/>
      <c r="AC28" s="373"/>
      <c r="AD28" s="373"/>
      <c r="AE28" s="363"/>
    </row>
    <row r="29" spans="1:31">
      <c r="A29" s="364" t="str">
        <f>'[1]ALL NEW COMP'!A29</f>
        <v>ALL023</v>
      </c>
      <c r="B29" s="185" t="str">
        <f>'[1]ALL NEW COMP'!B29</f>
        <v>MTZ-36 MANEUROP COMP 3HP</v>
      </c>
      <c r="C29" s="365"/>
      <c r="D29" s="70">
        <f>'[1]ALL NEW COMP'!D29</f>
        <v>3</v>
      </c>
      <c r="E29" s="70" t="str">
        <f>'[1]ALL NEW COMP'!E29</f>
        <v> (V06,09)</v>
      </c>
      <c r="F29" s="70"/>
      <c r="G29" s="366" t="str">
        <f>'[1]ALL NEW COMP'!G29</f>
        <v>7440 btu</v>
      </c>
      <c r="H29" s="190">
        <f>'[1]ALL NEW COMP'!O29</f>
        <v>2841.03747814685</v>
      </c>
      <c r="I29" s="367"/>
      <c r="J29" s="368" t="str">
        <f>'[1]ALL NEW COMP'!T29</f>
        <v>CU - 40  QC</v>
      </c>
      <c r="K29" s="190">
        <f>'[1]ALL NEW COMP'!W29</f>
        <v>5448.5436024618</v>
      </c>
      <c r="L29" s="190"/>
      <c r="M29" s="369">
        <f>'[1]ALL NEW COMP'!AB29</f>
        <v>0</v>
      </c>
      <c r="N29" s="370"/>
      <c r="O29" s="190">
        <f>'[1]ALL NEW COMP'!AK29</f>
        <v>0</v>
      </c>
      <c r="P29" s="371">
        <f>'[1]ALL NEW COMP'!AL29</f>
        <v>0</v>
      </c>
      <c r="Q29" s="190">
        <f>'[1]ALL NEW COMP'!AM29</f>
        <v>0</v>
      </c>
      <c r="R29" s="330">
        <f>'[1]ALL NEW COMP'!$AN29</f>
        <v>0</v>
      </c>
      <c r="S29" s="369">
        <f>'[1]ALL NEW COMP'!$AQ29</f>
        <v>0</v>
      </c>
      <c r="T29" s="372"/>
      <c r="U29" s="343"/>
      <c r="Z29" s="373"/>
      <c r="AA29" s="373"/>
      <c r="AB29" s="373"/>
      <c r="AC29" s="373"/>
      <c r="AD29" s="373"/>
      <c r="AE29" s="363"/>
    </row>
    <row r="30" spans="1:31">
      <c r="A30" s="364" t="str">
        <f>'[1]ALL NEW COMP'!A30</f>
        <v>ALL024</v>
      </c>
      <c r="B30" s="185" t="str">
        <f>'[1]ALL NEW COMP'!B30</f>
        <v>MTZ-40 MANEUROP COMP 3.5HP</v>
      </c>
      <c r="C30" s="365"/>
      <c r="D30" s="70">
        <f>'[1]ALL NEW COMP'!D30</f>
        <v>3.5</v>
      </c>
      <c r="E30" s="70" t="str">
        <f>'[1]ALL NEW COMP'!E30</f>
        <v>(V06,09)</v>
      </c>
      <c r="F30" s="70"/>
      <c r="G30" s="366" t="str">
        <f>'[1]ALL NEW COMP'!G30</f>
        <v>7747 btu</v>
      </c>
      <c r="H30" s="190">
        <f>'[1]ALL NEW COMP'!O30</f>
        <v>2912.71579982517</v>
      </c>
      <c r="I30" s="367"/>
      <c r="J30" s="368" t="str">
        <f>'[1]ALL NEW COMP'!T30</f>
        <v>CU - 50  QC</v>
      </c>
      <c r="K30" s="190">
        <f>'[1]ALL NEW COMP'!W30</f>
        <v>5788.71380234986</v>
      </c>
      <c r="L30" s="190"/>
      <c r="M30" s="369">
        <f>'[1]ALL NEW COMP'!AB30</f>
        <v>0</v>
      </c>
      <c r="N30" s="370"/>
      <c r="O30" s="190">
        <f>'[1]ALL NEW COMP'!AK30</f>
        <v>0</v>
      </c>
      <c r="P30" s="371">
        <f>'[1]ALL NEW COMP'!AL30</f>
        <v>0</v>
      </c>
      <c r="Q30" s="190">
        <f>'[1]ALL NEW COMP'!AM30</f>
        <v>0</v>
      </c>
      <c r="R30" s="330">
        <f>'[1]ALL NEW COMP'!$AN30</f>
        <v>0</v>
      </c>
      <c r="S30" s="369">
        <f>'[1]ALL NEW COMP'!$AQ30</f>
        <v>0</v>
      </c>
      <c r="T30" s="372"/>
      <c r="U30" s="343"/>
      <c r="Z30" s="373"/>
      <c r="AA30" s="373"/>
      <c r="AB30" s="373"/>
      <c r="AC30" s="373"/>
      <c r="AD30" s="373"/>
      <c r="AE30" s="363"/>
    </row>
    <row r="31" spans="1:31">
      <c r="A31" s="364" t="str">
        <f>'[1]ALL NEW COMP'!A31</f>
        <v>ALL024.1</v>
      </c>
      <c r="B31" s="185" t="str">
        <f>'[1]ALL NEW COMP'!B31</f>
        <v>MTZ-44 MANEUROP COMP 4HP</v>
      </c>
      <c r="C31" s="365"/>
      <c r="D31" s="70">
        <f>'[1]ALL NEW COMP'!D31</f>
        <v>4</v>
      </c>
      <c r="E31" s="70" t="str">
        <f>'[1]ALL NEW COMP'!E31</f>
        <v> (V04,07)</v>
      </c>
      <c r="F31" s="70"/>
      <c r="G31" s="366">
        <f>'[1]ALL NEW COMP'!G31</f>
        <v>0</v>
      </c>
      <c r="H31" s="190">
        <f>'[1]ALL NEW COMP'!O31</f>
        <v>3249.64871066434</v>
      </c>
      <c r="I31" s="367"/>
      <c r="J31" s="368" t="str">
        <f>'[1]ALL NEW COMP'!T31</f>
        <v>CU - 64B QC</v>
      </c>
      <c r="K31" s="190">
        <f>'[1]ALL NEW COMP'!W31</f>
        <v>6754.27754090265</v>
      </c>
      <c r="L31" s="190"/>
      <c r="M31" s="369">
        <f>'[1]ALL NEW COMP'!AB31</f>
        <v>0</v>
      </c>
      <c r="N31" s="370"/>
      <c r="O31" s="190">
        <f>'[1]ALL NEW COMP'!AK31</f>
        <v>0</v>
      </c>
      <c r="P31" s="371">
        <f>'[1]ALL NEW COMP'!AL31</f>
        <v>0</v>
      </c>
      <c r="Q31" s="190">
        <f>'[1]ALL NEW COMP'!AM31</f>
        <v>0</v>
      </c>
      <c r="R31" s="330">
        <f>'[1]ALL NEW COMP'!$AN31</f>
        <v>0</v>
      </c>
      <c r="S31" s="369">
        <f>'[1]ALL NEW COMP'!$AQ31</f>
        <v>0</v>
      </c>
      <c r="T31" s="372"/>
      <c r="U31" s="343"/>
      <c r="Z31" s="373"/>
      <c r="AA31" s="373"/>
      <c r="AB31" s="373"/>
      <c r="AC31" s="373"/>
      <c r="AD31" s="373"/>
      <c r="AE31" s="363"/>
    </row>
    <row r="32" spans="1:31">
      <c r="A32" s="364" t="str">
        <f>'[1]ALL NEW COMP'!A32</f>
        <v>ALL025</v>
      </c>
      <c r="B32" s="185" t="str">
        <f>'[1]ALL NEW COMP'!B32</f>
        <v>MTZ-50 MANEUROP COMP 4HP</v>
      </c>
      <c r="C32" s="365"/>
      <c r="D32" s="70">
        <f>'[1]ALL NEW COMP'!D32</f>
        <v>4</v>
      </c>
      <c r="E32" s="70" t="str">
        <f>'[1]ALL NEW COMP'!E32</f>
        <v> (V04,07)</v>
      </c>
      <c r="F32" s="70"/>
      <c r="G32" s="366" t="str">
        <f>'[1]ALL NEW COMP'!G32</f>
        <v>10000 btu</v>
      </c>
      <c r="H32" s="190">
        <f>'[1]ALL NEW COMP'!O32</f>
        <v>3421.53332604895</v>
      </c>
      <c r="I32" s="367"/>
      <c r="J32" s="368" t="str">
        <f>'[1]ALL NEW COMP'!T32</f>
        <v>CU - 64 QC</v>
      </c>
      <c r="K32" s="190">
        <f>'[1]ALL NEW COMP'!W32</f>
        <v>7243.40167494054</v>
      </c>
      <c r="L32" s="190"/>
      <c r="M32" s="369">
        <f>'[1]ALL NEW COMP'!AB32</f>
        <v>0</v>
      </c>
      <c r="N32" s="370"/>
      <c r="O32" s="190">
        <f>'[1]ALL NEW COMP'!AK32</f>
        <v>0</v>
      </c>
      <c r="P32" s="371">
        <f>'[1]ALL NEW COMP'!AL32</f>
        <v>0</v>
      </c>
      <c r="Q32" s="190">
        <f>'[1]ALL NEW COMP'!AM32</f>
        <v>0</v>
      </c>
      <c r="R32" s="330">
        <f>'[1]ALL NEW COMP'!$AN32</f>
        <v>0</v>
      </c>
      <c r="S32" s="369">
        <f>'[1]ALL NEW COMP'!$AQ32</f>
        <v>0</v>
      </c>
      <c r="T32" s="372"/>
      <c r="U32" s="343"/>
      <c r="Z32" s="373"/>
      <c r="AA32" s="373"/>
      <c r="AB32" s="373"/>
      <c r="AC32" s="373"/>
      <c r="AD32" s="373"/>
      <c r="AE32" s="363"/>
    </row>
    <row r="33" spans="1:31">
      <c r="A33" s="364" t="str">
        <f>'[1]ALL NEW COMP'!A33</f>
        <v>ALL026</v>
      </c>
      <c r="B33" s="185" t="str">
        <f>'[1]ALL NEW COMP'!B33</f>
        <v>MTZ-64 MANEUROP COMP 5HP</v>
      </c>
      <c r="C33" s="365"/>
      <c r="D33" s="70">
        <f>'[1]ALL NEW COMP'!D33</f>
        <v>5</v>
      </c>
      <c r="E33" s="70" t="str">
        <f>'[1]ALL NEW COMP'!E33</f>
        <v> (V04,07)</v>
      </c>
      <c r="F33" s="70"/>
      <c r="G33" s="366" t="str">
        <f>'[1]ALL NEW COMP'!G33</f>
        <v>12935 btu</v>
      </c>
      <c r="H33" s="190">
        <f>'[1]ALL NEW COMP'!O33</f>
        <v>3582.37227006392</v>
      </c>
      <c r="I33" s="367"/>
      <c r="J33" s="368" t="str">
        <f>'[1]ALL NEW COMP'!T33</f>
        <v>CU - 72 QC</v>
      </c>
      <c r="K33" s="190">
        <f>'[1]ALL NEW COMP'!W33</f>
        <v>7635.10702609805</v>
      </c>
      <c r="L33" s="190"/>
      <c r="M33" s="369">
        <f>'[1]ALL NEW COMP'!AB33</f>
        <v>0</v>
      </c>
      <c r="N33" s="370"/>
      <c r="O33" s="190">
        <f>'[1]ALL NEW COMP'!AK33</f>
        <v>0</v>
      </c>
      <c r="P33" s="371">
        <f>'[1]ALL NEW COMP'!AL33</f>
        <v>0</v>
      </c>
      <c r="Q33" s="190">
        <f>'[1]ALL NEW COMP'!AM33</f>
        <v>0</v>
      </c>
      <c r="R33" s="330">
        <f>'[1]ALL NEW COMP'!$AN33</f>
        <v>0</v>
      </c>
      <c r="S33" s="369">
        <f>'[1]ALL NEW COMP'!$AQ33</f>
        <v>0</v>
      </c>
      <c r="T33" s="372"/>
      <c r="U33" s="343"/>
      <c r="Z33" s="373"/>
      <c r="AA33" s="373"/>
      <c r="AB33" s="373"/>
      <c r="AC33" s="373"/>
      <c r="AD33" s="373"/>
      <c r="AE33" s="363"/>
    </row>
    <row r="34" spans="1:31">
      <c r="A34" s="364" t="str">
        <f>'[1]ALL NEW COMP'!A34</f>
        <v>ALL027</v>
      </c>
      <c r="B34" s="185" t="str">
        <f>'[1]ALL NEW COMP'!B34</f>
        <v>MTZ-72 MANEUROP COMP 6HP</v>
      </c>
      <c r="C34" s="365"/>
      <c r="D34" s="70">
        <f>'[1]ALL NEW COMP'!D34</f>
        <v>6</v>
      </c>
      <c r="E34" s="70" t="str">
        <f>'[1]ALL NEW COMP'!E34</f>
        <v> (V04,07)</v>
      </c>
      <c r="F34" s="70"/>
      <c r="G34" s="366" t="str">
        <f>'[1]ALL NEW COMP'!G34</f>
        <v>15119 btu</v>
      </c>
      <c r="H34" s="190">
        <f>'[1]ALL NEW COMP'!O34</f>
        <v>3895.82878059441</v>
      </c>
      <c r="I34" s="367"/>
      <c r="J34" s="368" t="str">
        <f>'[1]ALL NEW COMP'!T34</f>
        <v>CU - 90 QC</v>
      </c>
      <c r="K34" s="190">
        <f>'[1]ALL NEW COMP'!W34</f>
        <v>8396.87796998817</v>
      </c>
      <c r="L34" s="190"/>
      <c r="M34" s="369">
        <f>'[1]ALL NEW COMP'!AB34</f>
        <v>0</v>
      </c>
      <c r="N34" s="370"/>
      <c r="O34" s="190">
        <f>'[1]ALL NEW COMP'!AK34</f>
        <v>0</v>
      </c>
      <c r="P34" s="371">
        <f>'[1]ALL NEW COMP'!AL34</f>
        <v>0</v>
      </c>
      <c r="Q34" s="190">
        <f>'[1]ALL NEW COMP'!AM34</f>
        <v>0</v>
      </c>
      <c r="R34" s="330">
        <f>'[1]ALL NEW COMP'!$AN34</f>
        <v>0</v>
      </c>
      <c r="S34" s="369">
        <f>'[1]ALL NEW COMP'!$AQ34</f>
        <v>0</v>
      </c>
      <c r="T34" s="372"/>
      <c r="U34" s="343"/>
      <c r="Z34" s="373"/>
      <c r="AA34" s="373"/>
      <c r="AB34" s="373"/>
      <c r="AC34" s="373"/>
      <c r="AD34" s="373"/>
      <c r="AE34" s="363"/>
    </row>
    <row r="35" spans="1:31">
      <c r="A35" s="364" t="str">
        <f>'[1]ALL NEW COMP'!A35</f>
        <v>ALL028</v>
      </c>
      <c r="B35" s="185" t="str">
        <f>'[1]ALL NEW COMP'!B35</f>
        <v>MTZ-80 MANEUROP COMP 6.5HP</v>
      </c>
      <c r="C35" s="365"/>
      <c r="D35" s="70">
        <f>'[1]ALL NEW COMP'!D35</f>
        <v>6.5</v>
      </c>
      <c r="E35" s="70" t="str">
        <f>'[1]ALL NEW COMP'!E35</f>
        <v>(V02,04)</v>
      </c>
      <c r="F35" s="70"/>
      <c r="G35" s="366" t="str">
        <f>'[1]ALL NEW COMP'!G35</f>
        <v>17269 btu</v>
      </c>
      <c r="H35" s="190">
        <f>'[1]ALL NEW COMP'!O35</f>
        <v>4641.95531031468</v>
      </c>
      <c r="I35" s="367"/>
      <c r="J35" s="368" t="str">
        <f>'[1]ALL NEW COMP'!T35</f>
        <v>CU - 90 QC</v>
      </c>
      <c r="K35" s="190">
        <f>'[1]ALL NEW COMP'!W35</f>
        <v>9143.00449970846</v>
      </c>
      <c r="L35" s="190"/>
      <c r="M35" s="369">
        <f>'[1]ALL NEW COMP'!AB35</f>
        <v>0</v>
      </c>
      <c r="N35" s="370"/>
      <c r="O35" s="190">
        <f>'[1]ALL NEW COMP'!AK35</f>
        <v>0</v>
      </c>
      <c r="P35" s="371">
        <f>'[1]ALL NEW COMP'!AL35</f>
        <v>0</v>
      </c>
      <c r="Q35" s="190">
        <f>'[1]ALL NEW COMP'!AM35</f>
        <v>0</v>
      </c>
      <c r="R35" s="330">
        <f>'[1]ALL NEW COMP'!$AN35</f>
        <v>0</v>
      </c>
      <c r="S35" s="369">
        <f>'[1]ALL NEW COMP'!$AQ35</f>
        <v>0</v>
      </c>
      <c r="T35" s="372"/>
      <c r="U35" s="343"/>
      <c r="Z35" s="373"/>
      <c r="AA35" s="373"/>
      <c r="AB35" s="373"/>
      <c r="AC35" s="373"/>
      <c r="AD35" s="373"/>
      <c r="AE35" s="363"/>
    </row>
    <row r="36" spans="1:31">
      <c r="A36" s="364" t="str">
        <f>'[1]ALL NEW COMP'!A36</f>
        <v>ALL029</v>
      </c>
      <c r="B36" s="185" t="str">
        <f>'[1]ALL NEW COMP'!B36</f>
        <v>MTZ-100 MANEUROP COMP 8.5HP</v>
      </c>
      <c r="C36" s="365"/>
      <c r="D36" s="70">
        <f>'[1]ALL NEW COMP'!D36</f>
        <v>8.5</v>
      </c>
      <c r="E36" s="70" t="str">
        <f>'[1]ALL NEW COMP'!E36</f>
        <v> (V05,02)</v>
      </c>
      <c r="F36" s="70"/>
      <c r="G36" s="366" t="str">
        <f>'[1]ALL NEW COMP'!G36</f>
        <v>19317 btu</v>
      </c>
      <c r="H36" s="190">
        <f>'[1]ALL NEW COMP'!O36</f>
        <v>6552.25426136364</v>
      </c>
      <c r="I36" s="367"/>
      <c r="J36" s="368" t="str">
        <f>'[1]ALL NEW COMP'!T36</f>
        <v>CU - 125 QC</v>
      </c>
      <c r="K36" s="190">
        <f>'[1]ALL NEW COMP'!W36</f>
        <v>12872.705139966</v>
      </c>
      <c r="L36" s="190"/>
      <c r="M36" s="369">
        <f>'[1]ALL NEW COMP'!AB36</f>
        <v>0</v>
      </c>
      <c r="N36" s="370"/>
      <c r="O36" s="190">
        <f>'[1]ALL NEW COMP'!AK36</f>
        <v>0</v>
      </c>
      <c r="P36" s="371">
        <f>'[1]ALL NEW COMP'!AL36</f>
        <v>0</v>
      </c>
      <c r="Q36" s="190">
        <f>'[1]ALL NEW COMP'!AM36</f>
        <v>0</v>
      </c>
      <c r="R36" s="330">
        <f>'[1]ALL NEW COMP'!$AN36</f>
        <v>0</v>
      </c>
      <c r="S36" s="369">
        <f>'[1]ALL NEW COMP'!$AQ36</f>
        <v>0</v>
      </c>
      <c r="T36" s="372"/>
      <c r="U36" s="343"/>
      <c r="Z36" s="373"/>
      <c r="AA36" s="373"/>
      <c r="AB36" s="373"/>
      <c r="AC36" s="373"/>
      <c r="AD36" s="373"/>
      <c r="AE36" s="363"/>
    </row>
    <row r="37" spans="1:31">
      <c r="A37" s="364" t="str">
        <f>'[1]ALL NEW COMP'!A37</f>
        <v>ALL030</v>
      </c>
      <c r="B37" s="185" t="str">
        <f>'[1]ALL NEW COMP'!B37</f>
        <v>MTZ-125 MANEUROP COMP 10HP</v>
      </c>
      <c r="C37" s="365"/>
      <c r="D37" s="70">
        <f>'[1]ALL NEW COMP'!D37</f>
        <v>10</v>
      </c>
      <c r="E37" s="70" t="str">
        <f>'[1]ALL NEW COMP'!E37</f>
        <v> (V05,02)</v>
      </c>
      <c r="F37" s="70"/>
      <c r="G37" s="366" t="str">
        <f>'[1]ALL NEW COMP'!G37</f>
        <v>26553 btu</v>
      </c>
      <c r="H37" s="190">
        <f>'[1]ALL NEW COMP'!O37</f>
        <v>7315.55670891608</v>
      </c>
      <c r="I37" s="367"/>
      <c r="J37" s="368" t="str">
        <f>'[1]ALL NEW COMP'!T37</f>
        <v>CU - 144 QC</v>
      </c>
      <c r="K37" s="190">
        <f>'[1]ALL NEW COMP'!W37</f>
        <v>14336.4884147082</v>
      </c>
      <c r="L37" s="190"/>
      <c r="M37" s="369">
        <f>'[1]ALL NEW COMP'!AB37</f>
        <v>0</v>
      </c>
      <c r="N37" s="375"/>
      <c r="O37" s="190">
        <f>'[1]ALL NEW COMP'!AK37</f>
        <v>0</v>
      </c>
      <c r="P37" s="371">
        <f>'[1]ALL NEW COMP'!AL37</f>
        <v>0</v>
      </c>
      <c r="Q37" s="190">
        <f>'[1]ALL NEW COMP'!AM37</f>
        <v>0</v>
      </c>
      <c r="R37" s="330">
        <f>'[1]ALL NEW COMP'!$AN37</f>
        <v>0</v>
      </c>
      <c r="S37" s="369">
        <f>'[1]ALL NEW COMP'!$AQ37</f>
        <v>0</v>
      </c>
      <c r="T37" s="372"/>
      <c r="U37" s="343"/>
      <c r="Z37" s="373"/>
      <c r="AA37" s="373"/>
      <c r="AB37" s="373"/>
      <c r="AC37" s="373"/>
      <c r="AD37" s="373"/>
      <c r="AE37" s="363"/>
    </row>
    <row r="38" ht="15" customHeight="1" spans="1:31">
      <c r="A38" s="364" t="str">
        <f>'[1]ALL NEW COMP'!A38</f>
        <v>ALL031</v>
      </c>
      <c r="B38" s="378" t="str">
        <f>'[1]ALL NEW COMP'!B38</f>
        <v>MTZ-160 MANEUROP COMP 13HP</v>
      </c>
      <c r="C38" s="219"/>
      <c r="D38" s="70">
        <f>'[1]ALL NEW COMP'!D38</f>
        <v>13</v>
      </c>
      <c r="E38" s="70" t="str">
        <f>'[1]ALL NEW COMP'!E38</f>
        <v> (V05,03)</v>
      </c>
      <c r="F38" s="70"/>
      <c r="G38" s="366" t="str">
        <f>'[1]ALL NEW COMP'!G38</f>
        <v>34983 btu</v>
      </c>
      <c r="H38" s="190">
        <f>'[1]ALL NEW COMP'!O38</f>
        <v>8099.7847465035</v>
      </c>
      <c r="I38" s="374"/>
      <c r="J38" s="368" t="str">
        <f>'[1]ALL NEW COMP'!T38</f>
        <v>CU - 200 QC</v>
      </c>
      <c r="K38" s="190">
        <f>'[1]ALL NEW COMP'!W38</f>
        <v>17101.1806866715</v>
      </c>
      <c r="L38" s="190"/>
      <c r="M38" s="369">
        <f>'[1]ALL NEW COMP'!AB38</f>
        <v>0</v>
      </c>
      <c r="N38" s="379"/>
      <c r="O38" s="190">
        <f>'[1]ALL NEW COMP'!AK38</f>
        <v>0</v>
      </c>
      <c r="P38" s="371">
        <f>'[1]ALL NEW COMP'!AL38</f>
        <v>0</v>
      </c>
      <c r="Q38" s="190">
        <f>'[1]ALL NEW COMP'!AM38</f>
        <v>0</v>
      </c>
      <c r="R38" s="330">
        <f>'[1]ALL NEW COMP'!$AN38</f>
        <v>0</v>
      </c>
      <c r="S38" s="369">
        <f>'[1]ALL NEW COMP'!$AQ38</f>
        <v>0</v>
      </c>
      <c r="T38" s="372"/>
      <c r="U38" s="343"/>
      <c r="Z38" s="373"/>
      <c r="AA38" s="373"/>
      <c r="AB38" s="373"/>
      <c r="AC38" s="373"/>
      <c r="AD38" s="373"/>
      <c r="AE38" s="363"/>
    </row>
    <row r="39" ht="22.5" spans="1:31">
      <c r="A39" s="364" t="str">
        <f>'[1]ALL NEW COMP'!A39</f>
        <v>ALL078</v>
      </c>
      <c r="B39" s="364" t="str">
        <f>'[1]ALL NEW COMP'!B39</f>
        <v>KCJ511HAE (1ph) COPELAND COMP (1HP MT)</v>
      </c>
      <c r="C39" s="217" t="s">
        <v>407</v>
      </c>
      <c r="D39" s="70">
        <f>'[1]ALL NEW COMP'!D39</f>
        <v>1</v>
      </c>
      <c r="E39" s="70" t="str">
        <f>'[1]ALL NEW COMP'!E39</f>
        <v>3/8 , 1/2</v>
      </c>
      <c r="F39" s="70" t="str">
        <f>'[1]ALL NEW COMP'!F39</f>
        <v>0.055 * 4ft, 5ft</v>
      </c>
      <c r="G39" s="366" t="str">
        <f>'[1]ALL NEW COMP'!G39</f>
        <v>WJ5510/CAJ4510T</v>
      </c>
      <c r="H39" s="190">
        <f>'[1]ALL NEW COMP'!O39</f>
        <v>997.026818181818</v>
      </c>
      <c r="I39" s="377" t="s">
        <v>408</v>
      </c>
      <c r="J39" s="368" t="str">
        <f>'[1]ALL NEW COMP'!T39</f>
        <v>CU - 15 QC  </v>
      </c>
      <c r="K39" s="190">
        <f>'[1]ALL NEW COMP'!W39</f>
        <v>3209.67143623715</v>
      </c>
      <c r="L39" s="190"/>
      <c r="M39" s="369" t="str">
        <f>'[1]ALL NEW COMP'!AB39</f>
        <v>WCU-1HP</v>
      </c>
      <c r="N39" s="370"/>
      <c r="O39" s="190">
        <f>'[1]ALL NEW COMP'!AK39</f>
        <v>3073.18529749663</v>
      </c>
      <c r="P39" s="371">
        <f>'[1]ALL NEW COMP'!AL39</f>
        <v>2978.80908547336</v>
      </c>
      <c r="Q39" s="190">
        <f>'[1]ALL NEW COMP'!AM39</f>
        <v>2978.80908547336</v>
      </c>
      <c r="R39" s="330">
        <f>'[1]ALL NEW COMP'!$AN39</f>
        <v>0</v>
      </c>
      <c r="S39" s="369">
        <f>'[1]ALL NEW COMP'!$AQ39</f>
        <v>0</v>
      </c>
      <c r="T39" s="372"/>
      <c r="U39" s="343"/>
      <c r="Z39" s="373"/>
      <c r="AA39" s="373"/>
      <c r="AB39" s="373"/>
      <c r="AC39" s="373"/>
      <c r="AD39" s="373"/>
      <c r="AE39" s="363"/>
    </row>
    <row r="40" ht="13.5" customHeight="1" spans="1:31">
      <c r="A40" s="364" t="str">
        <f>'[1]ALL NEW COMP'!A40</f>
        <v>ALL079</v>
      </c>
      <c r="B40" s="364" t="str">
        <f>'[1]ALL NEW COMP'!B40</f>
        <v>KCJ513HAE (1ph) COPELAND COMP (1.5HP MT)</v>
      </c>
      <c r="C40" s="365"/>
      <c r="D40" s="70">
        <f>'[1]ALL NEW COMP'!D40</f>
        <v>1.5</v>
      </c>
      <c r="E40" s="70" t="str">
        <f>'[1]ALL NEW COMP'!E40</f>
        <v>3/8 , 1/2</v>
      </c>
      <c r="F40" s="70" t="str">
        <f>'[1]ALL NEW COMP'!F40</f>
        <v>0.055 * 4ft ,5ft</v>
      </c>
      <c r="G40" s="366" t="str">
        <f>'[1]ALL NEW COMP'!G40</f>
        <v>WJ5515/CAJ4517T</v>
      </c>
      <c r="H40" s="190">
        <f>'[1]ALL NEW COMP'!O40</f>
        <v>1088.34356643357</v>
      </c>
      <c r="I40" s="370"/>
      <c r="J40" s="368" t="str">
        <f>'[1]ALL NEW COMP'!T40</f>
        <v>CU - 22  QC</v>
      </c>
      <c r="K40" s="190">
        <f>'[1]ALL NEW COMP'!W40</f>
        <v>3465.59151364919</v>
      </c>
      <c r="L40" s="190"/>
      <c r="M40" s="369" t="str">
        <f>'[1]ALL NEW COMP'!AB40</f>
        <v>WCU-1.5HP</v>
      </c>
      <c r="N40" s="370"/>
      <c r="O40" s="190">
        <f>'[1]ALL NEW COMP'!AK40</f>
        <v>3347.65222889856</v>
      </c>
      <c r="P40" s="371">
        <f>'[1]ALL NEW COMP'!AL40</f>
        <v>3253.27601687529</v>
      </c>
      <c r="Q40" s="190">
        <f>'[1]ALL NEW COMP'!AM40</f>
        <v>3253.27601687529</v>
      </c>
      <c r="R40" s="330">
        <f>'[1]ALL NEW COMP'!$AN40</f>
        <v>0</v>
      </c>
      <c r="S40" s="369">
        <f>'[1]ALL NEW COMP'!$AQ40</f>
        <v>0</v>
      </c>
      <c r="T40" s="372"/>
      <c r="U40" s="343"/>
      <c r="Z40" s="373"/>
      <c r="AA40" s="373"/>
      <c r="AB40" s="373"/>
      <c r="AC40" s="373"/>
      <c r="AD40" s="373"/>
      <c r="AE40" s="363"/>
    </row>
    <row r="41" ht="13.5" customHeight="1" spans="1:31">
      <c r="A41" s="364" t="str">
        <f>'[1]ALL NEW COMP'!A41</f>
        <v>ALL080</v>
      </c>
      <c r="B41" s="364" t="str">
        <f>'[1]ALL NEW COMP'!B41</f>
        <v>CR22K6M-PF1 (1ph) COPELAND COMP (2HP MT)</v>
      </c>
      <c r="C41" s="365"/>
      <c r="D41" s="70">
        <f>'[1]ALL NEW COMP'!D41</f>
        <v>2</v>
      </c>
      <c r="E41" s="70" t="str">
        <f>'[1]ALL NEW COMP'!E41</f>
        <v>3/8 , 1/2</v>
      </c>
      <c r="F41" s="70" t="str">
        <f>'[1]ALL NEW COMP'!F41</f>
        <v>CW relay box</v>
      </c>
      <c r="G41" s="366" t="str">
        <f>'[1]ALL NEW COMP'!G41</f>
        <v>MT22/FH4524</v>
      </c>
      <c r="H41" s="190">
        <f>'[1]ALL NEW COMP'!O41</f>
        <v>1124.47552447552</v>
      </c>
      <c r="I41" s="370"/>
      <c r="J41" s="368" t="str">
        <f>'[1]ALL NEW COMP'!T41</f>
        <v>CU - 32  QC</v>
      </c>
      <c r="K41" s="190">
        <f>'[1]ALL NEW COMP'!W41</f>
        <v>3562.0007471583</v>
      </c>
      <c r="L41" s="190"/>
      <c r="M41" s="369" t="str">
        <f>'[1]ALL NEW COMP'!AB41</f>
        <v>WCU-2HP</v>
      </c>
      <c r="N41" s="370"/>
      <c r="O41" s="190">
        <f>'[1]ALL NEW COMP'!AK41</f>
        <v>3649.23603467085</v>
      </c>
      <c r="P41" s="371">
        <f>'[1]ALL NEW COMP'!AL41</f>
        <v>3554.85982264758</v>
      </c>
      <c r="Q41" s="190">
        <f>'[1]ALL NEW COMP'!AM41</f>
        <v>3540.17548737501</v>
      </c>
      <c r="R41" s="330">
        <f>'[1]ALL NEW COMP'!$AN41</f>
        <v>0</v>
      </c>
      <c r="S41" s="369">
        <f>'[1]ALL NEW COMP'!$AQ41</f>
        <v>0</v>
      </c>
      <c r="T41" s="372"/>
      <c r="U41" s="343"/>
      <c r="Z41" s="373"/>
      <c r="AA41" s="373"/>
      <c r="AB41" s="373"/>
      <c r="AC41" s="373"/>
      <c r="AD41" s="373"/>
      <c r="AE41" s="363"/>
    </row>
    <row r="42" ht="13.5" customHeight="1" spans="1:31">
      <c r="A42" s="364" t="str">
        <f>'[1]ALL NEW COMP'!A42</f>
        <v>ALL081</v>
      </c>
      <c r="B42" s="364" t="str">
        <f>'[1]ALL NEW COMP'!B42</f>
        <v>CR22K6M-TFM (3ph) COPELAND COMP (2HP MT)</v>
      </c>
      <c r="C42" s="365"/>
      <c r="D42" s="70">
        <f>'[1]ALL NEW COMP'!D42</f>
        <v>2</v>
      </c>
      <c r="E42" s="70" t="str">
        <f>'[1]ALL NEW COMP'!E42</f>
        <v>3/8 , 1/2</v>
      </c>
      <c r="F42" s="70">
        <f>'[1]ALL NEW COMP'!F42</f>
        <v>0</v>
      </c>
      <c r="G42" s="366" t="str">
        <f>'[1]ALL NEW COMP'!G42</f>
        <v>MT22/TFH4524</v>
      </c>
      <c r="H42" s="190">
        <f>'[1]ALL NEW COMP'!O42</f>
        <v>1295.22727272727</v>
      </c>
      <c r="I42" s="370"/>
      <c r="J42" s="368" t="str">
        <f>'[1]ALL NEW COMP'!T42</f>
        <v>CU - 32  QC</v>
      </c>
      <c r="K42" s="190">
        <f>'[1]ALL NEW COMP'!W42</f>
        <v>3732.75249541005</v>
      </c>
      <c r="L42" s="190"/>
      <c r="M42" s="369" t="str">
        <f>'[1]ALL NEW COMP'!AB42</f>
        <v>WCU-2HP</v>
      </c>
      <c r="N42" s="370"/>
      <c r="O42" s="190">
        <f>'[1]ALL NEW COMP'!AK42</f>
        <v>4092.93367869912</v>
      </c>
      <c r="P42" s="371">
        <f>'[1]ALL NEW COMP'!AL42</f>
        <v>3998.55746667585</v>
      </c>
      <c r="Q42" s="190">
        <f>'[1]ALL NEW COMP'!AM42</f>
        <v>3710.92723562675</v>
      </c>
      <c r="R42" s="330">
        <f>'[1]ALL NEW COMP'!$AN42</f>
        <v>0</v>
      </c>
      <c r="S42" s="369">
        <f>'[1]ALL NEW COMP'!$AQ42</f>
        <v>0</v>
      </c>
      <c r="T42" s="372"/>
      <c r="U42" s="343"/>
      <c r="Z42" s="373"/>
      <c r="AA42" s="373"/>
      <c r="AB42" s="373"/>
      <c r="AC42" s="373"/>
      <c r="AD42" s="373"/>
      <c r="AE42" s="363"/>
    </row>
    <row r="43" ht="13.5" customHeight="1" spans="1:31">
      <c r="A43" s="364" t="str">
        <f>'[1]ALL NEW COMP'!A43</f>
        <v>ALL082</v>
      </c>
      <c r="B43" s="364" t="str">
        <f>'[1]ALL NEW COMP'!B43</f>
        <v>CR30K6M-TFM (3ph) COPELAND COMP (2.5HP MT)</v>
      </c>
      <c r="C43" s="365"/>
      <c r="D43" s="70">
        <f>'[1]ALL NEW COMP'!D43</f>
        <v>2.5</v>
      </c>
      <c r="E43" s="70" t="str">
        <f>'[1]ALL NEW COMP'!E43</f>
        <v>3/8 , 5/8</v>
      </c>
      <c r="F43" s="70">
        <f>'[1]ALL NEW COMP'!F43</f>
        <v>0</v>
      </c>
      <c r="G43" s="366" t="str">
        <f>'[1]ALL NEW COMP'!G43</f>
        <v>MT28/TFH4531</v>
      </c>
      <c r="H43" s="190">
        <f>'[1]ALL NEW COMP'!O43</f>
        <v>1355.50874125874</v>
      </c>
      <c r="I43" s="370"/>
      <c r="J43" s="368" t="str">
        <f>'[1]ALL NEW COMP'!T43</f>
        <v>CU - 36  QC</v>
      </c>
      <c r="K43" s="190">
        <f>'[1]ALL NEW COMP'!W43</f>
        <v>3918.53403684406</v>
      </c>
      <c r="L43" s="190"/>
      <c r="M43" s="369" t="str">
        <f>'[1]ALL NEW COMP'!AB43</f>
        <v>WCU-3HP</v>
      </c>
      <c r="N43" s="370"/>
      <c r="O43" s="190">
        <f>'[1]ALL NEW COMP'!AK43</f>
        <v>4732.86229333343</v>
      </c>
      <c r="P43" s="371">
        <f>'[1]ALL NEW COMP'!AL43</f>
        <v>4638.48608131016</v>
      </c>
      <c r="Q43" s="190">
        <f>'[1]ALL NEW COMP'!AM43</f>
        <v>4350.85585026107</v>
      </c>
      <c r="R43" s="330">
        <f>'[1]ALL NEW COMP'!$AN43</f>
        <v>0</v>
      </c>
      <c r="S43" s="369">
        <f>'[1]ALL NEW COMP'!$AQ43</f>
        <v>0</v>
      </c>
      <c r="T43" s="372"/>
      <c r="U43" s="343"/>
      <c r="Z43" s="373"/>
      <c r="AA43" s="373"/>
      <c r="AB43" s="373"/>
      <c r="AC43" s="373"/>
      <c r="AD43" s="373"/>
      <c r="AE43" s="363"/>
    </row>
    <row r="44" ht="13.5" customHeight="1" spans="1:31">
      <c r="A44" s="364" t="str">
        <f>'[1]ALL NEW COMP'!A44</f>
        <v>ALL083</v>
      </c>
      <c r="B44" s="364" t="str">
        <f>'[1]ALL NEW COMP'!B44</f>
        <v>CR30K6M-PFM (1ph) COPELAND COMP (2.5HP MT)</v>
      </c>
      <c r="C44" s="365"/>
      <c r="D44" s="70">
        <f>'[1]ALL NEW COMP'!D44</f>
        <v>2.5</v>
      </c>
      <c r="E44" s="70" t="str">
        <f>'[1]ALL NEW COMP'!E44</f>
        <v>3/8 , 5/8</v>
      </c>
      <c r="F44" s="70" t="str">
        <f>'[1]ALL NEW COMP'!F44</f>
        <v>CW relay box</v>
      </c>
      <c r="G44" s="366" t="str">
        <f>'[1]ALL NEW COMP'!G44</f>
        <v>MT28/FH4531</v>
      </c>
      <c r="H44" s="190">
        <f>'[1]ALL NEW COMP'!O44</f>
        <v>1229.41258741259</v>
      </c>
      <c r="I44" s="370"/>
      <c r="J44" s="368" t="str">
        <f>'[1]ALL NEW COMP'!T44</f>
        <v>CU - 36  QC</v>
      </c>
      <c r="K44" s="190">
        <f>'[1]ALL NEW COMP'!W44</f>
        <v>3792.43788299791</v>
      </c>
      <c r="L44" s="190"/>
      <c r="M44" s="369" t="str">
        <f>'[1]ALL NEW COMP'!AB44</f>
        <v>WCU-3HP</v>
      </c>
      <c r="N44" s="370"/>
      <c r="O44" s="190">
        <f>'[1]ALL NEW COMP'!AK44</f>
        <v>4333.82024371075</v>
      </c>
      <c r="P44" s="371">
        <f>'[1]ALL NEW COMP'!AL44</f>
        <v>4239.44403168748</v>
      </c>
      <c r="Q44" s="190">
        <f>'[1]ALL NEW COMP'!AM44</f>
        <v>4224.75969641491</v>
      </c>
      <c r="R44" s="330">
        <f>'[1]ALL NEW COMP'!$AN44</f>
        <v>0</v>
      </c>
      <c r="S44" s="369">
        <f>'[1]ALL NEW COMP'!$AQ44</f>
        <v>0</v>
      </c>
      <c r="T44" s="372"/>
      <c r="U44" s="343"/>
      <c r="Z44" s="373"/>
      <c r="AA44" s="373"/>
      <c r="AB44" s="373"/>
      <c r="AC44" s="373"/>
      <c r="AD44" s="373"/>
      <c r="AE44" s="363"/>
    </row>
    <row r="45" ht="13.5" customHeight="1" spans="1:31">
      <c r="A45" s="364" t="str">
        <f>'[1]ALL NEW COMP'!A45</f>
        <v>ALL084</v>
      </c>
      <c r="B45" s="364" t="str">
        <f>'[1]ALL NEW COMP'!B45</f>
        <v>CR36K6M-PFZ (1ph) COPELAND COMP (3HP MT)</v>
      </c>
      <c r="C45" s="365"/>
      <c r="D45" s="70">
        <f>'[1]ALL NEW COMP'!D45</f>
        <v>3</v>
      </c>
      <c r="E45" s="70" t="str">
        <f>'[1]ALL NEW COMP'!E45</f>
        <v>3/8 , 3/4</v>
      </c>
      <c r="F45" s="70"/>
      <c r="G45" s="366" t="str">
        <f>'[1]ALL NEW COMP'!G45</f>
        <v>MT36</v>
      </c>
      <c r="H45" s="190">
        <f>'[1]ALL NEW COMP'!O45</f>
        <v>1372.48251748252</v>
      </c>
      <c r="I45" s="370"/>
      <c r="J45" s="368" t="str">
        <f>'[1]ALL NEW COMP'!T45</f>
        <v>CU - 40  QC</v>
      </c>
      <c r="K45" s="190">
        <f>'[1]ALL NEW COMP'!W45</f>
        <v>4051.19209421803</v>
      </c>
      <c r="L45" s="190"/>
      <c r="M45" s="369" t="str">
        <f>'[1]ALL NEW COMP'!AB45</f>
        <v>WCU-4HP</v>
      </c>
      <c r="N45" s="370"/>
      <c r="O45" s="190">
        <f>'[1]ALL NEW COMP'!AK45</f>
        <v>4664.61911150962</v>
      </c>
      <c r="P45" s="371">
        <f>'[1]ALL NEW COMP'!AL45</f>
        <v>4570.24289948635</v>
      </c>
      <c r="Q45" s="190">
        <f>'[1]ALL NEW COMP'!AM45</f>
        <v>4555.55856421378</v>
      </c>
      <c r="R45" s="330">
        <f>'[1]ALL NEW COMP'!$AN45</f>
        <v>0</v>
      </c>
      <c r="S45" s="369">
        <f>'[1]ALL NEW COMP'!$AQ45</f>
        <v>0</v>
      </c>
      <c r="T45" s="372"/>
      <c r="U45" s="343"/>
      <c r="Z45" s="373"/>
      <c r="AA45" s="373"/>
      <c r="AB45" s="373"/>
      <c r="AC45" s="373"/>
      <c r="AD45" s="373"/>
      <c r="AE45" s="363"/>
    </row>
    <row r="46" ht="13.5" customHeight="1" spans="1:31">
      <c r="A46" s="364" t="str">
        <f>'[1]ALL NEW COMP'!A46</f>
        <v>ALL085</v>
      </c>
      <c r="B46" s="364" t="str">
        <f>'[1]ALL NEW COMP'!B46</f>
        <v>CR37K6M-TFD (3ph) COPELAND COMP (3HP MT)</v>
      </c>
      <c r="C46" s="365"/>
      <c r="D46" s="70">
        <f>'[1]ALL NEW COMP'!D46</f>
        <v>3</v>
      </c>
      <c r="E46" s="70" t="str">
        <f>'[1]ALL NEW COMP'!E46</f>
        <v>3/8 , 3/4</v>
      </c>
      <c r="F46" s="70"/>
      <c r="G46" s="366" t="str">
        <f>'[1]ALL NEW COMP'!G46</f>
        <v>MT36</v>
      </c>
      <c r="H46" s="190">
        <f>'[1]ALL NEW COMP'!O46</f>
        <v>1430.77097902098</v>
      </c>
      <c r="I46" s="370"/>
      <c r="J46" s="368" t="str">
        <f>'[1]ALL NEW COMP'!T46</f>
        <v>CU - 40  QC</v>
      </c>
      <c r="K46" s="190">
        <f>'[1]ALL NEW COMP'!W46</f>
        <v>4109.48055575649</v>
      </c>
      <c r="L46" s="190"/>
      <c r="M46" s="369" t="str">
        <f>'[1]ALL NEW COMP'!AB46</f>
        <v>WCU-4HP</v>
      </c>
      <c r="N46" s="370"/>
      <c r="O46" s="190">
        <f>'[1]ALL NEW COMP'!AK46</f>
        <v>4995.85346882461</v>
      </c>
      <c r="P46" s="371">
        <f>'[1]ALL NEW COMP'!AL46</f>
        <v>4901.47725680134</v>
      </c>
      <c r="Q46" s="190">
        <f>'[1]ALL NEW COMP'!AM46</f>
        <v>4613.84702575224</v>
      </c>
      <c r="R46" s="330">
        <f>'[1]ALL NEW COMP'!$AN46</f>
        <v>0</v>
      </c>
      <c r="S46" s="369">
        <f>'[1]ALL NEW COMP'!$AQ46</f>
        <v>0</v>
      </c>
      <c r="T46" s="372"/>
      <c r="U46" s="343"/>
      <c r="Z46" s="373"/>
      <c r="AA46" s="373"/>
      <c r="AB46" s="373"/>
      <c r="AC46" s="373"/>
      <c r="AD46" s="373"/>
      <c r="AE46" s="363"/>
    </row>
    <row r="47" ht="13.5" customHeight="1" spans="1:31">
      <c r="A47" s="364" t="str">
        <f>'[1]ALL NEW COMP'!A47</f>
        <v>ALL086</v>
      </c>
      <c r="B47" s="364" t="str">
        <f>'[1]ALL NEW COMP'!B47</f>
        <v>CR42K6M-TFM (3ph) COPELAND COMP (3.5HP MT)</v>
      </c>
      <c r="C47" s="365"/>
      <c r="D47" s="70">
        <f>'[1]ALL NEW COMP'!D47</f>
        <v>3.5</v>
      </c>
      <c r="E47" s="70" t="str">
        <f>'[1]ALL NEW COMP'!E47</f>
        <v>1/2 , 5/8</v>
      </c>
      <c r="F47" s="70"/>
      <c r="G47" s="366" t="str">
        <f>'[1]ALL NEW COMP'!G47</f>
        <v>MT40/TFH4540</v>
      </c>
      <c r="H47" s="190">
        <f>'[1]ALL NEW COMP'!O47</f>
        <v>1427.78592375367</v>
      </c>
      <c r="I47" s="370"/>
      <c r="J47" s="368" t="str">
        <f>'[1]ALL NEW COMP'!T47</f>
        <v>CU - 50  QC</v>
      </c>
      <c r="K47" s="190">
        <f>'[1]ALL NEW COMP'!W47</f>
        <v>4323.77390210593</v>
      </c>
      <c r="L47" s="190"/>
      <c r="M47" s="369" t="str">
        <f>'[1]ALL NEW COMP'!AB47</f>
        <v>WCU-4HP</v>
      </c>
      <c r="N47" s="370"/>
      <c r="O47" s="190">
        <f>'[1]ALL NEW COMP'!AK47</f>
        <v>5039.31977212915</v>
      </c>
      <c r="P47" s="371">
        <f>'[1]ALL NEW COMP'!AL47</f>
        <v>4944.94356010588</v>
      </c>
      <c r="Q47" s="190">
        <f>'[1]ALL NEW COMP'!AM47</f>
        <v>4559.64849389195</v>
      </c>
      <c r="R47" s="330">
        <f>'[1]ALL NEW COMP'!$AN47</f>
        <v>0</v>
      </c>
      <c r="S47" s="369">
        <f>'[1]ALL NEW COMP'!$AQ47</f>
        <v>0</v>
      </c>
      <c r="T47" s="372"/>
      <c r="U47" s="343"/>
      <c r="Z47" s="373"/>
      <c r="AA47" s="373"/>
      <c r="AB47" s="373"/>
      <c r="AC47" s="373"/>
      <c r="AD47" s="373"/>
      <c r="AE47" s="363"/>
    </row>
    <row r="48" ht="13.5" customHeight="1" spans="1:31">
      <c r="A48" s="364" t="str">
        <f>'[1]ALL NEW COMP'!A48</f>
        <v>ALL087</v>
      </c>
      <c r="B48" s="364" t="str">
        <f>'[1]ALL NEW COMP'!B48</f>
        <v>CR47KQM-TFD (3ph) COPELAND COMP (4HP MT)</v>
      </c>
      <c r="C48" s="365"/>
      <c r="D48" s="70">
        <f>'[1]ALL NEW COMP'!D48</f>
        <v>4</v>
      </c>
      <c r="E48" s="70" t="str">
        <f>'[1]ALL NEW COMP'!E48</f>
        <v>1/2 , 3/4</v>
      </c>
      <c r="F48" s="70"/>
      <c r="G48" s="366" t="str">
        <f>'[1]ALL NEW COMP'!G48</f>
        <v>MT50/TAG4546</v>
      </c>
      <c r="H48" s="190">
        <f>'[1]ALL NEW COMP'!O48</f>
        <v>1579.58211143695</v>
      </c>
      <c r="I48" s="370"/>
      <c r="J48" s="368" t="str">
        <f>'[1]ALL NEW COMP'!T48</f>
        <v>CU - 64B QC</v>
      </c>
      <c r="K48" s="190">
        <f>'[1]ALL NEW COMP'!W48</f>
        <v>5049.53055811336</v>
      </c>
      <c r="L48" s="190"/>
      <c r="M48" s="369" t="str">
        <f>'[1]ALL NEW COMP'!AB48</f>
        <v>LCU-05</v>
      </c>
      <c r="N48" s="370"/>
      <c r="O48" s="190">
        <f>'[1]ALL NEW COMP'!AK48</f>
        <v>6678.89515833628</v>
      </c>
      <c r="P48" s="371">
        <f>'[1]ALL NEW COMP'!AL48</f>
        <v>6584.518946313</v>
      </c>
      <c r="Q48" s="190">
        <f>'[1]ALL NEW COMP'!AM48</f>
        <v>6199.22388009907</v>
      </c>
      <c r="R48" s="330">
        <f>'[1]ALL NEW COMP'!$AN48</f>
        <v>0</v>
      </c>
      <c r="S48" s="369">
        <f>'[1]ALL NEW COMP'!$AQ48</f>
        <v>0</v>
      </c>
      <c r="T48" s="372"/>
      <c r="U48" s="343"/>
      <c r="Z48" s="373"/>
      <c r="AA48" s="373"/>
      <c r="AB48" s="373"/>
      <c r="AC48" s="373"/>
      <c r="AD48" s="373"/>
      <c r="AE48" s="363"/>
    </row>
    <row r="49" ht="13.5" customHeight="1" spans="1:31">
      <c r="A49" s="364" t="str">
        <f>'[1]ALL NEW COMP'!A49</f>
        <v>ALL088</v>
      </c>
      <c r="B49" s="364" t="str">
        <f>'[1]ALL NEW COMP'!B49</f>
        <v>CR62KQM-TFD (3ph) COPELAND COMP (5HP MT)</v>
      </c>
      <c r="C49" s="365"/>
      <c r="D49" s="70">
        <f>'[1]ALL NEW COMP'!D49</f>
        <v>5</v>
      </c>
      <c r="E49" s="70" t="str">
        <f>'[1]ALL NEW COMP'!E49</f>
        <v>1/2 , 7/8</v>
      </c>
      <c r="F49" s="70"/>
      <c r="G49" s="366" t="str">
        <f>'[1]ALL NEW COMP'!G49</f>
        <v>MT64/TAG4561</v>
      </c>
      <c r="H49" s="190">
        <f>'[1]ALL NEW COMP'!O49</f>
        <v>1814.8951048951</v>
      </c>
      <c r="I49" s="370"/>
      <c r="J49" s="368" t="str">
        <f>'[1]ALL NEW COMP'!T49</f>
        <v>CU - 72 QC</v>
      </c>
      <c r="K49" s="190">
        <f>'[1]ALL NEW COMP'!W49</f>
        <v>5823.36169190256</v>
      </c>
      <c r="L49" s="190"/>
      <c r="M49" s="369" t="str">
        <f>'[1]ALL NEW COMP'!AB49</f>
        <v>LCU-06</v>
      </c>
      <c r="N49" s="375"/>
      <c r="O49" s="190">
        <f>'[1]ALL NEW COMP'!AK49</f>
        <v>7204.67435981702</v>
      </c>
      <c r="P49" s="371">
        <f>'[1]ALL NEW COMP'!AL49</f>
        <v>7110.29814779374</v>
      </c>
      <c r="Q49" s="190">
        <f>'[1]ALL NEW COMP'!AM49</f>
        <v>6725.00308157981</v>
      </c>
      <c r="R49" s="330">
        <f>'[1]ALL NEW COMP'!$AN49</f>
        <v>0</v>
      </c>
      <c r="S49" s="369">
        <f>'[1]ALL NEW COMP'!$AQ49</f>
        <v>0</v>
      </c>
      <c r="T49" s="372"/>
      <c r="U49" s="343"/>
      <c r="Z49" s="373"/>
      <c r="AA49" s="373"/>
      <c r="AB49" s="373"/>
      <c r="AC49" s="373"/>
      <c r="AD49" s="373"/>
      <c r="AE49" s="363"/>
    </row>
    <row r="50" customHeight="1" spans="1:31">
      <c r="A50" s="364" t="str">
        <f>'[1]ALL NEW COMP'!A50</f>
        <v>ALL089</v>
      </c>
      <c r="B50" s="364" t="str">
        <f>'[1]ALL NEW COMP'!B50</f>
        <v>CR72KQM-TFM (3ph) COPELAND COMP (6HP MT)</v>
      </c>
      <c r="C50" s="219"/>
      <c r="D50" s="70">
        <f>'[1]ALL NEW COMP'!D50</f>
        <v>6</v>
      </c>
      <c r="E50" s="70" t="str">
        <f>'[1]ALL NEW COMP'!E50</f>
        <v>1/2 , 7/8</v>
      </c>
      <c r="F50" s="70"/>
      <c r="G50" s="366" t="str">
        <f>'[1]ALL NEW COMP'!G50</f>
        <v>MT72/TAG4573</v>
      </c>
      <c r="H50" s="190">
        <f>'[1]ALL NEW COMP'!O50</f>
        <v>2200.09440559441</v>
      </c>
      <c r="I50" s="375"/>
      <c r="J50" s="368" t="str">
        <f>'[1]ALL NEW COMP'!T50</f>
        <v>CU - 90 QC</v>
      </c>
      <c r="K50" s="190">
        <f>'[1]ALL NEW COMP'!W50</f>
        <v>6430.07791599408</v>
      </c>
      <c r="L50" s="190"/>
      <c r="M50" s="369" t="str">
        <f>'[1]ALL NEW COMP'!AB50</f>
        <v>LCU-08</v>
      </c>
      <c r="N50" s="377" t="s">
        <v>405</v>
      </c>
      <c r="O50" s="190">
        <f>'[1]ALL NEW COMP'!AK50</f>
        <v>8200.14244208543</v>
      </c>
      <c r="P50" s="371">
        <f>'[1]ALL NEW COMP'!AL50</f>
        <v>8105.76623006216</v>
      </c>
      <c r="Q50" s="190">
        <f>'[1]ALL NEW COMP'!AM50</f>
        <v>7720.47116384823</v>
      </c>
      <c r="R50" s="330">
        <f>'[1]ALL NEW COMP'!$AN50</f>
        <v>0</v>
      </c>
      <c r="S50" s="369">
        <f>'[1]ALL NEW COMP'!$AQ50</f>
        <v>0</v>
      </c>
      <c r="T50" s="372"/>
      <c r="U50" s="343"/>
      <c r="Z50" s="373"/>
      <c r="AA50" s="373"/>
      <c r="AB50" s="373"/>
      <c r="AC50" s="373"/>
      <c r="AD50" s="373"/>
      <c r="AE50" s="363"/>
    </row>
    <row r="51" ht="22.5" spans="1:31">
      <c r="A51" s="364" t="str">
        <f>'[1]ALL NEW COMP'!A51</f>
        <v>ALL090</v>
      </c>
      <c r="B51" s="364" t="str">
        <f>'[1]ALL NEW COMP'!B51</f>
        <v>KCJ461CAL (1ph) COPELAND COMP (1HP MT)</v>
      </c>
      <c r="C51" s="217" t="s">
        <v>409</v>
      </c>
      <c r="D51" s="70">
        <f>'[1]ALL NEW COMP'!D51</f>
        <v>1</v>
      </c>
      <c r="E51" s="70" t="str">
        <f>'[1]ALL NEW COMP'!E51</f>
        <v>3/8 , 1/2</v>
      </c>
      <c r="F51" s="70"/>
      <c r="G51" s="366" t="str">
        <f>'[1]ALL NEW COMP'!G51</f>
        <v>WJ5510/CAJ4510Z</v>
      </c>
      <c r="H51" s="190">
        <f>'[1]ALL NEW COMP'!O51</f>
        <v>1080.73993006993</v>
      </c>
      <c r="I51" s="377" t="s">
        <v>408</v>
      </c>
      <c r="J51" s="368" t="str">
        <f>'[1]ALL NEW COMP'!T51</f>
        <v>CU - 15 QC  </v>
      </c>
      <c r="K51" s="190">
        <f>'[1]ALL NEW COMP'!W51</f>
        <v>3062.55700139598</v>
      </c>
      <c r="L51" s="190"/>
      <c r="M51" s="369" t="str">
        <f>'[1]ALL NEW COMP'!AB51</f>
        <v>WCU-1.5HP</v>
      </c>
      <c r="N51" s="370"/>
      <c r="O51" s="190">
        <f>'[1]ALL NEW COMP'!AK51</f>
        <v>3710.65932347628</v>
      </c>
      <c r="P51" s="371">
        <f>'[1]ALL NEW COMP'!AL51</f>
        <v>3616.28311145301</v>
      </c>
      <c r="Q51" s="190">
        <f>'[1]ALL NEW COMP'!AM51</f>
        <v>3230.98804523908</v>
      </c>
      <c r="R51" s="330">
        <f>'[1]ALL NEW COMP'!$AN51</f>
        <v>0</v>
      </c>
      <c r="S51" s="369">
        <f>'[1]ALL NEW COMP'!$AQ51</f>
        <v>0</v>
      </c>
      <c r="T51" s="372"/>
      <c r="U51" s="343"/>
      <c r="Z51" s="373"/>
      <c r="AA51" s="373"/>
      <c r="AB51" s="373"/>
      <c r="AC51" s="373"/>
      <c r="AD51" s="373"/>
      <c r="AE51" s="363"/>
    </row>
    <row r="52" ht="12.75" customHeight="1" spans="1:31">
      <c r="A52" s="364" t="str">
        <f>'[1]ALL NEW COMP'!A52</f>
        <v>ALL091</v>
      </c>
      <c r="B52" s="364" t="str">
        <f>'[1]ALL NEW COMP'!B52</f>
        <v>KCJ484CAL (1ph) COPELAND COMP (1.5HP MT)</v>
      </c>
      <c r="C52" s="365"/>
      <c r="D52" s="70">
        <f>'[1]ALL NEW COMP'!D52</f>
        <v>1.5</v>
      </c>
      <c r="E52" s="70" t="str">
        <f>'[1]ALL NEW COMP'!E52</f>
        <v>3/8 , 1/2</v>
      </c>
      <c r="F52" s="70"/>
      <c r="G52" s="366" t="str">
        <f>'[1]ALL NEW COMP'!G52</f>
        <v>WJ5515/CAJ4517Z</v>
      </c>
      <c r="H52" s="190">
        <f>'[1]ALL NEW COMP'!O52</f>
        <v>1187.33706293706</v>
      </c>
      <c r="I52" s="370"/>
      <c r="J52" s="368" t="str">
        <f>'[1]ALL NEW COMP'!T52</f>
        <v>CU - 22  QC</v>
      </c>
      <c r="K52" s="190">
        <f>'[1]ALL NEW COMP'!W52</f>
        <v>3333.75746342341</v>
      </c>
      <c r="L52" s="190"/>
      <c r="M52" s="369" t="str">
        <f>'[1]ALL NEW COMP'!AB52</f>
        <v>WCU-2HP</v>
      </c>
      <c r="N52" s="370"/>
      <c r="O52" s="190">
        <f>'[1]ALL NEW COMP'!AK52</f>
        <v>4082.70830407375</v>
      </c>
      <c r="P52" s="371">
        <f>'[1]ALL NEW COMP'!AL52</f>
        <v>3988.33209205048</v>
      </c>
      <c r="Q52" s="190">
        <f>'[1]ALL NEW COMP'!AM52</f>
        <v>3603.03702583655</v>
      </c>
      <c r="R52" s="330">
        <f>'[1]ALL NEW COMP'!$AN52</f>
        <v>0</v>
      </c>
      <c r="S52" s="369">
        <f>'[1]ALL NEW COMP'!$AQ52</f>
        <v>0</v>
      </c>
      <c r="T52" s="372"/>
      <c r="U52" s="343"/>
      <c r="Z52" s="373"/>
      <c r="AA52" s="373"/>
      <c r="AB52" s="373"/>
      <c r="AC52" s="373"/>
      <c r="AD52" s="373"/>
      <c r="AE52" s="363"/>
    </row>
    <row r="53" ht="12.75" customHeight="1" spans="1:31">
      <c r="A53" s="364" t="str">
        <f>'[1]ALL NEW COMP'!A53</f>
        <v>ALL097</v>
      </c>
      <c r="B53" s="364" t="str">
        <f>'[1]ALL NEW COMP'!B53</f>
        <v>KCM519CAL (3ph) COPELAND COMP (3HP MT)</v>
      </c>
      <c r="C53" s="365"/>
      <c r="D53" s="70">
        <f>'[1]ALL NEW COMP'!D53</f>
        <v>3</v>
      </c>
      <c r="E53" s="70" t="str">
        <f>'[1]ALL NEW COMP'!E53</f>
        <v>3/8 , 7/8</v>
      </c>
      <c r="F53" s="70"/>
      <c r="G53" s="366" t="str">
        <f>'[1]ALL NEW COMP'!G53</f>
        <v>MTZ36</v>
      </c>
      <c r="H53" s="190">
        <f>'[1]ALL NEW COMP'!O53</f>
        <v>1425.68181818182</v>
      </c>
      <c r="I53" s="370"/>
      <c r="J53" s="368" t="str">
        <f>'[1]ALL NEW COMP'!T53</f>
        <v>CU - 40  QC</v>
      </c>
      <c r="K53" s="190">
        <f>'[1]ALL NEW COMP'!W53</f>
        <v>4033.18794249677</v>
      </c>
      <c r="L53" s="190"/>
      <c r="M53" s="369" t="str">
        <f>'[1]ALL NEW COMP'!AB53</f>
        <v>WCU-3HP</v>
      </c>
      <c r="N53" s="375"/>
      <c r="O53" s="190">
        <f>'[1]ALL NEW COMP'!AK53</f>
        <v>4900.70020542135</v>
      </c>
      <c r="P53" s="371">
        <f>'[1]ALL NEW COMP'!AL53</f>
        <v>4806.32399339807</v>
      </c>
      <c r="Q53" s="190">
        <f>'[1]ALL NEW COMP'!AM53</f>
        <v>4421.02892718414</v>
      </c>
      <c r="R53" s="330">
        <f>'[1]ALL NEW COMP'!$AN53</f>
        <v>0</v>
      </c>
      <c r="S53" s="369">
        <f>'[1]ALL NEW COMP'!$AQ53</f>
        <v>0</v>
      </c>
      <c r="T53" s="372"/>
      <c r="U53" s="343"/>
      <c r="Z53" s="373"/>
      <c r="AA53" s="373"/>
      <c r="AB53" s="373"/>
      <c r="AC53" s="373"/>
      <c r="AD53" s="373"/>
      <c r="AE53" s="363"/>
    </row>
    <row r="54" ht="12.75" customHeight="1" spans="1:31">
      <c r="A54" s="364" t="str">
        <f>'[1]ALL NEW COMP'!A54</f>
        <v>ALL098</v>
      </c>
      <c r="B54" s="364" t="str">
        <f>'[1]ALL NEW COMP'!B54</f>
        <v>KCM522CAL (3ph) COPELAND COMP (3.5HP MT)</v>
      </c>
      <c r="C54" s="219"/>
      <c r="D54" s="70">
        <f>'[1]ALL NEW COMP'!D54</f>
        <v>3.5</v>
      </c>
      <c r="E54" s="70" t="str">
        <f>'[1]ALL NEW COMP'!E54</f>
        <v>3/8 , 7/8</v>
      </c>
      <c r="F54" s="70"/>
      <c r="G54" s="366" t="str">
        <f>'[1]ALL NEW COMP'!G54</f>
        <v>MTZ40/TFH4540Z</v>
      </c>
      <c r="H54" s="190">
        <f>'[1]ALL NEW COMP'!O54</f>
        <v>1567.51888111888</v>
      </c>
      <c r="I54" s="375"/>
      <c r="J54" s="368" t="str">
        <f>'[1]ALL NEW COMP'!T54</f>
        <v>CU - 50  QC</v>
      </c>
      <c r="K54" s="190">
        <f>'[1]ALL NEW COMP'!W54</f>
        <v>4443.51688364356</v>
      </c>
      <c r="L54" s="190"/>
      <c r="M54" s="369" t="str">
        <f>'[1]ALL NEW COMP'!AB54</f>
        <v>WCU-4HP</v>
      </c>
      <c r="N54" s="377" t="s">
        <v>405</v>
      </c>
      <c r="O54" s="190">
        <f>'[1]ALL NEW COMP'!AK54</f>
        <v>5244.95054135991</v>
      </c>
      <c r="P54" s="371">
        <f>'[1]ALL NEW COMP'!AL54</f>
        <v>5150.57432933664</v>
      </c>
      <c r="Q54" s="190">
        <f>'[1]ALL NEW COMP'!AM54</f>
        <v>4765.27926312271</v>
      </c>
      <c r="R54" s="330">
        <f>'[1]ALL NEW COMP'!$AN54</f>
        <v>0</v>
      </c>
      <c r="S54" s="369">
        <f>'[1]ALL NEW COMP'!$AQ54</f>
        <v>0</v>
      </c>
      <c r="T54" s="372"/>
      <c r="U54" s="343"/>
      <c r="Z54" s="373"/>
      <c r="AA54" s="373"/>
      <c r="AB54" s="373"/>
      <c r="AC54" s="373"/>
      <c r="AD54" s="373"/>
      <c r="AE54" s="363"/>
    </row>
    <row r="55" ht="12.75" customHeight="1" spans="1:31">
      <c r="A55" s="364" t="str">
        <f>'[1]ALL NEW COMP'!A55</f>
        <v>ALL098.01</v>
      </c>
      <c r="B55" s="364" t="str">
        <f>'[1]ALL NEW COMP'!B55</f>
        <v>CS11K6ME-PFZ-135 (1ph) COPELAND COMP (2HP)</v>
      </c>
      <c r="C55" s="380" t="s">
        <v>410</v>
      </c>
      <c r="D55" s="70">
        <f>'[1]ALL NEW COMP'!D55</f>
        <v>2</v>
      </c>
      <c r="E55" s="70" t="str">
        <f>'[1]ALL NEW COMP'!E55</f>
        <v> (V01,09)</v>
      </c>
      <c r="F55" s="70"/>
      <c r="G55" s="366" t="str">
        <f>'[1]ALL NEW COMP'!G55</f>
        <v>MTZ22/FH4524Z</v>
      </c>
      <c r="H55" s="190">
        <f>'[1]ALL NEW COMP'!O55</f>
        <v>1396.14586975524</v>
      </c>
      <c r="I55" s="376" t="s">
        <v>404</v>
      </c>
      <c r="J55" s="368" t="str">
        <f>'[1]ALL NEW COMP'!T55</f>
        <v>CU - 32  QC</v>
      </c>
      <c r="K55" s="190">
        <f>'[1]ALL NEW COMP'!W55</f>
        <v>3617.52788098131</v>
      </c>
      <c r="L55" s="190"/>
      <c r="M55" s="369" t="str">
        <f>'[1]ALL NEW COMP'!AB55</f>
        <v>WCU-2HP</v>
      </c>
      <c r="N55" s="370"/>
      <c r="O55" s="190">
        <f>'[1]ALL NEW COMP'!AK55</f>
        <v>3704.76316849386</v>
      </c>
      <c r="P55" s="371">
        <f>'[1]ALL NEW COMP'!AL55</f>
        <v>3610.38695647059</v>
      </c>
      <c r="Q55" s="190">
        <f>'[1]ALL NEW COMP'!AM55</f>
        <v>3708.05179163542</v>
      </c>
      <c r="R55" s="330">
        <f>'[1]ALL NEW COMP'!$AN55</f>
        <v>0</v>
      </c>
      <c r="S55" s="369">
        <f>'[1]ALL NEW COMP'!$AQ55</f>
        <v>0</v>
      </c>
      <c r="T55" s="372"/>
      <c r="U55" s="343"/>
      <c r="Z55" s="373"/>
      <c r="AA55" s="373"/>
      <c r="AB55" s="373"/>
      <c r="AC55" s="373"/>
      <c r="AD55" s="373"/>
      <c r="AE55" s="363"/>
    </row>
    <row r="56" ht="12.75" customHeight="1" spans="1:31">
      <c r="A56" s="364" t="str">
        <f>'[1]ALL NEW COMP'!A56</f>
        <v>ALL098.02</v>
      </c>
      <c r="B56" s="364" t="str">
        <f>'[1]ALL NEW COMP'!B56</f>
        <v>CS11K6ME-TFD-132 (3ph) COPELAND COMP (2HP)</v>
      </c>
      <c r="C56" s="380"/>
      <c r="D56" s="70">
        <f>'[1]ALL NEW COMP'!D56</f>
        <v>2</v>
      </c>
      <c r="E56" s="70" t="str">
        <f>'[1]ALL NEW COMP'!E56</f>
        <v>(V01,09)</v>
      </c>
      <c r="F56" s="70"/>
      <c r="G56" s="366" t="str">
        <f>'[1]ALL NEW COMP'!G56</f>
        <v>MTZ22/TFH4524Z</v>
      </c>
      <c r="H56" s="190">
        <f>'[1]ALL NEW COMP'!O56</f>
        <v>1396.14586975524</v>
      </c>
      <c r="I56" s="367"/>
      <c r="J56" s="368" t="str">
        <f>'[1]ALL NEW COMP'!T56</f>
        <v>CU - 32  QC</v>
      </c>
      <c r="K56" s="190">
        <f>'[1]ALL NEW COMP'!W56</f>
        <v>3617.52788098131</v>
      </c>
      <c r="L56" s="190"/>
      <c r="M56" s="369" t="str">
        <f>'[1]ALL NEW COMP'!AB56</f>
        <v>WCU-2HP</v>
      </c>
      <c r="N56" s="370"/>
      <c r="O56" s="190">
        <f>'[1]ALL NEW COMP'!AK56</f>
        <v>3977.70906427038</v>
      </c>
      <c r="P56" s="371">
        <f>'[1]ALL NEW COMP'!AL56</f>
        <v>3883.33285224711</v>
      </c>
      <c r="Q56" s="190">
        <f>'[1]ALL NEW COMP'!AM56</f>
        <v>3708.05179163542</v>
      </c>
      <c r="R56" s="330">
        <f>'[1]ALL NEW COMP'!$AN56</f>
        <v>0</v>
      </c>
      <c r="S56" s="369">
        <f>'[1]ALL NEW COMP'!$AQ56</f>
        <v>0</v>
      </c>
      <c r="T56" s="372"/>
      <c r="U56" s="343"/>
      <c r="Z56" s="373"/>
      <c r="AA56" s="373"/>
      <c r="AB56" s="373"/>
      <c r="AC56" s="373"/>
      <c r="AD56" s="373"/>
      <c r="AE56" s="363"/>
    </row>
    <row r="57" ht="12.75" customHeight="1" spans="1:31">
      <c r="A57" s="364" t="str">
        <f>'[1]ALL NEW COMP'!A57</f>
        <v>ALL098.03</v>
      </c>
      <c r="B57" s="364" t="str">
        <f>'[1]ALL NEW COMP'!B57</f>
        <v>CS13K6ME-PFZ-135 (1ph) COPELAND COMP (2.5HP)</v>
      </c>
      <c r="C57" s="380"/>
      <c r="D57" s="70">
        <f>'[1]ALL NEW COMP'!D57</f>
        <v>2.5</v>
      </c>
      <c r="E57" s="70" t="str">
        <f>'[1]ALL NEW COMP'!E57</f>
        <v> (V06,09)</v>
      </c>
      <c r="F57" s="70"/>
      <c r="G57" s="366" t="str">
        <f>'[1]ALL NEW COMP'!G57</f>
        <v>MTZ32/FH4531Z</v>
      </c>
      <c r="H57" s="190">
        <f>'[1]ALL NEW COMP'!O57</f>
        <v>1464.81370192308</v>
      </c>
      <c r="I57" s="367"/>
      <c r="J57" s="368" t="str">
        <f>'[1]ALL NEW COMP'!T57</f>
        <v>CU - 36  QC</v>
      </c>
      <c r="K57" s="190">
        <f>'[1]ALL NEW COMP'!W57</f>
        <v>3811.69578605169</v>
      </c>
      <c r="L57" s="190"/>
      <c r="M57" s="369" t="str">
        <f>'[1]ALL NEW COMP'!AB57</f>
        <v>WCU-2HP</v>
      </c>
      <c r="N57" s="370"/>
      <c r="O57" s="190">
        <f>'[1]ALL NEW COMP'!AK57</f>
        <v>3773.43100066169</v>
      </c>
      <c r="P57" s="371">
        <f>'[1]ALL NEW COMP'!AL57</f>
        <v>3679.05478863842</v>
      </c>
      <c r="Q57" s="190">
        <f>'[1]ALL NEW COMP'!AM57</f>
        <v>3776.71962380326</v>
      </c>
      <c r="R57" s="330">
        <f>'[1]ALL NEW COMP'!$AN57</f>
        <v>0</v>
      </c>
      <c r="S57" s="369">
        <f>'[1]ALL NEW COMP'!$AQ57</f>
        <v>0</v>
      </c>
      <c r="T57" s="372"/>
      <c r="U57" s="343"/>
      <c r="Z57" s="373"/>
      <c r="AA57" s="373"/>
      <c r="AB57" s="373"/>
      <c r="AC57" s="373"/>
      <c r="AD57" s="373"/>
      <c r="AE57" s="363"/>
    </row>
    <row r="58" ht="12.75" customHeight="1" spans="1:31">
      <c r="A58" s="364" t="str">
        <f>'[1]ALL NEW COMP'!A58</f>
        <v>ALL098.04</v>
      </c>
      <c r="B58" s="364" t="str">
        <f>'[1]ALL NEW COMP'!B58</f>
        <v>CS13K6ME-TFM-132 (3ph) COPELAND COMP (2.5HP)</v>
      </c>
      <c r="C58" s="380"/>
      <c r="D58" s="70">
        <f>'[1]ALL NEW COMP'!D58</f>
        <v>2.5</v>
      </c>
      <c r="E58" s="70" t="str">
        <f>'[1]ALL NEW COMP'!E58</f>
        <v> (V06,09)</v>
      </c>
      <c r="F58" s="70"/>
      <c r="G58" s="366" t="str">
        <f>'[1]ALL NEW COMP'!G58</f>
        <v>MTZ32/TFH4531Z</v>
      </c>
      <c r="H58" s="190">
        <f>'[1]ALL NEW COMP'!O58</f>
        <v>1461.22978583916</v>
      </c>
      <c r="I58" s="367"/>
      <c r="J58" s="368" t="str">
        <f>'[1]ALL NEW COMP'!T58</f>
        <v>CU - 36  QC</v>
      </c>
      <c r="K58" s="190">
        <f>'[1]ALL NEW COMP'!W58</f>
        <v>3808.11186996777</v>
      </c>
      <c r="L58" s="190"/>
      <c r="M58" s="369" t="str">
        <f>'[1]ALL NEW COMP'!AB58</f>
        <v>WCU-2HP</v>
      </c>
      <c r="N58" s="370"/>
      <c r="O58" s="190">
        <f>'[1]ALL NEW COMP'!AK58</f>
        <v>4042.7929803543</v>
      </c>
      <c r="P58" s="371">
        <f>'[1]ALL NEW COMP'!AL58</f>
        <v>3948.41676833103</v>
      </c>
      <c r="Q58" s="190">
        <f>'[1]ALL NEW COMP'!AM58</f>
        <v>3773.13570771934</v>
      </c>
      <c r="R58" s="330">
        <f>'[1]ALL NEW COMP'!$AN58</f>
        <v>0</v>
      </c>
      <c r="S58" s="369">
        <f>'[1]ALL NEW COMP'!$AQ58</f>
        <v>0</v>
      </c>
      <c r="T58" s="372"/>
      <c r="U58" s="343"/>
      <c r="Z58" s="373"/>
      <c r="AA58" s="373"/>
      <c r="AB58" s="373"/>
      <c r="AC58" s="373"/>
      <c r="AD58" s="373"/>
      <c r="AE58" s="363"/>
    </row>
    <row r="59" ht="12.75" customHeight="1" spans="1:31">
      <c r="A59" s="364" t="str">
        <f>'[1]ALL NEW COMP'!A59</f>
        <v>ALL098.05</v>
      </c>
      <c r="B59" s="364" t="str">
        <f>'[1]ALL NEW COMP'!B59</f>
        <v>CS17K6ME-PFZ-135 (1ph) COPELAND COMP (3HP)</v>
      </c>
      <c r="C59" s="380"/>
      <c r="D59" s="70">
        <f>'[1]ALL NEW COMP'!D59</f>
        <v>3</v>
      </c>
      <c r="E59" s="70" t="str">
        <f>'[1]ALL NEW COMP'!E59</f>
        <v>(V06,09)</v>
      </c>
      <c r="F59" s="70"/>
      <c r="G59" s="366" t="str">
        <f>'[1]ALL NEW COMP'!G59</f>
        <v>MTZ36</v>
      </c>
      <c r="H59" s="190">
        <f>'[1]ALL NEW COMP'!O59</f>
        <v>1612.5427229021</v>
      </c>
      <c r="I59" s="367"/>
      <c r="J59" s="368" t="str">
        <f>'[1]ALL NEW COMP'!T59</f>
        <v>CU - 40  QC</v>
      </c>
      <c r="K59" s="190">
        <f>'[1]ALL NEW COMP'!W59</f>
        <v>4075.1090881809</v>
      </c>
      <c r="L59" s="190"/>
      <c r="M59" s="369" t="str">
        <f>'[1]ALL NEW COMP'!AB59</f>
        <v>WCU-3HP</v>
      </c>
      <c r="N59" s="370"/>
      <c r="O59" s="190">
        <f>'[1]ALL NEW COMP'!AK59</f>
        <v>4500.80716774355</v>
      </c>
      <c r="P59" s="371">
        <f>'[1]ALL NEW COMP'!AL59</f>
        <v>4406.43095572028</v>
      </c>
      <c r="Q59" s="190">
        <f>'[1]ALL NEW COMP'!AM59</f>
        <v>4504.09579088512</v>
      </c>
      <c r="R59" s="330">
        <f>'[1]ALL NEW COMP'!$AN59</f>
        <v>0</v>
      </c>
      <c r="S59" s="369">
        <f>'[1]ALL NEW COMP'!$AQ59</f>
        <v>0</v>
      </c>
      <c r="T59" s="372"/>
      <c r="U59" s="343"/>
      <c r="Z59" s="373"/>
      <c r="AA59" s="373"/>
      <c r="AB59" s="373"/>
      <c r="AC59" s="373"/>
      <c r="AD59" s="373"/>
      <c r="AE59" s="363"/>
    </row>
    <row r="60" ht="12.75" customHeight="1" spans="1:31">
      <c r="A60" s="364" t="str">
        <f>'[1]ALL NEW COMP'!A60</f>
        <v>ALL098.06</v>
      </c>
      <c r="B60" s="364" t="str">
        <f>'[1]ALL NEW COMP'!B60</f>
        <v>CS17K6ME-TFM-132 (3ph) COPELAND COMP (3HP)</v>
      </c>
      <c r="C60" s="380"/>
      <c r="D60" s="70">
        <f>'[1]ALL NEW COMP'!D60</f>
        <v>3</v>
      </c>
      <c r="E60" s="70" t="str">
        <f>'[1]ALL NEW COMP'!E60</f>
        <v>(V06,09)</v>
      </c>
      <c r="F60" s="70"/>
      <c r="G60" s="366" t="str">
        <f>'[1]ALL NEW COMP'!G60</f>
        <v>MTZ36</v>
      </c>
      <c r="H60" s="190">
        <f>'[1]ALL NEW COMP'!O60</f>
        <v>1470.76300262238</v>
      </c>
      <c r="I60" s="367"/>
      <c r="J60" s="368" t="str">
        <f>'[1]ALL NEW COMP'!T60</f>
        <v>CU - 40  QC</v>
      </c>
      <c r="K60" s="190">
        <f>'[1]ALL NEW COMP'!W60</f>
        <v>3933.32936790118</v>
      </c>
      <c r="L60" s="190"/>
      <c r="M60" s="369" t="str">
        <f>'[1]ALL NEW COMP'!AB60</f>
        <v>WCU-3HP</v>
      </c>
      <c r="N60" s="370"/>
      <c r="O60" s="190">
        <f>'[1]ALL NEW COMP'!AK60</f>
        <v>4631.97334324036</v>
      </c>
      <c r="P60" s="371">
        <f>'[1]ALL NEW COMP'!AL60</f>
        <v>4537.59713121709</v>
      </c>
      <c r="Q60" s="190">
        <f>'[1]ALL NEW COMP'!AM60</f>
        <v>4362.3160706054</v>
      </c>
      <c r="R60" s="330">
        <f>'[1]ALL NEW COMP'!$AN60</f>
        <v>0</v>
      </c>
      <c r="S60" s="369">
        <f>'[1]ALL NEW COMP'!$AQ60</f>
        <v>0</v>
      </c>
      <c r="T60" s="372"/>
      <c r="U60" s="343"/>
      <c r="Z60" s="373"/>
      <c r="AA60" s="373"/>
      <c r="AB60" s="373"/>
      <c r="AC60" s="373"/>
      <c r="AD60" s="373"/>
      <c r="AE60" s="363"/>
    </row>
    <row r="61" ht="12.75" customHeight="1" spans="1:31">
      <c r="A61" s="364" t="str">
        <f>'[1]ALL NEW COMP'!A61</f>
        <v>ALL098.061</v>
      </c>
      <c r="B61" s="364" t="str">
        <f>'[1]ALL NEW COMP'!B61</f>
        <v>CS20K6ME-PFZ-137 (1ph) COPELAND COMP (3.5HP)</v>
      </c>
      <c r="C61" s="380"/>
      <c r="D61" s="70">
        <f>'[1]ALL NEW COMP'!D61</f>
        <v>3.5</v>
      </c>
      <c r="E61" s="70" t="str">
        <f>'[1]ALL NEW COMP'!E61</f>
        <v>(V06,09)</v>
      </c>
      <c r="F61" s="70"/>
      <c r="G61" s="366" t="str">
        <f>'[1]ALL NEW COMP'!G61</f>
        <v>MTZ40/FH4540Z</v>
      </c>
      <c r="H61" s="190">
        <f>'[1]ALL NEW COMP'!O61</f>
        <v>2015.44656905594</v>
      </c>
      <c r="I61" s="367"/>
      <c r="J61" s="368" t="str">
        <f>'[1]ALL NEW COMP'!T61</f>
        <v>CU - 50  QC</v>
      </c>
      <c r="K61" s="190">
        <f>'[1]ALL NEW COMP'!W61</f>
        <v>4746.50481254448</v>
      </c>
      <c r="L61" s="190"/>
      <c r="M61" s="369" t="str">
        <f>'[1]ALL NEW COMP'!AB61</f>
        <v>WCU-4HP</v>
      </c>
      <c r="N61" s="370"/>
      <c r="O61" s="190">
        <f>'[1]ALL NEW COMP'!AK61</f>
        <v>5364.38584740286</v>
      </c>
      <c r="P61" s="371">
        <f>'[1]ALL NEW COMP'!AL61</f>
        <v>5270.00963537959</v>
      </c>
      <c r="Q61" s="190">
        <f>'[1]ALL NEW COMP'!AM61</f>
        <v>5094.7285747679</v>
      </c>
      <c r="R61" s="330">
        <f>'[1]ALL NEW COMP'!$AN61</f>
        <v>0</v>
      </c>
      <c r="S61" s="369">
        <f>'[1]ALL NEW COMP'!$AQ61</f>
        <v>0</v>
      </c>
      <c r="T61" s="372"/>
      <c r="U61" s="343"/>
      <c r="Z61" s="373"/>
      <c r="AA61" s="373"/>
      <c r="AB61" s="373"/>
      <c r="AC61" s="373"/>
      <c r="AD61" s="373"/>
      <c r="AE61" s="363"/>
    </row>
    <row r="62" ht="12.75" customHeight="1" spans="1:31">
      <c r="A62" s="364" t="str">
        <f>'[1]ALL NEW COMP'!A62</f>
        <v>ALL098.07</v>
      </c>
      <c r="B62" s="364" t="str">
        <f>'[1]ALL NEW COMP'!B62</f>
        <v>CS20K6ME-TFD-132 (3ph) COPELAND COMP (3.5HP)</v>
      </c>
      <c r="C62" s="380"/>
      <c r="D62" s="70">
        <f>'[1]ALL NEW COMP'!D62</f>
        <v>3.5</v>
      </c>
      <c r="E62" s="70" t="str">
        <f>'[1]ALL NEW COMP'!E62</f>
        <v>(V06,09)</v>
      </c>
      <c r="F62" s="70"/>
      <c r="G62" s="366" t="str">
        <f>'[1]ALL NEW COMP'!G62</f>
        <v>MTZ40/TFH4540Z</v>
      </c>
      <c r="H62" s="190">
        <f>'[1]ALL NEW COMP'!O62</f>
        <v>1768.990625</v>
      </c>
      <c r="I62" s="367"/>
      <c r="J62" s="368" t="str">
        <f>'[1]ALL NEW COMP'!T62</f>
        <v>CU - 50  QC</v>
      </c>
      <c r="K62" s="190">
        <f>'[1]ALL NEW COMP'!W62</f>
        <v>4500.04886848854</v>
      </c>
      <c r="L62" s="190"/>
      <c r="M62" s="369" t="str">
        <f>'[1]ALL NEW COMP'!AB62</f>
        <v>WCU-4HP</v>
      </c>
      <c r="N62" s="370"/>
      <c r="O62" s="190">
        <f>'[1]ALL NEW COMP'!AK62</f>
        <v>5215.59473851176</v>
      </c>
      <c r="P62" s="371">
        <f>'[1]ALL NEW COMP'!AL62</f>
        <v>5121.21852648849</v>
      </c>
      <c r="Q62" s="190">
        <f>'[1]ALL NEW COMP'!AM62</f>
        <v>4848.27263071196</v>
      </c>
      <c r="R62" s="330">
        <f>'[1]ALL NEW COMP'!$AN62</f>
        <v>0</v>
      </c>
      <c r="S62" s="369">
        <f>'[1]ALL NEW COMP'!$AQ62</f>
        <v>0</v>
      </c>
      <c r="T62" s="372"/>
      <c r="U62" s="343"/>
      <c r="Z62" s="373"/>
      <c r="AA62" s="373"/>
      <c r="AB62" s="373"/>
      <c r="AC62" s="373"/>
      <c r="AD62" s="373"/>
      <c r="AE62" s="363"/>
    </row>
    <row r="63" ht="12.75" customHeight="1" spans="1:31">
      <c r="A63" s="364" t="str">
        <f>'[1]ALL NEW COMP'!A63</f>
        <v>ALL098.08</v>
      </c>
      <c r="B63" s="364" t="str">
        <f>'[1]ALL NEW COMP'!B63</f>
        <v>CS24KQME-TFD-233 (3ph) COPELAND COMP (3.7HP)</v>
      </c>
      <c r="C63" s="380"/>
      <c r="D63" s="70">
        <f>'[1]ALL NEW COMP'!D63</f>
        <v>3.7</v>
      </c>
      <c r="E63" s="70" t="str">
        <f>'[1]ALL NEW COMP'!E63</f>
        <v> (V06,05)</v>
      </c>
      <c r="F63" s="70"/>
      <c r="G63" s="366" t="str">
        <f>'[1]ALL NEW COMP'!G63</f>
        <v>MTZ44/TAG4546Z</v>
      </c>
      <c r="H63" s="190">
        <f>'[1]ALL NEW COMP'!O63</f>
        <v>2022.22913024476</v>
      </c>
      <c r="I63" s="367"/>
      <c r="J63" s="368" t="str">
        <f>'[1]ALL NEW COMP'!T63</f>
        <v>CU - 64 QC</v>
      </c>
      <c r="K63" s="190">
        <f>'[1]ALL NEW COMP'!W63</f>
        <v>5636.29408003104</v>
      </c>
      <c r="L63" s="190"/>
      <c r="M63" s="369" t="str">
        <f>'[1]ALL NEW COMP'!AB63</f>
        <v>WCU-4HP</v>
      </c>
      <c r="N63" s="370"/>
      <c r="O63" s="190">
        <f>'[1]ALL NEW COMP'!AK63</f>
        <v>5640.71232926368</v>
      </c>
      <c r="P63" s="371">
        <f>'[1]ALL NEW COMP'!AL63</f>
        <v>5546.3361172404</v>
      </c>
      <c r="Q63" s="190">
        <f>'[1]ALL NEW COMP'!AM63</f>
        <v>5273.39022146388</v>
      </c>
      <c r="R63" s="330">
        <f>'[1]ALL NEW COMP'!$AN63</f>
        <v>0</v>
      </c>
      <c r="S63" s="369">
        <f>'[1]ALL NEW COMP'!$AQ63</f>
        <v>0</v>
      </c>
      <c r="T63" s="372"/>
      <c r="U63" s="343"/>
      <c r="Z63" s="373"/>
      <c r="AA63" s="373"/>
      <c r="AB63" s="373"/>
      <c r="AC63" s="373"/>
      <c r="AD63" s="373"/>
      <c r="AE63" s="363"/>
    </row>
    <row r="64" ht="12.75" customHeight="1" spans="1:31">
      <c r="A64" s="364" t="str">
        <f>'[1]ALL NEW COMP'!A64</f>
        <v>ALL098.081</v>
      </c>
      <c r="B64" s="364" t="str">
        <f>'[1]ALL NEW COMP'!B64</f>
        <v>CS27KQME-TFD-233 (3ph) COPELAND COMP (4HP)</v>
      </c>
      <c r="C64" s="380"/>
      <c r="D64" s="70">
        <f>'[1]ALL NEW COMP'!D64</f>
        <v>4</v>
      </c>
      <c r="E64" s="70" t="str">
        <f>'[1]ALL NEW COMP'!E64</f>
        <v> (V06,05)</v>
      </c>
      <c r="F64" s="70"/>
      <c r="G64" s="366" t="str">
        <f>'[1]ALL NEW COMP'!G64</f>
        <v>MTZ50,TAG2516Z</v>
      </c>
      <c r="H64" s="190">
        <f>'[1]ALL NEW COMP'!O64</f>
        <v>2148.20091346154</v>
      </c>
      <c r="I64" s="367"/>
      <c r="J64" s="368" t="str">
        <f>'[1]ALL NEW COMP'!T64</f>
        <v>CU - 64 QC</v>
      </c>
      <c r="K64" s="190">
        <f>'[1]ALL NEW COMP'!W64</f>
        <v>5762.26586324782</v>
      </c>
      <c r="L64" s="190"/>
      <c r="M64" s="369" t="str">
        <f>'[1]ALL NEW COMP'!AB64</f>
        <v>LCU-05</v>
      </c>
      <c r="N64" s="370"/>
      <c r="O64" s="190">
        <f>'[1]ALL NEW COMP'!AK64</f>
        <v>7074.39094481746</v>
      </c>
      <c r="P64" s="371">
        <f>'[1]ALL NEW COMP'!AL64</f>
        <v>6980.01473279419</v>
      </c>
      <c r="Q64" s="190">
        <f>'[1]ALL NEW COMP'!AM64</f>
        <v>6707.06883701766</v>
      </c>
      <c r="R64" s="330">
        <f>'[1]ALL NEW COMP'!$AN64</f>
        <v>0</v>
      </c>
      <c r="S64" s="369">
        <f>'[1]ALL NEW COMP'!$AQ64</f>
        <v>0</v>
      </c>
      <c r="T64" s="372"/>
      <c r="U64" s="343"/>
      <c r="Z64" s="373"/>
      <c r="AA64" s="373"/>
      <c r="AB64" s="373"/>
      <c r="AC64" s="373"/>
      <c r="AD64" s="373"/>
      <c r="AE64" s="363"/>
    </row>
    <row r="65" ht="12.75" customHeight="1" spans="1:31">
      <c r="A65" s="364" t="str">
        <f>'[1]ALL NEW COMP'!A65</f>
        <v>ALL098.09</v>
      </c>
      <c r="B65" s="378" t="str">
        <f>'[1]ALL NEW COMP'!B65</f>
        <v>CS33KQME-TFD-233 (3ph) COPELAND COMP (5HP)</v>
      </c>
      <c r="C65" s="380"/>
      <c r="D65" s="70">
        <f>'[1]ALL NEW COMP'!D65</f>
        <v>5</v>
      </c>
      <c r="E65" s="70" t="str">
        <f>'[1]ALL NEW COMP'!E65</f>
        <v>(V06,05)</v>
      </c>
      <c r="F65" s="70"/>
      <c r="G65" s="366" t="str">
        <f>'[1]ALL NEW COMP'!G65</f>
        <v>MTZ64/TAG4561Z</v>
      </c>
      <c r="H65" s="190">
        <f>'[1]ALL NEW COMP'!O65</f>
        <v>2194.04206730769</v>
      </c>
      <c r="I65" s="374"/>
      <c r="J65" s="368" t="str">
        <f>'[1]ALL NEW COMP'!T65</f>
        <v>CU - 72 QC</v>
      </c>
      <c r="K65" s="190">
        <f>'[1]ALL NEW COMP'!W65</f>
        <v>6094.08684377596</v>
      </c>
      <c r="L65" s="190"/>
      <c r="M65" s="369" t="str">
        <f>'[1]ALL NEW COMP'!AB65</f>
        <v>LCU-06</v>
      </c>
      <c r="N65" s="367" t="s">
        <v>411</v>
      </c>
      <c r="O65" s="190">
        <f>'[1]ALL NEW COMP'!AK65</f>
        <v>7475.39951169041</v>
      </c>
      <c r="P65" s="371">
        <f>'[1]ALL NEW COMP'!AL65</f>
        <v>7381.02329966714</v>
      </c>
      <c r="Q65" s="190">
        <f>'[1]ALL NEW COMP'!AM65</f>
        <v>7108.07740389062</v>
      </c>
      <c r="R65" s="330">
        <f>'[1]ALL NEW COMP'!$AN65</f>
        <v>0</v>
      </c>
      <c r="S65" s="369">
        <f>'[1]ALL NEW COMP'!$AQ65</f>
        <v>0</v>
      </c>
      <c r="T65" s="372"/>
      <c r="U65" s="343"/>
      <c r="Z65" s="373"/>
      <c r="AA65" s="373"/>
      <c r="AB65" s="373"/>
      <c r="AC65" s="373"/>
      <c r="AD65" s="373"/>
      <c r="AE65" s="363"/>
    </row>
    <row r="66" ht="12.75" customHeight="1" spans="1:31">
      <c r="A66" s="364" t="str">
        <f>'[1]ALL NEW COMP'!A66</f>
        <v>ALL098.10</v>
      </c>
      <c r="B66" s="378" t="str">
        <f>'[1]ALL NEW COMP'!B66</f>
        <v>CF05K6ME-PFZ-135 (1ph) COPELAND COMP (2HP)</v>
      </c>
      <c r="C66" s="381" t="s">
        <v>412</v>
      </c>
      <c r="D66" s="70">
        <f>'[1]ALL NEW COMP'!D66</f>
        <v>2</v>
      </c>
      <c r="E66" s="70" t="str">
        <f>'[1]ALL NEW COMP'!E66</f>
        <v> (V06,09)</v>
      </c>
      <c r="F66" s="70"/>
      <c r="G66" s="366" t="str">
        <f>'[1]ALL NEW COMP'!G66</f>
        <v>FH2480Z 8000BTU</v>
      </c>
      <c r="H66" s="190">
        <f>'[1]ALL NEW COMP'!O66</f>
        <v>1828.93957604895</v>
      </c>
      <c r="I66" s="376" t="s">
        <v>404</v>
      </c>
      <c r="J66" s="368" t="str">
        <f>'[1]ALL NEW COMP'!T66</f>
        <v>CU - 36  QC</v>
      </c>
      <c r="K66" s="190">
        <f>'[1]ALL NEW COMP'!W66</f>
        <v>4320.76141921371</v>
      </c>
      <c r="L66" s="190"/>
      <c r="M66" s="369" t="str">
        <f>'[1]ALL NEW COMP'!AB66</f>
        <v>WCU-3HP</v>
      </c>
      <c r="N66" s="367"/>
      <c r="O66" s="190">
        <f>'[1]ALL NEW COMP'!AK66</f>
        <v>5232.75451086792</v>
      </c>
      <c r="P66" s="371">
        <f>'[1]ALL NEW COMP'!AL66</f>
        <v>5138.37829884465</v>
      </c>
      <c r="Q66" s="190">
        <f>'[1]ALL NEW COMP'!AM66</f>
        <v>4865.43240306812</v>
      </c>
      <c r="R66" s="330">
        <f>'[1]ALL NEW COMP'!$AN66</f>
        <v>0</v>
      </c>
      <c r="S66" s="369">
        <f>'[1]ALL NEW COMP'!$AQ66</f>
        <v>0</v>
      </c>
      <c r="T66" s="372"/>
      <c r="U66" s="343"/>
      <c r="Z66" s="373"/>
      <c r="AA66" s="373"/>
      <c r="AB66" s="373"/>
      <c r="AC66" s="373"/>
      <c r="AD66" s="373"/>
      <c r="AE66" s="363"/>
    </row>
    <row r="67" ht="12.75" customHeight="1" spans="1:31">
      <c r="A67" s="364" t="str">
        <f>'[1]ALL NEW COMP'!A67</f>
        <v>ALL098.11</v>
      </c>
      <c r="B67" s="378" t="str">
        <f>'[1]ALL NEW COMP'!B67</f>
        <v>CF05K6ME-TFM-132 (3ph) COPELAND COMP (2HP)</v>
      </c>
      <c r="C67" s="382"/>
      <c r="D67" s="70">
        <f>'[1]ALL NEW COMP'!D67</f>
        <v>2</v>
      </c>
      <c r="E67" s="70" t="str">
        <f>'[1]ALL NEW COMP'!E67</f>
        <v> (V06,09)</v>
      </c>
      <c r="F67" s="70"/>
      <c r="G67" s="366" t="str">
        <f>'[1]ALL NEW COMP'!G67</f>
        <v>TFH2480Z 8000BTU</v>
      </c>
      <c r="H67" s="190">
        <f>'[1]ALL NEW COMP'!O67</f>
        <v>1677.69831730769</v>
      </c>
      <c r="I67" s="367"/>
      <c r="J67" s="368" t="str">
        <f>'[1]ALL NEW COMP'!T67</f>
        <v>CU - 36  QC</v>
      </c>
      <c r="K67" s="190">
        <f>'[1]ALL NEW COMP'!W67</f>
        <v>4169.52016047245</v>
      </c>
      <c r="L67" s="190"/>
      <c r="M67" s="369" t="str">
        <f>'[1]ALL NEW COMP'!AB67</f>
        <v>WCU-3HP</v>
      </c>
      <c r="N67" s="367"/>
      <c r="O67" s="190">
        <f>'[1]ALL NEW COMP'!AK67</f>
        <v>5081.51325212666</v>
      </c>
      <c r="P67" s="371">
        <f>'[1]ALL NEW COMP'!AL67</f>
        <v>4987.13704010338</v>
      </c>
      <c r="Q67" s="190">
        <f>'[1]ALL NEW COMP'!AM67</f>
        <v>4714.19114432686</v>
      </c>
      <c r="R67" s="330">
        <f>'[1]ALL NEW COMP'!$AN67</f>
        <v>0</v>
      </c>
      <c r="S67" s="369">
        <f>'[1]ALL NEW COMP'!$AQ67</f>
        <v>0</v>
      </c>
      <c r="T67" s="372"/>
      <c r="U67" s="343"/>
      <c r="Z67" s="373"/>
      <c r="AA67" s="373"/>
      <c r="AB67" s="373"/>
      <c r="AC67" s="373"/>
      <c r="AD67" s="373"/>
      <c r="AE67" s="363"/>
    </row>
    <row r="68" ht="22.5" spans="1:31">
      <c r="A68" s="364" t="str">
        <f>'[1]ALL NEW COMP'!A68</f>
        <v>ALL098.13</v>
      </c>
      <c r="B68" s="378" t="str">
        <f>'[1]ALL NEW COMP'!B68</f>
        <v>CF10K6ME-TFM-132 (3ph) COPELAND COMP (2.8HP LT)</v>
      </c>
      <c r="C68" s="382"/>
      <c r="D68" s="70" t="str">
        <f>'[1]ALL NEW COMP'!D68</f>
        <v>2.8 (5AMP)</v>
      </c>
      <c r="E68" s="70" t="str">
        <f>'[1]ALL NEW COMP'!E68</f>
        <v> (V06,09)</v>
      </c>
      <c r="F68" s="70"/>
      <c r="G68" s="366" t="str">
        <f>'[1]ALL NEW COMP'!G68</f>
        <v>TFH2511Z</v>
      </c>
      <c r="H68" s="190">
        <f>'[1]ALL NEW COMP'!O68</f>
        <v>1775.5392263986</v>
      </c>
      <c r="I68" s="367"/>
      <c r="J68" s="368" t="str">
        <f>'[1]ALL NEW COMP'!T68</f>
        <v>CU - 40  QC</v>
      </c>
      <c r="K68" s="190">
        <f>'[1]ALL NEW COMP'!W68</f>
        <v>4383.04535071355</v>
      </c>
      <c r="L68" s="190"/>
      <c r="M68" s="369" t="str">
        <f>'[1]ALL NEW COMP'!AB68</f>
        <v>WCU-3HP</v>
      </c>
      <c r="N68" s="367"/>
      <c r="O68" s="190">
        <f>'[1]ALL NEW COMP'!AK68</f>
        <v>5179.35416121756</v>
      </c>
      <c r="P68" s="371">
        <f>'[1]ALL NEW COMP'!AL68</f>
        <v>5084.97794919429</v>
      </c>
      <c r="Q68" s="190">
        <f>'[1]ALL NEW COMP'!AM68</f>
        <v>4812.03205341777</v>
      </c>
      <c r="R68" s="330">
        <f>'[1]ALL NEW COMP'!$AN68</f>
        <v>0</v>
      </c>
      <c r="S68" s="369">
        <f>'[1]ALL NEW COMP'!$AQ68</f>
        <v>0</v>
      </c>
      <c r="T68" s="372"/>
      <c r="U68" s="343"/>
      <c r="Z68" s="373"/>
      <c r="AA68" s="373"/>
      <c r="AB68" s="373"/>
      <c r="AC68" s="373"/>
      <c r="AD68" s="373"/>
      <c r="AE68" s="363"/>
    </row>
    <row r="69" ht="14.25" customHeight="1" spans="1:31">
      <c r="A69" s="364" t="str">
        <f>'[1]ALL NEW COMP'!A69</f>
        <v>ALL098.14</v>
      </c>
      <c r="B69" s="378" t="str">
        <f>'[1]ALL NEW COMP'!B69</f>
        <v>CF12K7ME-TFD-132 (3ph) COPELAND COMP (3.5HP)</v>
      </c>
      <c r="C69" s="382"/>
      <c r="D69" s="70">
        <f>'[1]ALL NEW COMP'!D69</f>
        <v>3.5</v>
      </c>
      <c r="E69" s="70" t="str">
        <f>'[1]ALL NEW COMP'!E69</f>
        <v> (V06,09)</v>
      </c>
      <c r="F69" s="70"/>
      <c r="G69" s="366" t="str">
        <f>'[1]ALL NEW COMP'!G69</f>
        <v>TFH2513Z</v>
      </c>
      <c r="H69" s="190">
        <f>'[1]ALL NEW COMP'!O69</f>
        <v>2054.57224381978</v>
      </c>
      <c r="I69" s="367"/>
      <c r="J69" s="368" t="str">
        <f>'[1]ALL NEW COMP'!T69</f>
        <v>CU - 50  QC</v>
      </c>
      <c r="K69" s="190">
        <f>'[1]ALL NEW COMP'!W69</f>
        <v>4677.69981633587</v>
      </c>
      <c r="L69" s="190"/>
      <c r="M69" s="369" t="str">
        <f>'[1]ALL NEW COMP'!AB69</f>
        <v>WCU-4HP</v>
      </c>
      <c r="N69" s="367"/>
      <c r="O69" s="190">
        <f>'[1]ALL NEW COMP'!AK69</f>
        <v>5393.24568635909</v>
      </c>
      <c r="P69" s="371">
        <f>'[1]ALL NEW COMP'!AL69</f>
        <v>5298.86947433581</v>
      </c>
      <c r="Q69" s="190">
        <f>'[1]ALL NEW COMP'!AM69</f>
        <v>5025.92357855929</v>
      </c>
      <c r="R69" s="330">
        <f>'[1]ALL NEW COMP'!$AN69</f>
        <v>0</v>
      </c>
      <c r="S69" s="369">
        <f>'[1]ALL NEW COMP'!$AQ69</f>
        <v>0</v>
      </c>
      <c r="T69" s="372"/>
      <c r="U69" s="343"/>
      <c r="Z69" s="373"/>
      <c r="AA69" s="373"/>
      <c r="AB69" s="373"/>
      <c r="AC69" s="373"/>
      <c r="AD69" s="373"/>
      <c r="AE69" s="363"/>
    </row>
    <row r="70" ht="12.75" customHeight="1" spans="1:31">
      <c r="A70" s="364" t="str">
        <f>'[1]ALL NEW COMP'!A70</f>
        <v>ALL098.15</v>
      </c>
      <c r="B70" s="378" t="str">
        <f>'[1]ALL NEW COMP'!B70</f>
        <v>KCM475LAL-C3 (1ph) COPELAND COMP (2HP)</v>
      </c>
      <c r="C70" s="382"/>
      <c r="D70" s="70">
        <f>'[1]ALL NEW COMP'!D70</f>
        <v>2</v>
      </c>
      <c r="E70" s="70" t="str">
        <f>'[1]ALL NEW COMP'!E70</f>
        <v>3/8 , 5/8</v>
      </c>
      <c r="F70" s="70"/>
      <c r="G70" s="366" t="str">
        <f>'[1]ALL NEW COMP'!G71</f>
        <v>TFH2480Z 8000BTU</v>
      </c>
      <c r="H70" s="190">
        <f>'[1]ALL NEW COMP'!O70</f>
        <v>1665.7215007215</v>
      </c>
      <c r="I70" s="367"/>
      <c r="J70" s="368" t="str">
        <f>'[1]ALL NEW COMP'!T70</f>
        <v>CU - 36  QC</v>
      </c>
      <c r="K70" s="190">
        <f>'[1]ALL NEW COMP'!W70</f>
        <v>4106.29037463329</v>
      </c>
      <c r="L70" s="190"/>
      <c r="M70" s="369" t="str">
        <f>'[1]ALL NEW COMP'!AB70</f>
        <v>WCU-3HP</v>
      </c>
      <c r="N70" s="367"/>
      <c r="O70" s="190">
        <f>'[1]ALL NEW COMP'!AK70</f>
        <v>5018.2834662875</v>
      </c>
      <c r="P70" s="371">
        <f>'[1]ALL NEW COMP'!AL70</f>
        <v>4923.90725426423</v>
      </c>
      <c r="Q70" s="190">
        <f>'[1]ALL NEW COMP'!AM70</f>
        <v>4650.96135848771</v>
      </c>
      <c r="R70" s="330">
        <f>'[1]ALL NEW COMP'!$AN70</f>
        <v>0</v>
      </c>
      <c r="S70" s="369">
        <f>'[1]ALL NEW COMP'!$AQ70</f>
        <v>0</v>
      </c>
      <c r="T70" s="372"/>
      <c r="U70" s="343"/>
      <c r="Z70" s="373"/>
      <c r="AA70" s="373"/>
      <c r="AB70" s="373"/>
      <c r="AC70" s="373"/>
      <c r="AD70" s="373"/>
      <c r="AE70" s="363"/>
    </row>
    <row r="71" ht="22.5" spans="1:31">
      <c r="A71" s="364" t="str">
        <f>'[1]ALL NEW COMP'!A71</f>
        <v>ALL098.16</v>
      </c>
      <c r="B71" s="378" t="str">
        <f>'[1]ALL NEW COMP'!B71</f>
        <v>KCM475LAL-E5 (3ph) COPELAND COMP (2HP)</v>
      </c>
      <c r="C71" s="382"/>
      <c r="D71" s="70">
        <f>'[1]ALL NEW COMP'!D71</f>
        <v>2</v>
      </c>
      <c r="E71" s="70" t="str">
        <f>'[1]ALL NEW COMP'!E71</f>
        <v>3/8 , 5/8</v>
      </c>
      <c r="F71" s="70"/>
      <c r="G71" s="366" t="str">
        <f>'[1]ALL NEW COMP'!G72</f>
        <v>TFH2511Z</v>
      </c>
      <c r="H71" s="190">
        <f>'[1]ALL NEW COMP'!O71</f>
        <v>1486.32514662757</v>
      </c>
      <c r="I71" s="367"/>
      <c r="J71" s="368" t="str">
        <f>'[1]ALL NEW COMP'!T71</f>
        <v>CU - 36  QC</v>
      </c>
      <c r="K71" s="190">
        <f>'[1]ALL NEW COMP'!W71</f>
        <v>3909.54736764028</v>
      </c>
      <c r="L71" s="190"/>
      <c r="M71" s="369" t="str">
        <f>'[1]ALL NEW COMP'!AB71</f>
        <v>WCU-3HP</v>
      </c>
      <c r="N71" s="367"/>
      <c r="O71" s="190">
        <f>'[1]ALL NEW COMP'!AK71</f>
        <v>4821.54045929449</v>
      </c>
      <c r="P71" s="371">
        <f>'[1]ALL NEW COMP'!AL71</f>
        <v>4727.16424727122</v>
      </c>
      <c r="Q71" s="190">
        <f>'[1]ALL NEW COMP'!AM71</f>
        <v>4454.21835149469</v>
      </c>
      <c r="R71" s="330">
        <f>'[1]ALL NEW COMP'!$AN71</f>
        <v>0</v>
      </c>
      <c r="S71" s="369">
        <f>'[1]ALL NEW COMP'!$AQ71</f>
        <v>0</v>
      </c>
      <c r="T71" s="372"/>
      <c r="U71" s="343"/>
      <c r="Z71" s="373"/>
      <c r="AA71" s="373"/>
      <c r="AB71" s="373"/>
      <c r="AC71" s="373"/>
      <c r="AD71" s="373"/>
      <c r="AE71" s="363"/>
    </row>
    <row r="72" ht="22.5" spans="1:31">
      <c r="A72" s="364" t="str">
        <f>'[1]ALL NEW COMP'!A72</f>
        <v>ALL099</v>
      </c>
      <c r="B72" s="378" t="str">
        <f>'[1]ALL NEW COMP'!B72</f>
        <v>KCM512LAL (3ph) COPELAND COMP (3HP LT)</v>
      </c>
      <c r="C72" s="382"/>
      <c r="D72" s="70">
        <f>'[1]ALL NEW COMP'!D72</f>
        <v>3</v>
      </c>
      <c r="E72" s="70" t="str">
        <f>'[1]ALL NEW COMP'!E72</f>
        <v>3/8 , 3/4</v>
      </c>
      <c r="F72" s="70"/>
      <c r="G72" s="366" t="str">
        <f>'[1]ALL NEW COMP'!G73</f>
        <v>TFH2513Z</v>
      </c>
      <c r="H72" s="190">
        <f>'[1]ALL NEW COMP'!O72</f>
        <v>1598.55015673981</v>
      </c>
      <c r="I72" s="367"/>
      <c r="J72" s="368" t="str">
        <f>'[1]ALL NEW COMP'!T72</f>
        <v>CU - 50  QC</v>
      </c>
      <c r="K72" s="190">
        <f>'[1]ALL NEW COMP'!W72</f>
        <v>4302.39660392329</v>
      </c>
      <c r="L72" s="190"/>
      <c r="M72" s="369" t="str">
        <f>'[1]ALL NEW COMP'!AB72</f>
        <v>WCU-3HP</v>
      </c>
      <c r="N72" s="367"/>
      <c r="O72" s="190">
        <f>'[1]ALL NEW COMP'!AK72</f>
        <v>4830.21353621756</v>
      </c>
      <c r="P72" s="371">
        <f>'[1]ALL NEW COMP'!AL72</f>
        <v>4735.83732419429</v>
      </c>
      <c r="Q72" s="190">
        <f>'[1]ALL NEW COMP'!AM72</f>
        <v>4462.89142841777</v>
      </c>
      <c r="R72" s="330">
        <f>'[1]ALL NEW COMP'!$AN72</f>
        <v>0</v>
      </c>
      <c r="S72" s="369">
        <f>'[1]ALL NEW COMP'!$AQ72</f>
        <v>0</v>
      </c>
      <c r="T72" s="372"/>
      <c r="U72" s="343"/>
      <c r="Z72" s="373"/>
      <c r="AA72" s="373"/>
      <c r="AB72" s="373"/>
      <c r="AC72" s="373"/>
      <c r="AD72" s="373"/>
      <c r="AE72" s="363"/>
    </row>
    <row r="73" customHeight="1" spans="1:31">
      <c r="A73" s="364" t="str">
        <f>'[1]ALL NEW COMP'!A73</f>
        <v>ALL099.01</v>
      </c>
      <c r="B73" s="378" t="str">
        <f>'[1]ALL NEW COMP'!B73</f>
        <v>KCM515LAL (3ph) COPELAND COMP (3.5HP LT)</v>
      </c>
      <c r="C73" s="382"/>
      <c r="D73" s="70">
        <f>'[1]ALL NEW COMP'!D73</f>
        <v>3.5</v>
      </c>
      <c r="E73" s="70" t="str">
        <f>'[1]ALL NEW COMP'!E73</f>
        <v>3/8 , 3/4</v>
      </c>
      <c r="F73" s="70"/>
      <c r="G73" s="366" t="str">
        <f>'[1]ALL NEW COMP'!G74</f>
        <v>TAG2516Z</v>
      </c>
      <c r="H73" s="190">
        <f>'[1]ALL NEW COMP'!O73</f>
        <v>1746.05785123967</v>
      </c>
      <c r="I73" s="367"/>
      <c r="J73" s="368" t="str">
        <f>'[1]ALL NEW COMP'!T73</f>
        <v>CU - 64B QC</v>
      </c>
      <c r="K73" s="190">
        <f>'[1]ALL NEW COMP'!W73</f>
        <v>4747.31967109555</v>
      </c>
      <c r="L73" s="190"/>
      <c r="M73" s="369" t="str">
        <f>'[1]ALL NEW COMP'!AB73</f>
        <v>WCU-4HP</v>
      </c>
      <c r="N73" s="367"/>
      <c r="O73" s="190">
        <f>'[1]ALL NEW COMP'!AK73</f>
        <v>5068.97743898147</v>
      </c>
      <c r="P73" s="371">
        <f>'[1]ALL NEW COMP'!AL73</f>
        <v>4974.6012269582</v>
      </c>
      <c r="Q73" s="190">
        <f>'[1]ALL NEW COMP'!AM73</f>
        <v>4701.65533118167</v>
      </c>
      <c r="R73" s="330">
        <f>'[1]ALL NEW COMP'!$AN73</f>
        <v>0</v>
      </c>
      <c r="S73" s="369">
        <f>'[1]ALL NEW COMP'!$AQ73</f>
        <v>0</v>
      </c>
      <c r="T73" s="372"/>
      <c r="U73" s="343"/>
      <c r="Z73" s="373"/>
      <c r="AA73" s="373"/>
      <c r="AB73" s="373"/>
      <c r="AC73" s="373"/>
      <c r="AD73" s="373"/>
      <c r="AE73" s="363"/>
    </row>
    <row r="74" customHeight="1" spans="1:31">
      <c r="A74" s="364" t="str">
        <f>'[1]ALL NEW COMP'!A74</f>
        <v>ALL099.02</v>
      </c>
      <c r="B74" s="378" t="str">
        <f>'[1]ALL NEW COMP'!B74</f>
        <v>KCM517LAL (3ph) COPELAND COMP (4HP LT)</v>
      </c>
      <c r="C74" s="382"/>
      <c r="D74" s="70">
        <f>'[1]ALL NEW COMP'!D74</f>
        <v>4</v>
      </c>
      <c r="E74" s="70" t="str">
        <f>'[1]ALL NEW COMP'!E74</f>
        <v>V06,V04(1/2,3/4) </v>
      </c>
      <c r="F74" s="70"/>
      <c r="G74" s="366"/>
      <c r="H74" s="190">
        <f>'[1]ALL NEW COMP'!O74</f>
        <v>2007.61579241071</v>
      </c>
      <c r="I74" s="367"/>
      <c r="J74" s="368" t="str">
        <f>'[1]ALL NEW COMP'!T74</f>
        <v>CU - 64 QC</v>
      </c>
      <c r="K74" s="190">
        <f>'[1]ALL NEW COMP'!W74</f>
        <v>5551.50657004543</v>
      </c>
      <c r="L74" s="190"/>
      <c r="M74" s="369" t="str">
        <f>'[1]ALL NEW COMP'!AB74</f>
        <v>LCU-05</v>
      </c>
      <c r="N74" s="374"/>
      <c r="O74" s="190">
        <f>'[1]ALL NEW COMP'!AK74</f>
        <v>6863.63165161507</v>
      </c>
      <c r="P74" s="371">
        <f>'[1]ALL NEW COMP'!AL74</f>
        <v>6769.2554395918</v>
      </c>
      <c r="Q74" s="190">
        <f>'[1]ALL NEW COMP'!AM74</f>
        <v>6496.30954381527</v>
      </c>
      <c r="R74" s="330" t="str">
        <f>'[1]ALL NEW COMP'!$AN74</f>
        <v>HTC-4</v>
      </c>
      <c r="S74" s="369">
        <f>'[1]ALL NEW COMP'!$AQ74</f>
        <v>5227.26248415586</v>
      </c>
      <c r="T74" s="372"/>
      <c r="U74" s="343"/>
      <c r="Z74" s="373"/>
      <c r="AA74" s="373"/>
      <c r="AB74" s="373"/>
      <c r="AC74" s="373"/>
      <c r="AD74" s="373"/>
      <c r="AE74" s="363"/>
    </row>
    <row r="75" customHeight="1" spans="1:31">
      <c r="A75" s="364" t="str">
        <f>'[1]ALL NEW COMP'!A75</f>
        <v>ALL099.03</v>
      </c>
      <c r="B75" s="364" t="str">
        <f>'[1]ALL NEW COMP'!B75</f>
        <v>KCM520LAL (3ph) COPELAND COMP (5HP LT)</v>
      </c>
      <c r="C75" s="383"/>
      <c r="D75" s="70">
        <f>'[1]ALL NEW COMP'!D75</f>
        <v>5</v>
      </c>
      <c r="E75" s="70" t="str">
        <f>'[1]ALL NEW COMP'!E75</f>
        <v>V06,V04(1/2,3/4) </v>
      </c>
      <c r="F75" s="70"/>
      <c r="G75" s="366" t="str">
        <f>'[1]ALL NEW COMP'!G75</f>
        <v>TAG2522Z</v>
      </c>
      <c r="H75" s="190">
        <f>'[1]ALL NEW COMP'!O75</f>
        <v>2167.84533126072</v>
      </c>
      <c r="I75" s="374"/>
      <c r="J75" s="368" t="str">
        <f>'[1]ALL NEW COMP'!T75</f>
        <v>CU - 72 QC</v>
      </c>
      <c r="K75" s="190">
        <f>'[1]ALL NEW COMP'!W75</f>
        <v>5875.47590721692</v>
      </c>
      <c r="L75" s="190"/>
      <c r="M75" s="369" t="str">
        <f>'[1]ALL NEW COMP'!AB75</f>
        <v>LCU-06</v>
      </c>
      <c r="N75" s="377" t="s">
        <v>405</v>
      </c>
      <c r="O75" s="190">
        <f>'[1]ALL NEW COMP'!AK75</f>
        <v>7256.78857513138</v>
      </c>
      <c r="P75" s="371">
        <f>'[1]ALL NEW COMP'!AL75</f>
        <v>7162.41236310811</v>
      </c>
      <c r="Q75" s="190">
        <f>'[1]ALL NEW COMP'!AM75</f>
        <v>6889.46646733158</v>
      </c>
      <c r="R75" s="330" t="str">
        <f>'[1]ALL NEW COMP'!$AN75</f>
        <v>HTC-5</v>
      </c>
      <c r="S75" s="369">
        <f>'[1]ALL NEW COMP'!$AQ75</f>
        <v>5456.17919462916</v>
      </c>
      <c r="T75" s="218"/>
      <c r="U75" s="343"/>
      <c r="Z75" s="373"/>
      <c r="AA75" s="373"/>
      <c r="AB75" s="373"/>
      <c r="AC75" s="373"/>
      <c r="AD75" s="373"/>
      <c r="AE75" s="363"/>
    </row>
    <row r="76" ht="22.5" spans="1:31">
      <c r="A76" s="364" t="str">
        <f>'[1]ALL NEW COMP'!A76</f>
        <v>ALL100</v>
      </c>
      <c r="B76" s="364" t="str">
        <f>'[1]ALL NEW COMP'!B76</f>
        <v>SM124A4ALB DANFOSS SCROLL COMP 10HP</v>
      </c>
      <c r="C76" s="289" t="s">
        <v>413</v>
      </c>
      <c r="D76" s="70">
        <f>'[1]ALL NEW COMP'!D76</f>
        <v>10</v>
      </c>
      <c r="E76" s="70" t="str">
        <f>'[1]ALL NEW COMP'!E76</f>
        <v>7/8, 1 3/8</v>
      </c>
      <c r="F76" s="70"/>
      <c r="G76" s="366">
        <f>'[1]ALL NEW COMP'!G76</f>
        <v>0</v>
      </c>
      <c r="H76" s="190">
        <f>'[1]ALL NEW COMP'!O76</f>
        <v>3834.79020979021</v>
      </c>
      <c r="I76" s="370" t="s">
        <v>404</v>
      </c>
      <c r="J76" s="368" t="str">
        <f>'[1]ALL NEW COMP'!T76</f>
        <v>CU - 144 QC</v>
      </c>
      <c r="K76" s="190">
        <f>'[1]ALL NEW COMP'!W76</f>
        <v>11302.0650569569</v>
      </c>
      <c r="L76" s="190"/>
      <c r="M76" s="369" t="str">
        <f>'[1]ALL NEW COMP'!AB76</f>
        <v>TCU - 150B</v>
      </c>
      <c r="N76" s="370"/>
      <c r="O76" s="190">
        <f>'[1]ALL NEW COMP'!AK76</f>
        <v>12591.7859355413</v>
      </c>
      <c r="P76" s="371">
        <f>'[1]ALL NEW COMP'!AL76</f>
        <v>12497.409723518</v>
      </c>
      <c r="Q76" s="190">
        <f>'[1]ALL NEW COMP'!AM76</f>
        <v>12224.4638277415</v>
      </c>
      <c r="R76" s="330">
        <f>'[1]ALL NEW COMP'!$AN76</f>
        <v>0</v>
      </c>
      <c r="S76" s="369">
        <f>'[1]ALL NEW COMP'!$AQ76</f>
        <v>0</v>
      </c>
      <c r="T76" s="218"/>
      <c r="U76" s="343"/>
      <c r="Z76" s="373"/>
      <c r="AA76" s="373"/>
      <c r="AB76" s="373"/>
      <c r="AC76" s="373"/>
      <c r="AD76" s="373"/>
      <c r="AE76" s="363"/>
    </row>
    <row r="77" ht="22.5" spans="1:31">
      <c r="A77" s="364" t="str">
        <f>'[1]ALL NEW COMP'!A77</f>
        <v>ALL101</v>
      </c>
      <c r="B77" s="364" t="str">
        <f>'[1]ALL NEW COMP'!B77</f>
        <v>SM147A4ALB DANFOSS SCROLL COMP 12HP</v>
      </c>
      <c r="C77" s="289"/>
      <c r="D77" s="70">
        <f>'[1]ALL NEW COMP'!D77</f>
        <v>12</v>
      </c>
      <c r="E77" s="70" t="str">
        <f>'[1]ALL NEW COMP'!E77</f>
        <v>7/8, 1 3/8</v>
      </c>
      <c r="F77" s="70"/>
      <c r="G77" s="366">
        <f>'[1]ALL NEW COMP'!G77</f>
        <v>0</v>
      </c>
      <c r="H77" s="190">
        <f>'[1]ALL NEW COMP'!O77</f>
        <v>4272.02797202797</v>
      </c>
      <c r="I77" s="370"/>
      <c r="J77" s="368" t="str">
        <f>'[1]ALL NEW COMP'!T77</f>
        <v>CU - 160 QC</v>
      </c>
      <c r="K77" s="190">
        <f>'[1]ALL NEW COMP'!W77</f>
        <v>12252.4183197279</v>
      </c>
      <c r="L77" s="190"/>
      <c r="M77" s="369" t="str">
        <f>'[1]ALL NEW COMP'!AB77</f>
        <v>TCU - 120 </v>
      </c>
      <c r="N77" s="370"/>
      <c r="O77" s="190">
        <f>'[1]ALL NEW COMP'!AK77</f>
        <v>13162.3171497899</v>
      </c>
      <c r="P77" s="371">
        <f>'[1]ALL NEW COMP'!AL77</f>
        <v>13067.9409377666</v>
      </c>
      <c r="Q77" s="190">
        <f>'[1]ALL NEW COMP'!AM77</f>
        <v>12794.9950419901</v>
      </c>
      <c r="R77" s="330">
        <f>'[1]ALL NEW COMP'!$AN77</f>
        <v>0</v>
      </c>
      <c r="S77" s="369">
        <f>'[1]ALL NEW COMP'!$AQ77</f>
        <v>0</v>
      </c>
      <c r="T77" s="218"/>
      <c r="U77" s="343"/>
      <c r="Z77" s="373"/>
      <c r="AA77" s="373"/>
      <c r="AB77" s="373"/>
      <c r="AC77" s="373"/>
      <c r="AD77" s="373"/>
      <c r="AE77" s="363"/>
    </row>
    <row r="78" customHeight="1" spans="1:31">
      <c r="A78" s="364" t="str">
        <f>'[1]ALL NEW COMP'!A78</f>
        <v>ALL102</v>
      </c>
      <c r="B78" s="364" t="str">
        <f>'[1]ALL NEW COMP'!B78</f>
        <v>SM161T4VC DANFOSS SCROLL COMP 13HP</v>
      </c>
      <c r="C78" s="289"/>
      <c r="D78" s="70">
        <f>'[1]ALL NEW COMP'!D78</f>
        <v>13</v>
      </c>
      <c r="E78" s="70" t="str">
        <f>'[1]ALL NEW COMP'!E78</f>
        <v>7/8, 1 3/8</v>
      </c>
      <c r="F78" s="70"/>
      <c r="G78" s="366">
        <f>'[1]ALL NEW COMP'!G78</f>
        <v>0</v>
      </c>
      <c r="H78" s="190">
        <f>'[1]ALL NEW COMP'!O78</f>
        <v>5512.06293706294</v>
      </c>
      <c r="I78" s="370"/>
      <c r="J78" s="368" t="str">
        <f>'[1]ALL NEW COMP'!T78</f>
        <v>CU - 160 QC</v>
      </c>
      <c r="K78" s="190">
        <f>'[1]ALL NEW COMP'!W78</f>
        <v>13532.3319172415</v>
      </c>
      <c r="L78" s="190"/>
      <c r="M78" s="369" t="str">
        <f>'[1]ALL NEW COMP'!AB78</f>
        <v>TCU - 150 </v>
      </c>
      <c r="N78" s="370"/>
      <c r="O78" s="190">
        <f>'[1]ALL NEW COMP'!AK78</f>
        <v>15107.5991341908</v>
      </c>
      <c r="P78" s="371">
        <f>'[1]ALL NEW COMP'!AL78</f>
        <v>15013.2229221676</v>
      </c>
      <c r="Q78" s="190">
        <f>'[1]ALL NEW COMP'!AM78</f>
        <v>14740.277026391</v>
      </c>
      <c r="R78" s="330">
        <f>'[1]ALL NEW COMP'!$AN78</f>
        <v>0</v>
      </c>
      <c r="S78" s="369">
        <f>'[1]ALL NEW COMP'!$AQ78</f>
        <v>0</v>
      </c>
      <c r="T78" s="218"/>
      <c r="U78" s="343"/>
      <c r="Z78" s="373"/>
      <c r="AA78" s="373"/>
      <c r="AB78" s="373"/>
      <c r="AC78" s="373"/>
      <c r="AD78" s="373"/>
      <c r="AE78" s="363"/>
    </row>
    <row r="79" ht="22.5" spans="1:31">
      <c r="A79" s="364" t="str">
        <f>'[1]ALL NEW COMP'!A79</f>
        <v>ALL103</v>
      </c>
      <c r="B79" s="364" t="str">
        <f>'[1]ALL NEW COMP'!B79</f>
        <v>SM185S4CC DANFOSS SCROLL COMP 15HP</v>
      </c>
      <c r="C79" s="289"/>
      <c r="D79" s="70">
        <f>'[1]ALL NEW COMP'!D79</f>
        <v>15</v>
      </c>
      <c r="E79" s="70" t="str">
        <f>'[1]ALL NEW COMP'!E79</f>
        <v>1 1/8, 1 5/8</v>
      </c>
      <c r="F79" s="70"/>
      <c r="G79" s="366">
        <f>'[1]ALL NEW COMP'!G79</f>
        <v>0</v>
      </c>
      <c r="H79" s="190">
        <f>'[1]ALL NEW COMP'!O79</f>
        <v>6164.33566433566</v>
      </c>
      <c r="I79" s="370"/>
      <c r="J79" s="368" t="str">
        <f>'[1]ALL NEW COMP'!T79</f>
        <v>CU - 200 QC</v>
      </c>
      <c r="K79" s="190">
        <f>'[1]ALL NEW COMP'!W79</f>
        <v>15759.4108762571</v>
      </c>
      <c r="L79" s="190"/>
      <c r="M79" s="369" t="str">
        <f>'[1]ALL NEW COMP'!AB79</f>
        <v>TCU - 150 </v>
      </c>
      <c r="N79" s="370"/>
      <c r="O79" s="190">
        <f>'[1]ALL NEW COMP'!AK79</f>
        <v>15913.7180153097</v>
      </c>
      <c r="P79" s="371">
        <f>'[1]ALL NEW COMP'!AL79</f>
        <v>15819.3418032865</v>
      </c>
      <c r="Q79" s="190">
        <f>'[1]ALL NEW COMP'!AM79</f>
        <v>15546.3959075099</v>
      </c>
      <c r="R79" s="330" t="str">
        <f>'[1]ALL NEW COMP'!$AN79</f>
        <v>HTC-20</v>
      </c>
      <c r="S79" s="369">
        <f>'[1]ALL NEW COMP'!$AQ79</f>
        <v>13860.3175073425</v>
      </c>
      <c r="T79" s="218"/>
      <c r="U79" s="343"/>
      <c r="Z79" s="373"/>
      <c r="AA79" s="373"/>
      <c r="AB79" s="373"/>
      <c r="AC79" s="373"/>
      <c r="AD79" s="373"/>
      <c r="AE79" s="363"/>
    </row>
    <row r="80" ht="22.5" spans="1:31">
      <c r="A80" s="364" t="str">
        <f>'[1]ALL NEW COMP'!A80</f>
        <v>ALL104</v>
      </c>
      <c r="B80" s="364" t="str">
        <f>'[1]ALL NEW COMP'!B80</f>
        <v>SY240A4CBE DANFOSS SCROLL COMP 20HP</v>
      </c>
      <c r="C80" s="289"/>
      <c r="D80" s="70">
        <f>'[1]ALL NEW COMP'!D80</f>
        <v>20</v>
      </c>
      <c r="E80" s="70" t="str">
        <f>'[1]ALL NEW COMP'!E80</f>
        <v>1 1/8, 1 5/8</v>
      </c>
      <c r="F80" s="70"/>
      <c r="G80" s="366">
        <f>'[1]ALL NEW COMP'!G80</f>
        <v>0</v>
      </c>
      <c r="H80" s="190">
        <f>'[1]ALL NEW COMP'!O80</f>
        <v>11181.8181818182</v>
      </c>
      <c r="I80" s="370"/>
      <c r="J80" s="368" t="str">
        <f>'[1]ALL NEW COMP'!T80</f>
        <v>CU - 250 QC</v>
      </c>
      <c r="K80" s="190">
        <f>'[1]ALL NEW COMP'!W80</f>
        <v>24152.1876274682</v>
      </c>
      <c r="L80" s="190"/>
      <c r="M80" s="369" t="str">
        <f>'[1]ALL NEW COMP'!AB80</f>
        <v>TCU - 220</v>
      </c>
      <c r="N80" s="370"/>
      <c r="O80" s="190">
        <f>'[1]ALL NEW COMP'!AK80</f>
        <v>23885.3571769251</v>
      </c>
      <c r="P80" s="371">
        <f>'[1]ALL NEW COMP'!AL80</f>
        <v>23790.9809649019</v>
      </c>
      <c r="Q80" s="190">
        <f>'[1]ALL NEW COMP'!AM80</f>
        <v>23518.0350691253</v>
      </c>
      <c r="R80" s="330" t="str">
        <f>'[1]ALL NEW COMP'!$AN80</f>
        <v>HTC-25</v>
      </c>
      <c r="S80" s="369">
        <f>'[1]ALL NEW COMP'!$AQ80</f>
        <v>20178.2702817343</v>
      </c>
      <c r="T80" s="218"/>
      <c r="U80" s="343"/>
      <c r="Z80" s="373"/>
      <c r="AA80" s="373"/>
      <c r="AB80" s="373"/>
      <c r="AC80" s="373"/>
      <c r="AD80" s="373"/>
      <c r="AE80" s="363"/>
    </row>
    <row r="81" ht="22.5" spans="1:31">
      <c r="A81" s="364" t="str">
        <f>'[1]ALL NEW COMP'!A81</f>
        <v>ALL105</v>
      </c>
      <c r="B81" s="364" t="str">
        <f>'[1]ALL NEW COMP'!B81</f>
        <v>SY300A4CBE DANFOSS SCROLL COMP 25HP</v>
      </c>
      <c r="C81" s="289"/>
      <c r="D81" s="70">
        <f>'[1]ALL NEW COMP'!D81</f>
        <v>25</v>
      </c>
      <c r="E81" s="70" t="str">
        <f>'[1]ALL NEW COMP'!E81</f>
        <v>1 1/8, 1 5/8</v>
      </c>
      <c r="F81" s="70"/>
      <c r="G81" s="366">
        <f>'[1]ALL NEW COMP'!G81</f>
        <v>0</v>
      </c>
      <c r="H81" s="190">
        <f>'[1]ALL NEW COMP'!O81</f>
        <v>11536.7965367965</v>
      </c>
      <c r="I81" s="370"/>
      <c r="J81" s="368" t="str">
        <f>'[1]ALL NEW COMP'!T81</f>
        <v>CU - 300 QC</v>
      </c>
      <c r="K81" s="190">
        <f>'[1]ALL NEW COMP'!W81</f>
        <v>26010.7038961202</v>
      </c>
      <c r="L81" s="190"/>
      <c r="M81" s="369" t="str">
        <f>'[1]ALL NEW COMP'!AB81</f>
        <v>TCUV - 250</v>
      </c>
      <c r="N81" s="370"/>
      <c r="O81" s="190">
        <f>'[1]ALL NEW COMP'!AK81</f>
        <v>30099.6726538071</v>
      </c>
      <c r="P81" s="371">
        <f>'[1]ALL NEW COMP'!AL81</f>
        <v>30005.2964417839</v>
      </c>
      <c r="Q81" s="190">
        <f>'[1]ALL NEW COMP'!AM81</f>
        <v>29732.3505460073</v>
      </c>
      <c r="R81" s="330" t="str">
        <f>'[1]ALL NEW COMP'!$AN81</f>
        <v>HTC-30</v>
      </c>
      <c r="S81" s="369">
        <f>'[1]ALL NEW COMP'!$AQ81</f>
        <v>21994.6076474154</v>
      </c>
      <c r="T81" s="218"/>
      <c r="U81" s="343"/>
      <c r="Z81" s="373"/>
      <c r="AA81" s="373"/>
      <c r="AB81" s="373"/>
      <c r="AC81" s="373"/>
      <c r="AD81" s="373"/>
      <c r="AE81" s="363"/>
    </row>
    <row r="82" customHeight="1" spans="1:31">
      <c r="A82" s="364" t="str">
        <f>'[1]ALL NEW COMP'!A82</f>
        <v>ALL108</v>
      </c>
      <c r="B82" s="364" t="str">
        <f>'[1]ALL NEW COMP'!B82</f>
        <v>SZ120S4CC DANFOSS SCROLL COMP 10HP</v>
      </c>
      <c r="C82" s="289"/>
      <c r="D82" s="70">
        <f>'[1]ALL NEW COMP'!D82</f>
        <v>10</v>
      </c>
      <c r="E82" s="70">
        <f>'[1]ALL NEW COMP'!E82</f>
        <v>0</v>
      </c>
      <c r="F82" s="70"/>
      <c r="G82" s="366">
        <f>'[1]ALL NEW COMP'!G82</f>
        <v>0</v>
      </c>
      <c r="H82" s="190">
        <f>'[1]ALL NEW COMP'!O82</f>
        <v>4594.58041958042</v>
      </c>
      <c r="I82" s="370"/>
      <c r="J82" s="368" t="str">
        <f>'[1]ALL NEW COMP'!T82</f>
        <v>CU - 144 QC</v>
      </c>
      <c r="K82" s="190">
        <f>'[1]ALL NEW COMP'!W82</f>
        <v>12061.8552667471</v>
      </c>
      <c r="L82" s="190"/>
      <c r="M82" s="369">
        <f>'[1]ALL NEW COMP'!AB82</f>
        <v>0</v>
      </c>
      <c r="N82" s="370"/>
      <c r="O82" s="190">
        <f>'[1]ALL NEW COMP'!AK82</f>
        <v>0</v>
      </c>
      <c r="P82" s="371">
        <f>'[1]ALL NEW COMP'!AL82</f>
        <v>0</v>
      </c>
      <c r="Q82" s="190">
        <f>'[1]ALL NEW COMP'!AM82</f>
        <v>0</v>
      </c>
      <c r="R82" s="330">
        <f>'[1]ALL NEW COMP'!$AN82</f>
        <v>0</v>
      </c>
      <c r="S82" s="369">
        <f>'[1]ALL NEW COMP'!$AQ82</f>
        <v>0</v>
      </c>
      <c r="T82" s="218"/>
      <c r="U82" s="343"/>
      <c r="Z82" s="373"/>
      <c r="AA82" s="373"/>
      <c r="AB82" s="373"/>
      <c r="AC82" s="373"/>
      <c r="AD82" s="373"/>
      <c r="AE82" s="363"/>
    </row>
    <row r="83" ht="22.5" spans="1:31">
      <c r="A83" s="364" t="str">
        <f>'[1]ALL NEW COMP'!A83</f>
        <v>ALL111</v>
      </c>
      <c r="B83" s="364" t="str">
        <f>'[1]ALL NEW COMP'!B83</f>
        <v>SZ161T4VC DANFOSS SCROLL COMP 13HP</v>
      </c>
      <c r="C83" s="289"/>
      <c r="D83" s="70">
        <f>'[1]ALL NEW COMP'!D83</f>
        <v>13</v>
      </c>
      <c r="E83" s="70">
        <f>'[1]ALL NEW COMP'!E83</f>
        <v>0</v>
      </c>
      <c r="F83" s="70"/>
      <c r="G83" s="366">
        <f>'[1]ALL NEW COMP'!G83</f>
        <v>0</v>
      </c>
      <c r="H83" s="190">
        <f>'[1]ALL NEW COMP'!O83</f>
        <v>6371.99197860962</v>
      </c>
      <c r="I83" s="370"/>
      <c r="J83" s="368" t="str">
        <f>'[1]ALL NEW COMP'!T83</f>
        <v>CU - 160 QC</v>
      </c>
      <c r="K83" s="190">
        <f>'[1]ALL NEW COMP'!W83</f>
        <v>14686.3528962625</v>
      </c>
      <c r="L83" s="190"/>
      <c r="M83" s="369">
        <f>'[1]ALL NEW COMP'!AB83</f>
        <v>0</v>
      </c>
      <c r="N83" s="370"/>
      <c r="O83" s="190">
        <f>'[1]ALL NEW COMP'!AK83</f>
        <v>0</v>
      </c>
      <c r="P83" s="371">
        <f>'[1]ALL NEW COMP'!AL83</f>
        <v>0</v>
      </c>
      <c r="Q83" s="190">
        <f>'[1]ALL NEW COMP'!AM83</f>
        <v>0</v>
      </c>
      <c r="R83" s="330">
        <f>'[1]ALL NEW COMP'!$AN83</f>
        <v>0</v>
      </c>
      <c r="S83" s="369">
        <f>'[1]ALL NEW COMP'!$AQ83</f>
        <v>0</v>
      </c>
      <c r="T83" s="218"/>
      <c r="U83" s="343"/>
      <c r="Z83" s="373"/>
      <c r="AA83" s="373"/>
      <c r="AB83" s="373"/>
      <c r="AC83" s="373"/>
      <c r="AD83" s="373"/>
      <c r="AE83" s="363"/>
    </row>
    <row r="84" ht="22.5" spans="1:31">
      <c r="A84" s="364" t="str">
        <f>'[1]ALL NEW COMP'!A84</f>
        <v>ALL112</v>
      </c>
      <c r="B84" s="364" t="str">
        <f>'[1]ALL NEW COMP'!B84</f>
        <v>SZ185S4CC DANFOSS SCROLL COMP 15HP</v>
      </c>
      <c r="C84" s="289"/>
      <c r="D84" s="70">
        <f>'[1]ALL NEW COMP'!D84</f>
        <v>15</v>
      </c>
      <c r="E84" s="70">
        <f>'[1]ALL NEW COMP'!E84</f>
        <v>0</v>
      </c>
      <c r="F84" s="70"/>
      <c r="G84" s="366">
        <f>'[1]ALL NEW COMP'!G84</f>
        <v>0</v>
      </c>
      <c r="H84" s="190">
        <f>'[1]ALL NEW COMP'!O84</f>
        <v>6467.91443850267</v>
      </c>
      <c r="I84" s="370"/>
      <c r="J84" s="368" t="str">
        <f>'[1]ALL NEW COMP'!T84</f>
        <v>CU - 200 QC</v>
      </c>
      <c r="K84" s="190">
        <f>'[1]ALL NEW COMP'!W84</f>
        <v>16361.508778355</v>
      </c>
      <c r="L84" s="190"/>
      <c r="M84" s="369">
        <f>'[1]ALL NEW COMP'!AB84</f>
        <v>0</v>
      </c>
      <c r="N84" s="370"/>
      <c r="O84" s="190">
        <f>'[1]ALL NEW COMP'!AK84</f>
        <v>0</v>
      </c>
      <c r="P84" s="371">
        <f>'[1]ALL NEW COMP'!AL84</f>
        <v>0</v>
      </c>
      <c r="Q84" s="190">
        <f>'[1]ALL NEW COMP'!AM84</f>
        <v>0</v>
      </c>
      <c r="R84" s="330">
        <f>'[1]ALL NEW COMP'!$AN84</f>
        <v>0</v>
      </c>
      <c r="S84" s="369">
        <f>'[1]ALL NEW COMP'!$AQ84</f>
        <v>0</v>
      </c>
      <c r="T84" s="218"/>
      <c r="U84" s="343"/>
      <c r="Z84" s="373"/>
      <c r="AA84" s="373"/>
      <c r="AB84" s="373"/>
      <c r="AC84" s="373"/>
      <c r="AD84" s="373"/>
      <c r="AE84" s="363"/>
    </row>
    <row r="85" ht="22.5" spans="1:31">
      <c r="A85" s="364" t="str">
        <f>'[1]ALL NEW COMP'!A85</f>
        <v>ALL120</v>
      </c>
      <c r="B85" s="364" t="str">
        <f>'[1]ALL NEW COMP'!B85</f>
        <v>CH290A4ABA DANFOSS SCROLL COMP 25HP</v>
      </c>
      <c r="C85" s="289"/>
      <c r="D85" s="70">
        <f>'[1]ALL NEW COMP'!D85</f>
        <v>25</v>
      </c>
      <c r="E85" s="70" t="str">
        <f>'[1]ALL NEW COMP'!E85</f>
        <v>2UNIT</v>
      </c>
      <c r="F85" s="70"/>
      <c r="G85" s="366" t="str">
        <f>'[1]ALL NEW COMP'!G85</f>
        <v>YORK</v>
      </c>
      <c r="H85" s="190">
        <f>'[1]ALL NEW COMP'!O85</f>
        <v>10995.4545454545</v>
      </c>
      <c r="I85" s="370"/>
      <c r="J85" s="368">
        <f>'[1]ALL NEW COMP'!T85</f>
        <v>0</v>
      </c>
      <c r="K85" s="190" t="str">
        <f>'[1]ALL NEW COMP'!W85</f>
        <v>~</v>
      </c>
      <c r="L85" s="190"/>
      <c r="M85" s="369">
        <f>'[1]ALL NEW COMP'!AB85</f>
        <v>0</v>
      </c>
      <c r="N85" s="370"/>
      <c r="O85" s="190">
        <f>'[1]ALL NEW COMP'!AK85</f>
        <v>0</v>
      </c>
      <c r="P85" s="371">
        <f>'[1]ALL NEW COMP'!AL85</f>
        <v>0</v>
      </c>
      <c r="Q85" s="190">
        <f>'[1]ALL NEW COMP'!AM85</f>
        <v>0</v>
      </c>
      <c r="R85" s="330">
        <f>'[1]ALL NEW COMP'!$AN85</f>
        <v>0</v>
      </c>
      <c r="S85" s="369">
        <f>'[1]ALL NEW COMP'!$AQ85</f>
        <v>0</v>
      </c>
      <c r="T85" s="218"/>
      <c r="U85" s="343"/>
      <c r="Z85" s="373"/>
      <c r="AA85" s="373"/>
      <c r="AB85" s="373"/>
      <c r="AC85" s="373"/>
      <c r="AD85" s="373"/>
      <c r="AE85" s="363"/>
    </row>
    <row r="86" customHeight="1" spans="1:31">
      <c r="A86" s="364" t="str">
        <f>'[1]ALL NEW COMP'!A86</f>
        <v>ALL121.2</v>
      </c>
      <c r="B86" s="364" t="str">
        <f>'[1]ALL NEW COMP'!B86</f>
        <v>MLZ021T4LP9A DANFOSS SCROLL COMP 3HP</v>
      </c>
      <c r="C86" s="381" t="s">
        <v>414</v>
      </c>
      <c r="D86" s="70">
        <f>'[1]ALL NEW COMP'!D86</f>
        <v>3</v>
      </c>
      <c r="E86" s="70">
        <f>'[1]ALL NEW COMP'!E86</f>
        <v>0</v>
      </c>
      <c r="F86" s="70"/>
      <c r="G86" s="366">
        <f>'[1]ALL NEW COMP'!G86</f>
        <v>0</v>
      </c>
      <c r="H86" s="190">
        <f>'[1]ALL NEW COMP'!O86</f>
        <v>1626.4527972028</v>
      </c>
      <c r="I86" s="367" t="s">
        <v>404</v>
      </c>
      <c r="J86" s="368" t="str">
        <f>'[1]ALL NEW COMP'!T86</f>
        <v>CU - 40  QC</v>
      </c>
      <c r="K86" s="190">
        <f>'[1]ALL NEW COMP'!W86</f>
        <v>4450.84907719519</v>
      </c>
      <c r="L86" s="190"/>
      <c r="M86" s="369" t="str">
        <f>'[1]ALL NEW COMP'!AB86</f>
        <v>BCU - 50  </v>
      </c>
      <c r="N86" s="384"/>
      <c r="O86" s="190">
        <f>'[1]ALL NEW COMP'!AK86</f>
        <v>5024.99355215214</v>
      </c>
      <c r="P86" s="371">
        <f>'[1]ALL NEW COMP'!AL86</f>
        <v>4930.61734012887</v>
      </c>
      <c r="Q86" s="190">
        <f>'[1]ALL NEW COMP'!AM86</f>
        <v>4657.67144435235</v>
      </c>
      <c r="R86" s="330">
        <f>'[1]ALL NEW COMP'!$AN86</f>
        <v>0</v>
      </c>
      <c r="S86" s="369">
        <f>'[1]ALL NEW COMP'!$AQ86</f>
        <v>0</v>
      </c>
      <c r="T86" s="218"/>
      <c r="Z86" s="373"/>
      <c r="AA86" s="373"/>
      <c r="AB86" s="373"/>
      <c r="AC86" s="373"/>
      <c r="AD86" s="373"/>
      <c r="AE86" s="363"/>
    </row>
    <row r="87" customHeight="1" spans="1:31">
      <c r="A87" s="364" t="str">
        <f>'[1]ALL NEW COMP'!A87</f>
        <v>ALL121.3</v>
      </c>
      <c r="B87" s="364" t="str">
        <f>'[1]ALL NEW COMP'!B87</f>
        <v>MLZ030T4LC9A DANFOSS SCROLL COMP 4HP</v>
      </c>
      <c r="C87" s="382"/>
      <c r="D87" s="70">
        <f>'[1]ALL NEW COMP'!D87</f>
        <v>4</v>
      </c>
      <c r="E87" s="70">
        <f>'[1]ALL NEW COMP'!E87</f>
        <v>0</v>
      </c>
      <c r="F87" s="70"/>
      <c r="G87" s="366">
        <f>'[1]ALL NEW COMP'!G87</f>
        <v>0</v>
      </c>
      <c r="H87" s="190">
        <f>'[1]ALL NEW COMP'!O87</f>
        <v>2043.97902097902</v>
      </c>
      <c r="I87" s="367"/>
      <c r="J87" s="368" t="str">
        <f>'[1]ALL NEW COMP'!T87</f>
        <v>CU - 64 QC</v>
      </c>
      <c r="K87" s="190">
        <f>'[1]ALL NEW COMP'!W87</f>
        <v>5847.99479997172</v>
      </c>
      <c r="L87" s="190"/>
      <c r="M87" s="369" t="str">
        <f>'[1]ALL NEW COMP'!AB87</f>
        <v>BCU - 55</v>
      </c>
      <c r="N87" s="384"/>
      <c r="O87" s="190">
        <f>'[1]ALL NEW COMP'!AK87</f>
        <v>5776.71807784969</v>
      </c>
      <c r="P87" s="371">
        <f>'[1]ALL NEW COMP'!AL87</f>
        <v>5682.34186582642</v>
      </c>
      <c r="Q87" s="190">
        <f>'[1]ALL NEW COMP'!AM87</f>
        <v>5409.3959700499</v>
      </c>
      <c r="R87" s="330">
        <f>'[1]ALL NEW COMP'!$AN87</f>
        <v>0</v>
      </c>
      <c r="S87" s="369">
        <f>'[1]ALL NEW COMP'!$AQ87</f>
        <v>0</v>
      </c>
      <c r="T87" s="218"/>
      <c r="Z87" s="373"/>
      <c r="AA87" s="373"/>
      <c r="AB87" s="373"/>
      <c r="AC87" s="373"/>
      <c r="AD87" s="373"/>
      <c r="AE87" s="363"/>
    </row>
    <row r="88" ht="22.5" spans="1:31">
      <c r="A88" s="364" t="str">
        <f>'[1]ALL NEW COMP'!A88</f>
        <v>ALL121.4</v>
      </c>
      <c r="B88" s="364" t="str">
        <f>'[1]ALL NEW COMP'!B88</f>
        <v>MLZ038T4LC9A DANFOSS SCROLL COMP 5HP</v>
      </c>
      <c r="C88" s="382"/>
      <c r="D88" s="70">
        <f>'[1]ALL NEW COMP'!D88</f>
        <v>5</v>
      </c>
      <c r="E88" s="70">
        <f>'[1]ALL NEW COMP'!E88</f>
        <v>0</v>
      </c>
      <c r="F88" s="70"/>
      <c r="G88" s="366">
        <f>'[1]ALL NEW COMP'!G88</f>
        <v>0</v>
      </c>
      <c r="H88" s="190">
        <f>'[1]ALL NEW COMP'!O88</f>
        <v>2179.41026645768</v>
      </c>
      <c r="I88" s="367"/>
      <c r="J88" s="368" t="str">
        <f>'[1]ALL NEW COMP'!T88</f>
        <v>CU - 72 QC</v>
      </c>
      <c r="K88" s="190">
        <f>'[1]ALL NEW COMP'!W88</f>
        <v>5994.99431603025</v>
      </c>
      <c r="L88" s="190"/>
      <c r="M88" s="369" t="str">
        <f>'[1]ALL NEW COMP'!AB88</f>
        <v>BCU - 64  </v>
      </c>
      <c r="N88" s="384"/>
      <c r="O88" s="190">
        <f>'[1]ALL NEW COMP'!AK88</f>
        <v>6272.63028459305</v>
      </c>
      <c r="P88" s="371">
        <f>'[1]ALL NEW COMP'!AL88</f>
        <v>6178.25407256978</v>
      </c>
      <c r="Q88" s="190">
        <f>'[1]ALL NEW COMP'!AM88</f>
        <v>5905.30817679325</v>
      </c>
      <c r="R88" s="330">
        <f>'[1]ALL NEW COMP'!$AN88</f>
        <v>0</v>
      </c>
      <c r="S88" s="369">
        <f>'[1]ALL NEW COMP'!$AQ88</f>
        <v>0</v>
      </c>
      <c r="T88" s="218"/>
      <c r="Z88" s="373"/>
      <c r="AA88" s="373"/>
      <c r="AB88" s="373"/>
      <c r="AC88" s="373"/>
      <c r="AD88" s="373"/>
      <c r="AE88" s="363"/>
    </row>
    <row r="89" ht="22.5" spans="1:31">
      <c r="A89" s="364" t="str">
        <f>'[1]ALL NEW COMP'!A89</f>
        <v>ALL121.5</v>
      </c>
      <c r="B89" s="364" t="str">
        <f>'[1]ALL NEW COMP'!B89</f>
        <v>MLZ045T4LC9A DANFOSS SCROLL COMP 6HP</v>
      </c>
      <c r="C89" s="382"/>
      <c r="D89" s="70">
        <f>'[1]ALL NEW COMP'!D89</f>
        <v>6</v>
      </c>
      <c r="E89" s="70">
        <f>'[1]ALL NEW COMP'!E89</f>
        <v>0</v>
      </c>
      <c r="F89" s="70"/>
      <c r="G89" s="366">
        <f>'[1]ALL NEW COMP'!G89</f>
        <v>0</v>
      </c>
      <c r="H89" s="190">
        <f>'[1]ALL NEW COMP'!O89</f>
        <v>2427.45804195804</v>
      </c>
      <c r="I89" s="367"/>
      <c r="J89" s="368" t="str">
        <f>'[1]ALL NEW COMP'!T89</f>
        <v>CU - 90 QC</v>
      </c>
      <c r="K89" s="190">
        <f>'[1]ALL NEW COMP'!W89</f>
        <v>6807.68654646517</v>
      </c>
      <c r="L89" s="190"/>
      <c r="M89" s="369" t="str">
        <f>'[1]ALL NEW COMP'!AB89</f>
        <v>BCU - 72</v>
      </c>
      <c r="N89" s="384"/>
      <c r="O89" s="190">
        <f>'[1]ALL NEW COMP'!AK89</f>
        <v>7152.98196350487</v>
      </c>
      <c r="P89" s="371">
        <f>'[1]ALL NEW COMP'!AL89</f>
        <v>7058.60575148159</v>
      </c>
      <c r="Q89" s="190">
        <f>'[1]ALL NEW COMP'!AM89</f>
        <v>6785.65985570507</v>
      </c>
      <c r="R89" s="330">
        <f>'[1]ALL NEW COMP'!$AN89</f>
        <v>0</v>
      </c>
      <c r="S89" s="369">
        <f>'[1]ALL NEW COMP'!$AQ89</f>
        <v>0</v>
      </c>
      <c r="T89" s="218"/>
      <c r="Z89" s="373"/>
      <c r="AA89" s="373"/>
      <c r="AB89" s="373"/>
      <c r="AC89" s="373"/>
      <c r="AD89" s="373"/>
      <c r="AE89" s="363"/>
    </row>
    <row r="90" ht="22.5" spans="1:31">
      <c r="A90" s="364" t="str">
        <f>'[1]ALL NEW COMP'!A90</f>
        <v>ALL121.6</v>
      </c>
      <c r="B90" s="364" t="str">
        <f>'[1]ALL NEW COMP'!B90</f>
        <v>MLZ048T4LC9A DANFOSS SCROLL COMP 7HP</v>
      </c>
      <c r="C90" s="382"/>
      <c r="D90" s="70">
        <f>'[1]ALL NEW COMP'!D90</f>
        <v>7</v>
      </c>
      <c r="E90" s="70">
        <f>'[1]ALL NEW COMP'!E90</f>
        <v>0</v>
      </c>
      <c r="F90" s="70"/>
      <c r="G90" s="366">
        <f>'[1]ALL NEW COMP'!G90</f>
        <v>0</v>
      </c>
      <c r="H90" s="190">
        <f>'[1]ALL NEW COMP'!O90</f>
        <v>3278.78146853147</v>
      </c>
      <c r="I90" s="367"/>
      <c r="J90" s="368" t="str">
        <f>'[1]ALL NEW COMP'!T90</f>
        <v>CU - 100 QC</v>
      </c>
      <c r="K90" s="190">
        <f>'[1]ALL NEW COMP'!W90</f>
        <v>7929.09853426639</v>
      </c>
      <c r="L90" s="190"/>
      <c r="M90" s="369" t="str">
        <f>'[1]ALL NEW COMP'!AB90</f>
        <v>BCU - 100</v>
      </c>
      <c r="N90" s="385" t="s">
        <v>415</v>
      </c>
      <c r="O90" s="190">
        <f>'[1]ALL NEW COMP'!AK90</f>
        <v>8154.99857874616</v>
      </c>
      <c r="P90" s="371">
        <f>'[1]ALL NEW COMP'!AL90</f>
        <v>8060.62236672289</v>
      </c>
      <c r="Q90" s="190">
        <f>'[1]ALL NEW COMP'!AM90</f>
        <v>7787.67647094636</v>
      </c>
      <c r="R90" s="330">
        <f>'[1]ALL NEW COMP'!$AN90</f>
        <v>0</v>
      </c>
      <c r="S90" s="369">
        <f>'[1]ALL NEW COMP'!$AQ90</f>
        <v>0</v>
      </c>
      <c r="T90" s="218"/>
      <c r="Z90" s="373"/>
      <c r="AA90" s="373"/>
      <c r="AB90" s="373"/>
      <c r="AC90" s="373"/>
      <c r="AD90" s="373"/>
      <c r="AE90" s="363"/>
    </row>
    <row r="91" ht="22.5" spans="1:31">
      <c r="A91" s="364" t="str">
        <f>'[1]ALL NEW COMP'!A91</f>
        <v>ALL121.7</v>
      </c>
      <c r="B91" s="364" t="str">
        <f>'[1]ALL NEW COMP'!B91</f>
        <v>MLZ058T4LC9A DANFOSS SCROLL COMP 8HP</v>
      </c>
      <c r="C91" s="382"/>
      <c r="D91" s="70">
        <f>'[1]ALL NEW COMP'!D91</f>
        <v>8</v>
      </c>
      <c r="E91" s="70">
        <f>'[1]ALL NEW COMP'!E91</f>
        <v>0</v>
      </c>
      <c r="F91" s="70"/>
      <c r="G91" s="366">
        <f>'[1]ALL NEW COMP'!G91</f>
        <v>0</v>
      </c>
      <c r="H91" s="190">
        <f>'[1]ALL NEW COMP'!O91</f>
        <v>3923.02622377622</v>
      </c>
      <c r="I91" s="367"/>
      <c r="J91" s="368" t="str">
        <f>'[1]ALL NEW COMP'!T91</f>
        <v>CU - 125 QC</v>
      </c>
      <c r="K91" s="190">
        <f>'[1]ALL NEW COMP'!W91</f>
        <v>10473.4531017693</v>
      </c>
      <c r="L91" s="190"/>
      <c r="M91" s="369" t="str">
        <f>'[1]ALL NEW COMP'!AB91</f>
        <v>BCU - 110</v>
      </c>
      <c r="N91" s="384"/>
      <c r="O91" s="190">
        <f>'[1]ALL NEW COMP'!AK91</f>
        <v>10736.7101911168</v>
      </c>
      <c r="P91" s="371">
        <f>'[1]ALL NEW COMP'!AL91</f>
        <v>10642.3339790936</v>
      </c>
      <c r="Q91" s="190">
        <f>'[1]ALL NEW COMP'!AM91</f>
        <v>10369.388083317</v>
      </c>
      <c r="R91" s="330">
        <f>'[1]ALL NEW COMP'!$AN91</f>
        <v>0</v>
      </c>
      <c r="S91" s="369">
        <f>'[1]ALL NEW COMP'!$AQ91</f>
        <v>0</v>
      </c>
      <c r="T91" s="218"/>
      <c r="Z91" s="373"/>
      <c r="AA91" s="373"/>
      <c r="AB91" s="373"/>
      <c r="AC91" s="373"/>
      <c r="AD91" s="373"/>
      <c r="AE91" s="363"/>
    </row>
    <row r="92" ht="22.5" spans="1:31">
      <c r="A92" s="364" t="str">
        <f>'[1]ALL NEW COMP'!A92</f>
        <v>ALL121.8</v>
      </c>
      <c r="B92" s="364" t="str">
        <f>'[1]ALL NEW COMP'!B92</f>
        <v>MLZ066T4LC9A DANFOSS SCROLL COMP 9HP</v>
      </c>
      <c r="C92" s="382"/>
      <c r="D92" s="70">
        <f>'[1]ALL NEW COMP'!D92</f>
        <v>9</v>
      </c>
      <c r="E92" s="70">
        <f>'[1]ALL NEW COMP'!E92</f>
        <v>0</v>
      </c>
      <c r="F92" s="70"/>
      <c r="G92" s="366">
        <f>'[1]ALL NEW COMP'!G92</f>
        <v>0</v>
      </c>
      <c r="H92" s="190">
        <f>'[1]ALL NEW COMP'!O92</f>
        <v>4022.73076923077</v>
      </c>
      <c r="I92" s="367"/>
      <c r="J92" s="368" t="str">
        <f>'[1]ALL NEW COMP'!T92</f>
        <v>CU - 144 QC</v>
      </c>
      <c r="K92" s="190">
        <f>'[1]ALL NEW COMP'!W92</f>
        <v>11490.0056163974</v>
      </c>
      <c r="L92" s="190"/>
      <c r="M92" s="369" t="str">
        <f>'[1]ALL NEW COMP'!AB92</f>
        <v>BCU - 120</v>
      </c>
      <c r="N92" s="384"/>
      <c r="O92" s="190">
        <f>'[1]ALL NEW COMP'!AK92</f>
        <v>11623.0976387445</v>
      </c>
      <c r="P92" s="371">
        <f>'[1]ALL NEW COMP'!AL92</f>
        <v>11528.7214267212</v>
      </c>
      <c r="Q92" s="190">
        <f>'[1]ALL NEW COMP'!AM92</f>
        <v>11255.7755309447</v>
      </c>
      <c r="R92" s="330">
        <f>'[1]ALL NEW COMP'!$AN92</f>
        <v>0</v>
      </c>
      <c r="S92" s="369">
        <f>'[1]ALL NEW COMP'!$AQ92</f>
        <v>0</v>
      </c>
      <c r="T92" s="218"/>
      <c r="Z92" s="373"/>
      <c r="AA92" s="373"/>
      <c r="AB92" s="373"/>
      <c r="AC92" s="373"/>
      <c r="AD92" s="373"/>
      <c r="AE92" s="363"/>
    </row>
    <row r="93" ht="22.5" spans="1:31">
      <c r="A93" s="364" t="str">
        <f>'[1]ALL NEW COMP'!A93</f>
        <v>ALL121.9</v>
      </c>
      <c r="B93" s="364" t="str">
        <f>'[1]ALL NEW COMP'!B93</f>
        <v>MLZ076T4LC9A DANFOSS SCROLL COMP 10HP</v>
      </c>
      <c r="C93" s="382"/>
      <c r="D93" s="70">
        <f>'[1]ALL NEW COMP'!D93</f>
        <v>10</v>
      </c>
      <c r="E93" s="70">
        <f>'[1]ALL NEW COMP'!E93</f>
        <v>0</v>
      </c>
      <c r="F93" s="70"/>
      <c r="G93" s="366">
        <f>'[1]ALL NEW COMP'!G93</f>
        <v>0</v>
      </c>
      <c r="H93" s="190">
        <f>'[1]ALL NEW COMP'!O93</f>
        <v>4466.2821969697</v>
      </c>
      <c r="I93" s="367"/>
      <c r="J93" s="368" t="str">
        <f>'[1]ALL NEW COMP'!T93</f>
        <v>CU - 144 QC</v>
      </c>
      <c r="K93" s="190">
        <f>'[1]ALL NEW COMP'!W93</f>
        <v>11589.9968751387</v>
      </c>
      <c r="L93" s="190"/>
      <c r="M93" s="369" t="str">
        <f>'[1]ALL NEW COMP'!AB93</f>
        <v>BCU - 120</v>
      </c>
      <c r="N93" s="384"/>
      <c r="O93" s="190">
        <f>'[1]ALL NEW COMP'!AK93</f>
        <v>11723.0888974857</v>
      </c>
      <c r="P93" s="371">
        <f>'[1]ALL NEW COMP'!AL93</f>
        <v>11628.7126854624</v>
      </c>
      <c r="Q93" s="190">
        <f>'[1]ALL NEW COMP'!AM93</f>
        <v>11355.7667896859</v>
      </c>
      <c r="R93" s="330">
        <f>'[1]ALL NEW COMP'!$AN93</f>
        <v>0</v>
      </c>
      <c r="S93" s="369">
        <f>'[1]ALL NEW COMP'!$AQ93</f>
        <v>0</v>
      </c>
      <c r="T93" s="218"/>
      <c r="Z93" s="373"/>
      <c r="AA93" s="373"/>
      <c r="AB93" s="373"/>
      <c r="AC93" s="373"/>
      <c r="AD93" s="373"/>
      <c r="AE93" s="363"/>
    </row>
    <row r="94" customHeight="1" spans="1:31">
      <c r="A94" s="364" t="str">
        <f>'[1]ALL NEW COMP'!A94</f>
        <v>ALL121.10</v>
      </c>
      <c r="B94" s="378" t="str">
        <f>'[1]ALL NEW COMP'!B94</f>
        <v>MLZ090T4LC9 DANFOSS SCROLL COMP 13HP</v>
      </c>
      <c r="C94" s="382"/>
      <c r="D94" s="70">
        <f>'[1]ALL NEW COMP'!D94</f>
        <v>13</v>
      </c>
      <c r="E94" s="70">
        <f>'[1]ALL NEW COMP'!E94</f>
        <v>0</v>
      </c>
      <c r="F94" s="70"/>
      <c r="G94" s="366">
        <f>'[1]ALL NEW COMP'!G94</f>
        <v>0</v>
      </c>
      <c r="H94" s="190">
        <f>'[1]ALL NEW COMP'!O94</f>
        <v>4833.89001623376</v>
      </c>
      <c r="I94" s="367"/>
      <c r="J94" s="368" t="str">
        <f>'[1]ALL NEW COMP'!T94</f>
        <v>CU - 160 QC</v>
      </c>
      <c r="K94" s="190">
        <f>'[1]ALL NEW COMP'!W94</f>
        <v>12184.8511480107</v>
      </c>
      <c r="L94" s="190"/>
      <c r="M94" s="369" t="str">
        <f>'[1]ALL NEW COMP'!AB94</f>
        <v>LCU-15</v>
      </c>
      <c r="N94" s="386" t="s">
        <v>416</v>
      </c>
      <c r="O94" s="190">
        <f>'[1]ALL NEW COMP'!AK94</f>
        <v>13414.5845122031</v>
      </c>
      <c r="P94" s="371">
        <f>'[1]ALL NEW COMP'!AL94</f>
        <v>13320.2083001798</v>
      </c>
      <c r="Q94" s="190">
        <f>'[1]ALL NEW COMP'!AM94</f>
        <v>13047.2624044033</v>
      </c>
      <c r="R94" s="330">
        <f>'[1]ALL NEW COMP'!$AN94</f>
        <v>0</v>
      </c>
      <c r="S94" s="369">
        <f>'[1]ALL NEW COMP'!$AQ94</f>
        <v>0</v>
      </c>
      <c r="T94" s="387"/>
      <c r="Z94" s="373"/>
      <c r="AA94" s="373"/>
      <c r="AB94" s="373"/>
      <c r="AC94" s="373"/>
      <c r="AD94" s="373"/>
      <c r="AE94" s="363"/>
    </row>
    <row r="95" customHeight="1" spans="1:31">
      <c r="A95" s="364" t="str">
        <f>'[1]ALL NEW COMP'!A95</f>
        <v>ALL123</v>
      </c>
      <c r="B95" s="378" t="str">
        <f>'[1]ALL NEW COMP'!B95</f>
        <v>ZB15KQE-TFD-559 COPELAND COMP 2HP</v>
      </c>
      <c r="C95" s="381" t="s">
        <v>417</v>
      </c>
      <c r="D95" s="70">
        <f>'[1]ALL NEW COMP'!D95</f>
        <v>2</v>
      </c>
      <c r="E95" s="70" t="str">
        <f>'[1]ALL NEW COMP'!E95</f>
        <v>V06,V04(1/2,3/4) </v>
      </c>
      <c r="F95" s="70"/>
      <c r="G95" s="366">
        <f>'[1]ALL NEW COMP'!G95</f>
        <v>1.02116488925349</v>
      </c>
      <c r="H95" s="190">
        <f>'[1]ALL NEW COMP'!O95</f>
        <v>1783.11024912587</v>
      </c>
      <c r="I95" s="385" t="s">
        <v>418</v>
      </c>
      <c r="J95" s="368" t="str">
        <f>'[1]ALL NEW COMP'!T95</f>
        <v>CU - 32  QC</v>
      </c>
      <c r="K95" s="190">
        <f>'[1]ALL NEW COMP'!W95</f>
        <v>4339.79396029871</v>
      </c>
      <c r="L95" s="190"/>
      <c r="M95" s="369" t="str">
        <f>'[1]ALL NEW COMP'!AB95</f>
        <v>BCU - 36  </v>
      </c>
      <c r="N95" s="386"/>
      <c r="O95" s="190">
        <f>'[1]ALL NEW COMP'!AK95</f>
        <v>4857.08105925211</v>
      </c>
      <c r="P95" s="371">
        <f>'[1]ALL NEW COMP'!AL95</f>
        <v>4762.70484722884</v>
      </c>
      <c r="Q95" s="190">
        <f>'[1]ALL NEW COMP'!AM95</f>
        <v>4489.75895145231</v>
      </c>
      <c r="R95" s="330" t="str">
        <f>'[1]ALL NEW COMP'!$AN95</f>
        <v>2.5hp</v>
      </c>
      <c r="S95" s="369">
        <f>'[1]ALL NEW COMP'!$AQ95</f>
        <v>3993.35743439261</v>
      </c>
      <c r="T95" s="387"/>
      <c r="Z95" s="373"/>
      <c r="AA95" s="373"/>
      <c r="AB95" s="373"/>
      <c r="AC95" s="373"/>
      <c r="AD95" s="373"/>
      <c r="AE95" s="363"/>
    </row>
    <row r="96" customHeight="1" spans="1:31">
      <c r="A96" s="364" t="str">
        <f>'[1]ALL NEW COMP'!A96</f>
        <v>ALL124</v>
      </c>
      <c r="B96" s="378" t="str">
        <f>'[1]ALL NEW COMP'!B96</f>
        <v>ZB19KQE-TFD-559 COPELAND COMP 2.5HP</v>
      </c>
      <c r="C96" s="382"/>
      <c r="D96" s="70">
        <f>'[1]ALL NEW COMP'!D96</f>
        <v>2.5</v>
      </c>
      <c r="E96" s="70" t="str">
        <f>'[1]ALL NEW COMP'!E96</f>
        <v>V06,V04(1/2,3/4) </v>
      </c>
      <c r="F96" s="70"/>
      <c r="G96" s="366">
        <f>'[1]ALL NEW COMP'!G96</f>
        <v>1.01403861625101</v>
      </c>
      <c r="H96" s="190">
        <f>'[1]ALL NEW COMP'!O96</f>
        <v>1804.61374562937</v>
      </c>
      <c r="I96" s="384"/>
      <c r="J96" s="368" t="str">
        <f>'[1]ALL NEW COMP'!T96</f>
        <v>CU - 36  QC</v>
      </c>
      <c r="K96" s="190">
        <f>'[1]ALL NEW COMP'!W96</f>
        <v>4486.79752970474</v>
      </c>
      <c r="L96" s="190"/>
      <c r="M96" s="369" t="str">
        <f>'[1]ALL NEW COMP'!AB96</f>
        <v>BCU - 40  </v>
      </c>
      <c r="N96" s="386"/>
      <c r="O96" s="190">
        <f>'[1]ALL NEW COMP'!AK96</f>
        <v>5042.02870654152</v>
      </c>
      <c r="P96" s="371">
        <f>'[1]ALL NEW COMP'!AL96</f>
        <v>4947.65249451825</v>
      </c>
      <c r="Q96" s="190">
        <f>'[1]ALL NEW COMP'!AM96</f>
        <v>4674.70659874173</v>
      </c>
      <c r="R96" s="330">
        <f>'[1]ALL NEW COMP'!$AN96</f>
        <v>0</v>
      </c>
      <c r="S96" s="369">
        <f>'[1]ALL NEW COMP'!$AQ96</f>
        <v>0</v>
      </c>
      <c r="T96" s="387"/>
      <c r="Z96" s="373"/>
      <c r="AA96" s="373"/>
      <c r="AB96" s="373"/>
      <c r="AC96" s="373"/>
      <c r="AD96" s="373"/>
      <c r="AE96" s="363"/>
    </row>
    <row r="97" customHeight="1" spans="1:31">
      <c r="A97" s="364" t="str">
        <f>'[1]ALL NEW COMP'!A97</f>
        <v>ALL125</v>
      </c>
      <c r="B97" s="378" t="str">
        <f>'[1]ALL NEW COMP'!B97</f>
        <v>ZB21KQE-TFD-559 COPELAND COMP 3HP</v>
      </c>
      <c r="C97" s="382"/>
      <c r="D97" s="70">
        <f>'[1]ALL NEW COMP'!D97</f>
        <v>3</v>
      </c>
      <c r="E97" s="70" t="str">
        <f>'[1]ALL NEW COMP'!E97</f>
        <v>V06,V04(1/2,3/4) </v>
      </c>
      <c r="F97" s="70"/>
      <c r="G97" s="366">
        <f>'[1]ALL NEW COMP'!G97</f>
        <v>1.01167711598746</v>
      </c>
      <c r="H97" s="190">
        <f>'[1]ALL NEW COMP'!O97</f>
        <v>1847.62073863636</v>
      </c>
      <c r="I97" s="384"/>
      <c r="J97" s="368" t="str">
        <f>'[1]ALL NEW COMP'!T97</f>
        <v>CU - 40  QC</v>
      </c>
      <c r="K97" s="190">
        <f>'[1]ALL NEW COMP'!W97</f>
        <v>4839.63339811632</v>
      </c>
      <c r="L97" s="190"/>
      <c r="M97" s="369" t="str">
        <f>'[1]ALL NEW COMP'!AB97</f>
        <v>BCU - 50  </v>
      </c>
      <c r="N97" s="386"/>
      <c r="O97" s="190">
        <f>'[1]ALL NEW COMP'!AK97</f>
        <v>5246.16149358571</v>
      </c>
      <c r="P97" s="371">
        <f>'[1]ALL NEW COMP'!AL97</f>
        <v>5151.78528156244</v>
      </c>
      <c r="Q97" s="190">
        <f>'[1]ALL NEW COMP'!AM97</f>
        <v>4878.83938578592</v>
      </c>
      <c r="R97" s="330" t="str">
        <f>'[1]ALL NEW COMP'!$AN97</f>
        <v>HTC-3</v>
      </c>
      <c r="S97" s="369">
        <f>'[1]ALL NEW COMP'!$AQ97</f>
        <v>5108.42282337525</v>
      </c>
      <c r="T97" s="387"/>
      <c r="Z97" s="373"/>
      <c r="AA97" s="373"/>
      <c r="AB97" s="373"/>
      <c r="AC97" s="373"/>
      <c r="AD97" s="373"/>
      <c r="AE97" s="363"/>
    </row>
    <row r="98" customHeight="1" spans="1:31">
      <c r="A98" s="364" t="str">
        <f>'[1]ALL NEW COMP'!A98</f>
        <v>ALL127</v>
      </c>
      <c r="B98" s="378" t="str">
        <f>'[1]ALL NEW COMP'!B98</f>
        <v>ZB29KQE-TFD-559 COPELAND COMP 4HP</v>
      </c>
      <c r="C98" s="382"/>
      <c r="D98" s="70">
        <f>'[1]ALL NEW COMP'!D98</f>
        <v>4</v>
      </c>
      <c r="E98" s="70" t="str">
        <f>'[1]ALL NEW COMP'!E98</f>
        <v>V06,V05(1/2,7/8) </v>
      </c>
      <c r="F98" s="70"/>
      <c r="G98" s="366">
        <f>'[1]ALL NEW COMP'!G98</f>
        <v>1.01151968760169</v>
      </c>
      <c r="H98" s="190">
        <f>'[1]ALL NEW COMP'!O98</f>
        <v>2206.01234702797</v>
      </c>
      <c r="I98" s="384"/>
      <c r="J98" s="368" t="str">
        <f>'[1]ALL NEW COMP'!T98</f>
        <v>CU - 64 QC</v>
      </c>
      <c r="K98" s="190">
        <f>'[1]ALL NEW COMP'!W98</f>
        <v>6177.64450550824</v>
      </c>
      <c r="L98" s="388" t="str">
        <f>'[1]ALL NEW COMP'!$Z98</f>
        <v>QC29M1-TFA-XX</v>
      </c>
      <c r="M98" s="369" t="str">
        <f>'[1]ALL NEW COMP'!AB98</f>
        <v>BCU - 55</v>
      </c>
      <c r="N98" s="386"/>
      <c r="O98" s="190">
        <f>'[1]ALL NEW COMP'!AK98</f>
        <v>5938.75140389864</v>
      </c>
      <c r="P98" s="371">
        <f>'[1]ALL NEW COMP'!AL98</f>
        <v>5844.37519187537</v>
      </c>
      <c r="Q98" s="190">
        <f>'[1]ALL NEW COMP'!AM98</f>
        <v>5571.42929609885</v>
      </c>
      <c r="R98" s="330">
        <f>'[1]ALL NEW COMP'!$AN98</f>
        <v>0</v>
      </c>
      <c r="S98" s="369">
        <f>'[1]ALL NEW COMP'!$AQ98</f>
        <v>0</v>
      </c>
      <c r="T98" s="387"/>
      <c r="Z98" s="373"/>
      <c r="AA98" s="373"/>
      <c r="AB98" s="373"/>
      <c r="AC98" s="373"/>
      <c r="AD98" s="373"/>
      <c r="AE98" s="363"/>
    </row>
    <row r="99" customHeight="1" spans="1:31">
      <c r="A99" s="364" t="str">
        <f>'[1]ALL NEW COMP'!A99</f>
        <v>ALL128</v>
      </c>
      <c r="B99" s="378" t="str">
        <f>'[1]ALL NEW COMP'!B99</f>
        <v>ZB38KQE-TFD-559 COPELAND COMP 5HP</v>
      </c>
      <c r="C99" s="382"/>
      <c r="D99" s="70">
        <f>'[1]ALL NEW COMP'!D99</f>
        <v>5</v>
      </c>
      <c r="E99" s="70" t="str">
        <f>'[1]ALL NEW COMP'!E99</f>
        <v>V06,V05(1/2,7/8) </v>
      </c>
      <c r="F99" s="70"/>
      <c r="G99" s="366">
        <f>'[1]ALL NEW COMP'!G99</f>
        <v>1.05476267355505</v>
      </c>
      <c r="H99" s="190">
        <f>'[1]ALL NEW COMP'!O99</f>
        <v>2313.52982954545</v>
      </c>
      <c r="I99" s="384"/>
      <c r="J99" s="368" t="str">
        <f>'[1]ALL NEW COMP'!T99</f>
        <v>CU - 72 QC</v>
      </c>
      <c r="K99" s="190">
        <f>'[1]ALL NEW COMP'!W99</f>
        <v>6531.43597960873</v>
      </c>
      <c r="L99" s="388" t="str">
        <f>'[1]ALL NEW COMP'!$Z99</f>
        <v>QC38M1-TFA-XX</v>
      </c>
      <c r="M99" s="369" t="str">
        <f>'[1]ALL NEW COMP'!AB99</f>
        <v>BCU - 64  </v>
      </c>
      <c r="N99" s="386"/>
      <c r="O99" s="190">
        <f>'[1]ALL NEW COMP'!AK99</f>
        <v>6641.45556868397</v>
      </c>
      <c r="P99" s="371">
        <f>'[1]ALL NEW COMP'!AL99</f>
        <v>6547.0793566607</v>
      </c>
      <c r="Q99" s="190">
        <f>'[1]ALL NEW COMP'!AM99</f>
        <v>6274.13346088418</v>
      </c>
      <c r="R99" s="330">
        <f>'[1]ALL NEW COMP'!$AN99</f>
        <v>0</v>
      </c>
      <c r="S99" s="369">
        <f>'[1]ALL NEW COMP'!$AQ99</f>
        <v>0</v>
      </c>
      <c r="T99" s="387"/>
      <c r="Z99" s="373"/>
      <c r="AA99" s="373"/>
      <c r="AB99" s="373"/>
      <c r="AC99" s="373"/>
      <c r="AD99" s="373"/>
      <c r="AE99" s="363"/>
    </row>
    <row r="100" ht="22.5" spans="1:31">
      <c r="A100" s="364" t="str">
        <f>'[1]ALL NEW COMP'!A100</f>
        <v>ALL129</v>
      </c>
      <c r="B100" s="378" t="str">
        <f>'[1]ALL NEW COMP'!B100</f>
        <v>ZB45KQE-TFD-559 COPELAND COMP 6HP</v>
      </c>
      <c r="C100" s="382"/>
      <c r="D100" s="70">
        <f>'[1]ALL NEW COMP'!D100</f>
        <v>6</v>
      </c>
      <c r="E100" s="70" t="str">
        <f>'[1]ALL NEW COMP'!E100</f>
        <v>V06,V05(1/2,7/8) </v>
      </c>
      <c r="F100" s="70"/>
      <c r="G100" s="366">
        <f>'[1]ALL NEW COMP'!G100</f>
        <v>1.02764476614699</v>
      </c>
      <c r="H100" s="190">
        <f>'[1]ALL NEW COMP'!O100</f>
        <v>2607.41094842657</v>
      </c>
      <c r="I100" s="384"/>
      <c r="J100" s="368" t="str">
        <f>'[1]ALL NEW COMP'!T100</f>
        <v>CU - 90 QC</v>
      </c>
      <c r="K100" s="190">
        <f>'[1]ALL NEW COMP'!W100</f>
        <v>7203.13349692543</v>
      </c>
      <c r="L100" s="388" t="str">
        <f>'[1]ALL NEW COMP'!$Z100</f>
        <v>QC45M1-TFA-XX</v>
      </c>
      <c r="M100" s="369" t="str">
        <f>'[1]ALL NEW COMP'!AB100</f>
        <v>BCU - 72</v>
      </c>
      <c r="N100" s="386"/>
      <c r="O100" s="190">
        <f>'[1]ALL NEW COMP'!AK100</f>
        <v>7332.93486997339</v>
      </c>
      <c r="P100" s="371">
        <f>'[1]ALL NEW COMP'!AL100</f>
        <v>7238.55865795012</v>
      </c>
      <c r="Q100" s="190">
        <f>'[1]ALL NEW COMP'!AM100</f>
        <v>6965.61276217359</v>
      </c>
      <c r="R100" s="330">
        <f>'[1]ALL NEW COMP'!$AN100</f>
        <v>0</v>
      </c>
      <c r="S100" s="369">
        <f>'[1]ALL NEW COMP'!$AQ100</f>
        <v>0</v>
      </c>
      <c r="T100" s="387"/>
      <c r="Z100" s="373"/>
      <c r="AA100" s="373"/>
      <c r="AB100" s="373"/>
      <c r="AC100" s="373"/>
      <c r="AD100" s="373"/>
      <c r="AE100" s="363"/>
    </row>
    <row r="101" customHeight="1" spans="1:31">
      <c r="A101" s="364" t="str">
        <f>'[1]ALL NEW COMP'!A101</f>
        <v>ALL130</v>
      </c>
      <c r="B101" s="378" t="str">
        <f>'[1]ALL NEW COMP'!B101</f>
        <v>ZB48KQE-TFD-559 COPELAND COMP 7HP</v>
      </c>
      <c r="C101" s="382"/>
      <c r="D101" s="70">
        <f>'[1]ALL NEW COMP'!D101</f>
        <v>7</v>
      </c>
      <c r="E101" s="70" t="str">
        <f>'[1]ALL NEW COMP'!E101</f>
        <v>V08,V05(5/8,7/8) </v>
      </c>
      <c r="F101" s="70"/>
      <c r="G101" s="366">
        <f>'[1]ALL NEW COMP'!G101</f>
        <v>0.965786136939983</v>
      </c>
      <c r="H101" s="190">
        <f>'[1]ALL NEW COMP'!O101</f>
        <v>3419.61145104895</v>
      </c>
      <c r="I101" s="384"/>
      <c r="J101" s="368" t="str">
        <f>'[1]ALL NEW COMP'!T101</f>
        <v>CU - 100 QC</v>
      </c>
      <c r="K101" s="190">
        <f>'[1]ALL NEW COMP'!W101</f>
        <v>8285.42256077561</v>
      </c>
      <c r="L101" s="388" t="str">
        <f>'[1]ALL NEW COMP'!$Z101</f>
        <v>QC48M1-TFA-XX</v>
      </c>
      <c r="M101" s="369" t="str">
        <f>'[1]ALL NEW COMP'!AB101</f>
        <v>BCU - 100</v>
      </c>
      <c r="N101" s="385" t="s">
        <v>415</v>
      </c>
      <c r="O101" s="190">
        <f>'[1]ALL NEW COMP'!AK101</f>
        <v>8295.82856126365</v>
      </c>
      <c r="P101" s="371">
        <f>'[1]ALL NEW COMP'!AL101</f>
        <v>8201.45234924038</v>
      </c>
      <c r="Q101" s="190">
        <f>'[1]ALL NEW COMP'!AM101</f>
        <v>7928.50645346385</v>
      </c>
      <c r="R101" s="330">
        <f>'[1]ALL NEW COMP'!$AN101</f>
        <v>0</v>
      </c>
      <c r="S101" s="369">
        <f>'[1]ALL NEW COMP'!$AQ101</f>
        <v>0</v>
      </c>
      <c r="T101" s="387"/>
      <c r="Z101" s="373"/>
      <c r="AA101" s="373"/>
      <c r="AB101" s="373"/>
      <c r="AC101" s="373"/>
      <c r="AD101" s="373"/>
      <c r="AE101" s="363"/>
    </row>
    <row r="102" customHeight="1" spans="1:31">
      <c r="A102" s="364" t="str">
        <f>'[1]ALL NEW COMP'!A102</f>
        <v>ALL131</v>
      </c>
      <c r="B102" s="378" t="str">
        <f>'[1]ALL NEW COMP'!B102</f>
        <v>ZB58KQE-TFD-551 COPELAND COMP 8HP</v>
      </c>
      <c r="C102" s="382"/>
      <c r="D102" s="70">
        <f>'[1]ALL NEW COMP'!D102</f>
        <v>8</v>
      </c>
      <c r="E102" s="70" t="str">
        <f>'[1]ALL NEW COMP'!E102</f>
        <v>218 (7/8,11/8)</v>
      </c>
      <c r="F102" s="70"/>
      <c r="G102" s="366">
        <f>'[1]ALL NEW COMP'!G102</f>
        <v>1.03956950672646</v>
      </c>
      <c r="H102" s="190">
        <f>'[1]ALL NEW COMP'!O102</f>
        <v>4104.36789772727</v>
      </c>
      <c r="I102" s="384"/>
      <c r="J102" s="368" t="str">
        <f>'[1]ALL NEW COMP'!T102</f>
        <v>CU - 125 QC</v>
      </c>
      <c r="K102" s="190">
        <f>'[1]ALL NEW COMP'!W102</f>
        <v>10789.4119742264</v>
      </c>
      <c r="L102" s="388" t="str">
        <f>'[1]ALL NEW COMP'!$Z102</f>
        <v>QC58M1-TFA-XX</v>
      </c>
      <c r="M102" s="369" t="str">
        <f>'[1]ALL NEW COMP'!AB102</f>
        <v>BCU - 110</v>
      </c>
      <c r="N102" s="384"/>
      <c r="O102" s="190">
        <f>'[1]ALL NEW COMP'!AK102</f>
        <v>10918.0518650679</v>
      </c>
      <c r="P102" s="371">
        <f>'[1]ALL NEW COMP'!AL102</f>
        <v>10823.6756530446</v>
      </c>
      <c r="Q102" s="190">
        <f>'[1]ALL NEW COMP'!AM102</f>
        <v>10550.7297572681</v>
      </c>
      <c r="R102" s="330">
        <f>'[1]ALL NEW COMP'!$AN102</f>
        <v>0</v>
      </c>
      <c r="S102" s="369">
        <f>'[1]ALL NEW COMP'!$AQ102</f>
        <v>0</v>
      </c>
      <c r="T102" s="387"/>
      <c r="U102" s="343"/>
      <c r="Z102" s="373"/>
      <c r="AA102" s="373"/>
      <c r="AB102" s="373"/>
      <c r="AC102" s="373"/>
      <c r="AD102" s="373"/>
      <c r="AE102" s="363"/>
    </row>
    <row r="103" customHeight="1" spans="1:31">
      <c r="A103" s="364" t="str">
        <f>'[1]ALL NEW COMP'!A103</f>
        <v>ALL132</v>
      </c>
      <c r="B103" s="378" t="str">
        <f>'[1]ALL NEW COMP'!B103</f>
        <v>ZB66KQE-TFD-551 COPELAND COMP 9HP</v>
      </c>
      <c r="C103" s="382"/>
      <c r="D103" s="70">
        <f>'[1]ALL NEW COMP'!D103</f>
        <v>9</v>
      </c>
      <c r="E103" s="70" t="str">
        <f>'[1]ALL NEW COMP'!E103</f>
        <v>272 (7/8,13/8)</v>
      </c>
      <c r="F103" s="70"/>
      <c r="G103" s="366">
        <f>'[1]ALL NEW COMP'!G103</f>
        <v>1.04099921776689</v>
      </c>
      <c r="H103" s="190">
        <f>'[1]ALL NEW COMP'!O103</f>
        <v>4265.75611888112</v>
      </c>
      <c r="I103" s="384"/>
      <c r="J103" s="368" t="str">
        <f>'[1]ALL NEW COMP'!T103</f>
        <v>CU - 144 QC</v>
      </c>
      <c r="K103" s="190">
        <f>'[1]ALL NEW COMP'!W103</f>
        <v>11867.6481645538</v>
      </c>
      <c r="L103" s="388" t="str">
        <f>'[1]ALL NEW COMP'!$Z103</f>
        <v>QC66M1-TFA-XX</v>
      </c>
      <c r="M103" s="369" t="str">
        <f>'[1]ALL NEW COMP'!AB103</f>
        <v>BCU - 120</v>
      </c>
      <c r="N103" s="384"/>
      <c r="O103" s="190">
        <f>'[1]ALL NEW COMP'!AK103</f>
        <v>11866.1229883948</v>
      </c>
      <c r="P103" s="371">
        <f>'[1]ALL NEW COMP'!AL103</f>
        <v>11771.7467763715</v>
      </c>
      <c r="Q103" s="190">
        <f>'[1]ALL NEW COMP'!AM103</f>
        <v>11498.800880595</v>
      </c>
      <c r="R103" s="330">
        <f>'[1]ALL NEW COMP'!$AN103</f>
        <v>0</v>
      </c>
      <c r="S103" s="369">
        <f>'[1]ALL NEW COMP'!$AQ103</f>
        <v>0</v>
      </c>
      <c r="T103" s="387"/>
      <c r="U103" s="343"/>
      <c r="Z103" s="373"/>
      <c r="AA103" s="373"/>
      <c r="AB103" s="373"/>
      <c r="AC103" s="373"/>
      <c r="AD103" s="373"/>
      <c r="AE103" s="363"/>
    </row>
    <row r="104" customHeight="1" spans="1:31">
      <c r="A104" s="364" t="str">
        <f>'[1]ALL NEW COMP'!A104</f>
        <v>ALL133</v>
      </c>
      <c r="B104" s="378" t="str">
        <f>'[1]ALL NEW COMP'!B104</f>
        <v>ZB76KQE-TFD-551 COPELAND COMP 10HP</v>
      </c>
      <c r="C104" s="382"/>
      <c r="D104" s="70">
        <f>'[1]ALL NEW COMP'!D104</f>
        <v>10</v>
      </c>
      <c r="E104" s="70" t="str">
        <f>'[1]ALL NEW COMP'!E104</f>
        <v>272 (7/8,13/8)</v>
      </c>
      <c r="F104" s="70"/>
      <c r="G104" s="366">
        <f>'[1]ALL NEW COMP'!G104</f>
        <v>1.04099868593955</v>
      </c>
      <c r="H104" s="190">
        <f>'[1]ALL NEW COMP'!O104</f>
        <v>4229.91695804196</v>
      </c>
      <c r="I104" s="384"/>
      <c r="J104" s="368" t="str">
        <f>'[1]ALL NEW COMP'!T104</f>
        <v>CU - 144 QC</v>
      </c>
      <c r="K104" s="190">
        <f>'[1]ALL NEW COMP'!W104</f>
        <v>11831.8090037147</v>
      </c>
      <c r="L104" s="388" t="str">
        <f>'[1]ALL NEW COMP'!$Z104</f>
        <v>QC76M1-TFA-XX</v>
      </c>
      <c r="M104" s="369" t="str">
        <f>'[1]ALL NEW COMP'!AB104</f>
        <v>BCU - 120</v>
      </c>
      <c r="N104" s="384"/>
      <c r="O104" s="190">
        <f>'[1]ALL NEW COMP'!AK104</f>
        <v>11830.2838275556</v>
      </c>
      <c r="P104" s="371">
        <f>'[1]ALL NEW COMP'!AL104</f>
        <v>11735.9076155324</v>
      </c>
      <c r="Q104" s="190">
        <f>'[1]ALL NEW COMP'!AM104</f>
        <v>11462.9617197558</v>
      </c>
      <c r="R104" s="330" t="str">
        <f>'[1]ALL NEW COMP'!$AN104</f>
        <v>HTC-12</v>
      </c>
      <c r="S104" s="369">
        <f>'[1]ALL NEW COMP'!$AQ104</f>
        <v>10898.9306245627</v>
      </c>
      <c r="T104" s="387"/>
      <c r="U104" s="343"/>
      <c r="Z104" s="373"/>
      <c r="AA104" s="373"/>
      <c r="AB104" s="373"/>
      <c r="AC104" s="373"/>
      <c r="AD104" s="373"/>
      <c r="AE104" s="363"/>
    </row>
    <row r="105" customHeight="1" spans="1:31">
      <c r="A105" s="364" t="str">
        <f>'[1]ALL NEW COMP'!A105</f>
        <v>ALL133.01</v>
      </c>
      <c r="B105" s="378" t="str">
        <f>'[1]ALL NEW COMP'!B105</f>
        <v>ZB88KQE-TFD-551 COPELAND COMP 12HP</v>
      </c>
      <c r="C105" s="382"/>
      <c r="D105" s="70">
        <f>'[1]ALL NEW COMP'!D105</f>
        <v>12</v>
      </c>
      <c r="E105" s="70" t="str">
        <f>'[1]ALL NEW COMP'!E105</f>
        <v>273 (7/8,13/8)</v>
      </c>
      <c r="F105" s="70"/>
      <c r="G105" s="366">
        <f>'[1]ALL NEW COMP'!G105</f>
        <v>0</v>
      </c>
      <c r="H105" s="190">
        <f>'[1]ALL NEW COMP'!O105</f>
        <v>5076.12114448052</v>
      </c>
      <c r="I105" s="384"/>
      <c r="J105" s="368" t="str">
        <f>'[1]ALL NEW COMP'!T105</f>
        <v>CU - 160 QC</v>
      </c>
      <c r="K105" s="190">
        <f>'[1]ALL NEW COMP'!W105</f>
        <v>12488.2811476045</v>
      </c>
      <c r="L105" s="388" t="str">
        <f>'[1]ALL NEW COMP'!$Z105</f>
        <v>QC88M1-TFA-XX</v>
      </c>
      <c r="M105" s="369" t="str">
        <f>'[1]ALL NEW COMP'!AB105</f>
        <v>LCU-15</v>
      </c>
      <c r="N105" s="384"/>
      <c r="O105" s="190">
        <f>'[1]ALL NEW COMP'!AK105</f>
        <v>13718.0145117969</v>
      </c>
      <c r="P105" s="371">
        <f>'[1]ALL NEW COMP'!AL105</f>
        <v>13623.6382997737</v>
      </c>
      <c r="Q105" s="190">
        <f>'[1]ALL NEW COMP'!AM105</f>
        <v>13350.6924039971</v>
      </c>
      <c r="R105" s="330">
        <f>'[1]ALL NEW COMP'!$AN105</f>
        <v>0</v>
      </c>
      <c r="S105" s="369">
        <f>'[1]ALL NEW COMP'!$AQ105</f>
        <v>0</v>
      </c>
      <c r="T105" s="387"/>
      <c r="U105" s="343"/>
      <c r="Z105" s="373"/>
      <c r="AA105" s="373"/>
      <c r="AB105" s="373"/>
      <c r="AC105" s="373"/>
      <c r="AD105" s="373"/>
      <c r="AE105" s="363"/>
    </row>
    <row r="106" customHeight="1" spans="1:31">
      <c r="A106" s="364" t="str">
        <f>'[1]ALL NEW COMP'!A106</f>
        <v>ALL134</v>
      </c>
      <c r="B106" s="378" t="str">
        <f>'[1]ALL NEW COMP'!B106</f>
        <v>ZB95KQE-TFD-551 COPELAND COMP 13HP</v>
      </c>
      <c r="C106" s="382"/>
      <c r="D106" s="70">
        <f>'[1]ALL NEW COMP'!D106</f>
        <v>13</v>
      </c>
      <c r="E106" s="70" t="str">
        <f>'[1]ALL NEW COMP'!E106</f>
        <v>273 (7/8,13/8)</v>
      </c>
      <c r="F106" s="70"/>
      <c r="G106" s="366">
        <f>'[1]ALL NEW COMP'!G106</f>
        <v>1.17543209876543</v>
      </c>
      <c r="H106" s="190">
        <f>'[1]ALL NEW COMP'!O106</f>
        <v>5305.09178321678</v>
      </c>
      <c r="I106" s="384"/>
      <c r="J106" s="368" t="str">
        <f>'[1]ALL NEW COMP'!T106</f>
        <v>CU - 160 QC</v>
      </c>
      <c r="K106" s="190">
        <f>'[1]ALL NEW COMP'!W106</f>
        <v>13459.9779619013</v>
      </c>
      <c r="L106" s="388" t="str">
        <f>'[1]ALL NEW COMP'!$Z106</f>
        <v>QC95M1-TFA-XX</v>
      </c>
      <c r="M106" s="369" t="str">
        <f>'[1]ALL NEW COMP'!AB106</f>
        <v>LCU-15</v>
      </c>
      <c r="N106" s="384"/>
      <c r="O106" s="190">
        <f>'[1]ALL NEW COMP'!AK106</f>
        <v>14689.7113260937</v>
      </c>
      <c r="P106" s="371">
        <f>'[1]ALL NEW COMP'!AL106</f>
        <v>14595.3351140705</v>
      </c>
      <c r="Q106" s="190">
        <f>'[1]ALL NEW COMP'!AM106</f>
        <v>14322.389218294</v>
      </c>
      <c r="R106" s="330">
        <f>'[1]ALL NEW COMP'!$AN106</f>
        <v>0</v>
      </c>
      <c r="S106" s="369">
        <f>'[1]ALL NEW COMP'!$AQ106</f>
        <v>0</v>
      </c>
      <c r="T106" s="387"/>
      <c r="U106" s="343"/>
      <c r="Z106" s="373"/>
      <c r="AA106" s="373"/>
      <c r="AB106" s="373"/>
      <c r="AC106" s="373"/>
      <c r="AD106" s="373"/>
      <c r="AE106" s="363"/>
    </row>
    <row r="107" customHeight="1" spans="1:31">
      <c r="A107" s="364" t="str">
        <f>'[1]ALL NEW COMP'!A107</f>
        <v>ALL135</v>
      </c>
      <c r="B107" s="378" t="str">
        <f>'[1]ALL NEW COMP'!B107</f>
        <v>ZB114KQE-TFD-551 COPELAND COMP 15HP</v>
      </c>
      <c r="C107" s="382"/>
      <c r="D107" s="70">
        <f>'[1]ALL NEW COMP'!D107</f>
        <v>15</v>
      </c>
      <c r="E107" s="70" t="str">
        <f>'[1]ALL NEW COMP'!E107</f>
        <v>273 (7/8,13/8)</v>
      </c>
      <c r="F107" s="70"/>
      <c r="G107" s="366">
        <f>'[1]ALL NEW COMP'!G107</f>
        <v>1.07978821362799</v>
      </c>
      <c r="H107" s="190">
        <f>'[1]ALL NEW COMP'!O107</f>
        <v>6387.43444055944</v>
      </c>
      <c r="I107" s="384"/>
      <c r="J107" s="368" t="str">
        <f>'[1]ALL NEW COMP'!T107</f>
        <v>CU - 200 QC</v>
      </c>
      <c r="K107" s="190">
        <f>'[1]ALL NEW COMP'!W107</f>
        <v>16117.1268509869</v>
      </c>
      <c r="L107" s="388" t="str">
        <f>'[1]ALL NEW COMP'!$Z107</f>
        <v>QC114M1-TFA-XX</v>
      </c>
      <c r="M107" s="369" t="str">
        <f>'[1]ALL NEW COMP'!AB107</f>
        <v>LCU-20</v>
      </c>
      <c r="N107" s="384"/>
      <c r="O107" s="190">
        <f>'[1]ALL NEW COMP'!AK107</f>
        <v>16923.3739999051</v>
      </c>
      <c r="P107" s="371">
        <f>'[1]ALL NEW COMP'!AL107</f>
        <v>16828.9977878818</v>
      </c>
      <c r="Q107" s="190">
        <f>'[1]ALL NEW COMP'!AM107</f>
        <v>16556.0518921053</v>
      </c>
      <c r="R107" s="330">
        <f>'[1]ALL NEW COMP'!$AN107</f>
        <v>0</v>
      </c>
      <c r="S107" s="369">
        <f>'[1]ALL NEW COMP'!$AQ107</f>
        <v>0</v>
      </c>
      <c r="T107" s="387"/>
      <c r="U107" s="343"/>
      <c r="Z107" s="373"/>
      <c r="AA107" s="373"/>
      <c r="AB107" s="373"/>
      <c r="AC107" s="373"/>
      <c r="AD107" s="373"/>
      <c r="AE107" s="363"/>
    </row>
    <row r="108" customHeight="1" spans="1:31">
      <c r="A108" s="364" t="str">
        <f>'[1]ALL NEW COMP'!A108</f>
        <v>ALL135.01</v>
      </c>
      <c r="B108" s="378" t="str">
        <f>'[1]ALL NEW COMP'!B108</f>
        <v>ZB130KQE-TED-551 COPELAND COMP 20HP</v>
      </c>
      <c r="C108" s="382"/>
      <c r="D108" s="70">
        <f>'[1]ALL NEW COMP'!D108</f>
        <v>20</v>
      </c>
      <c r="E108" s="70" t="str">
        <f>'[1]ALL NEW COMP'!E108</f>
        <v>274 (1 1/8,15/8)</v>
      </c>
      <c r="F108" s="70"/>
      <c r="G108" s="366">
        <f>'[1]ALL NEW COMP'!G108</f>
        <v>1.10510902770462</v>
      </c>
      <c r="H108" s="190">
        <f>'[1]ALL NEW COMP'!O108</f>
        <v>7702.8069055944</v>
      </c>
      <c r="I108" s="384"/>
      <c r="J108" s="368" t="str">
        <f>'[1]ALL NEW COMP'!T108</f>
        <v>CU - 250 QC</v>
      </c>
      <c r="K108" s="190">
        <f>'[1]ALL NEW COMP'!W108</f>
        <v>20783.7027249127</v>
      </c>
      <c r="L108" s="388" t="str">
        <f>'[1]ALL NEW COMP'!$Z108</f>
        <v>QC130M1-TFA-XX</v>
      </c>
      <c r="M108" s="369" t="str">
        <f>'[1]ALL NEW COMP'!AB108</f>
        <v>TCUV - 250</v>
      </c>
      <c r="N108" s="384"/>
      <c r="O108" s="190">
        <f>'[1]ALL NEW COMP'!AK108</f>
        <v>26800.6118585035</v>
      </c>
      <c r="P108" s="371">
        <f>'[1]ALL NEW COMP'!AL108</f>
        <v>26706.2356464802</v>
      </c>
      <c r="Q108" s="190">
        <f>'[1]ALL NEW COMP'!AM108</f>
        <v>26433.2897507037</v>
      </c>
      <c r="R108" s="330">
        <f>'[1]ALL NEW COMP'!$AN108</f>
        <v>0</v>
      </c>
      <c r="S108" s="369">
        <f>'[1]ALL NEW COMP'!$AQ108</f>
        <v>0</v>
      </c>
      <c r="T108" s="387"/>
      <c r="U108" s="343"/>
      <c r="Z108" s="373"/>
      <c r="AA108" s="373"/>
      <c r="AB108" s="373"/>
      <c r="AC108" s="373"/>
      <c r="AD108" s="373"/>
      <c r="AE108" s="363"/>
    </row>
    <row r="109" ht="22.5" spans="1:31">
      <c r="A109" s="364" t="str">
        <f>'[1]ALL NEW COMP'!A109</f>
        <v>ALL135.03</v>
      </c>
      <c r="B109" s="378" t="str">
        <f>'[1]ALL NEW COMP'!B109</f>
        <v>ZB190KQE-TWD-523 COPELAND COMP 25HP</v>
      </c>
      <c r="C109" s="382"/>
      <c r="D109" s="70">
        <f>'[1]ALL NEW COMP'!D109</f>
        <v>25</v>
      </c>
      <c r="E109" s="70" t="str">
        <f>'[1]ALL NEW COMP'!E109</f>
        <v>276 (1 3/8,15/8)</v>
      </c>
      <c r="F109" s="70"/>
      <c r="G109" s="366">
        <f>'[1]ALL NEW COMP'!G109</f>
        <v>1.15574496644295</v>
      </c>
      <c r="H109" s="190">
        <f>'[1]ALL NEW COMP'!O109</f>
        <v>10866.2848339161</v>
      </c>
      <c r="I109" s="384"/>
      <c r="J109" s="368" t="str">
        <f>'[1]ALL NEW COMP'!T109</f>
        <v>CU - 300 QC</v>
      </c>
      <c r="K109" s="190">
        <f>'[1]ALL NEW COMP'!W109</f>
        <v>25850.4979086085</v>
      </c>
      <c r="L109" s="388" t="str">
        <f>'[1]ALL NEW COMP'!$Z109</f>
        <v>QC190M1-TFA-XX</v>
      </c>
      <c r="M109" s="369" t="str">
        <f>'[1]ALL NEW COMP'!AB109</f>
        <v>TCUV - 300</v>
      </c>
      <c r="N109" s="389"/>
      <c r="O109" s="190">
        <f>'[1]ALL NEW COMP'!AK109</f>
        <v>29825.9352380369</v>
      </c>
      <c r="P109" s="371">
        <f>'[1]ALL NEW COMP'!AL109</f>
        <v>29731.5590260136</v>
      </c>
      <c r="Q109" s="190">
        <f>'[1]ALL NEW COMP'!AM109</f>
        <v>29458.6131302371</v>
      </c>
      <c r="R109" s="330">
        <f>'[1]ALL NEW COMP'!$AN109</f>
        <v>0</v>
      </c>
      <c r="S109" s="369">
        <f>'[1]ALL NEW COMP'!$AQ109</f>
        <v>0</v>
      </c>
      <c r="T109" s="387"/>
      <c r="U109" s="343"/>
      <c r="Z109" s="373"/>
      <c r="AA109" s="373"/>
      <c r="AB109" s="373"/>
      <c r="AC109" s="373"/>
      <c r="AD109" s="373"/>
      <c r="AE109" s="363"/>
    </row>
    <row r="110" customHeight="1" spans="1:31">
      <c r="A110" s="364" t="str">
        <f>'[1]ALL NEW COMP'!A110</f>
        <v>ALL135.04</v>
      </c>
      <c r="B110" s="378" t="str">
        <f>'[1]ALL NEW COMP'!B110</f>
        <v>ZB220KQE-TWD-523 COPELAND COMP 30HP</v>
      </c>
      <c r="C110" s="383"/>
      <c r="D110" s="70">
        <f>'[1]ALL NEW COMP'!D110</f>
        <v>30</v>
      </c>
      <c r="E110" s="70" t="str">
        <f>'[1]ALL NEW COMP'!E110</f>
        <v>277 (1 3/8,15/8)</v>
      </c>
      <c r="F110" s="70"/>
      <c r="G110" s="366">
        <f>'[1]ALL NEW COMP'!G110</f>
        <v>1.126281128943</v>
      </c>
      <c r="H110" s="190">
        <f>'[1]ALL NEW COMP'!O110</f>
        <v>13138.4876311189</v>
      </c>
      <c r="I110" s="389"/>
      <c r="J110" s="368" t="str">
        <f>'[1]ALL NEW COMP'!T110</f>
        <v>CU - 350 QC</v>
      </c>
      <c r="K110" s="190">
        <f>'[1]ALL NEW COMP'!W110</f>
        <v>30127.5117963606</v>
      </c>
      <c r="L110" s="388" t="str">
        <f>'[1]ALL NEW COMP'!$Z110</f>
        <v>QC220M1-TFA-XX</v>
      </c>
      <c r="M110" s="369" t="str">
        <f>'[1]ALL NEW COMP'!AB110</f>
        <v>TCUV - 350</v>
      </c>
      <c r="N110" s="385" t="s">
        <v>415</v>
      </c>
      <c r="O110" s="190">
        <f>'[1]ALL NEW COMP'!AK110</f>
        <v>35155.542069437</v>
      </c>
      <c r="P110" s="371">
        <f>'[1]ALL NEW COMP'!AL110</f>
        <v>35061.1658574138</v>
      </c>
      <c r="Q110" s="190">
        <f>'[1]ALL NEW COMP'!AM110</f>
        <v>34788.2199616372</v>
      </c>
      <c r="R110" s="330">
        <f>'[1]ALL NEW COMP'!$AN110</f>
        <v>0</v>
      </c>
      <c r="S110" s="369">
        <f>'[1]ALL NEW COMP'!$AQ110</f>
        <v>0</v>
      </c>
      <c r="T110" s="387"/>
      <c r="U110" s="343"/>
      <c r="Z110" s="373"/>
      <c r="AA110" s="373"/>
      <c r="AB110" s="373"/>
      <c r="AC110" s="373"/>
      <c r="AD110" s="373"/>
      <c r="AE110" s="363"/>
    </row>
    <row r="111" ht="22.5" spans="1:31">
      <c r="A111" s="364" t="str">
        <f>'[1]ALL NEW COMP'!A111</f>
        <v>ALL135.06</v>
      </c>
      <c r="B111" s="378" t="str">
        <f>'[1]ALL NEW COMP'!B111</f>
        <v>ZFI23KQE-TFD-552 COPELAND COMP 5HP</v>
      </c>
      <c r="C111" s="381" t="s">
        <v>419</v>
      </c>
      <c r="D111" s="70">
        <f>'[1]ALL NEW COMP'!D111</f>
        <v>5</v>
      </c>
      <c r="E111" s="70" t="str">
        <f>'[1]ALL NEW COMP'!E111</f>
        <v>V06,V05(1/2,7/8) </v>
      </c>
      <c r="F111" s="70"/>
      <c r="G111" s="366" t="str">
        <f>'[1]ALL NEW COMP'!G111</f>
        <v>23000btu (4DES5Y)</v>
      </c>
      <c r="H111" s="190">
        <f>'[1]ALL NEW COMP'!O111</f>
        <v>3548.50251311189</v>
      </c>
      <c r="I111" s="385" t="s">
        <v>418</v>
      </c>
      <c r="J111" s="368" t="str">
        <f>'[1]ALL NEW COMP'!T111</f>
        <v>CU - 72 QC</v>
      </c>
      <c r="K111" s="190">
        <f>'[1]ALL NEW COMP'!W111</f>
        <v>7766.40866317516</v>
      </c>
      <c r="L111" s="388" t="str">
        <f>'[1]ALL NEW COMP'!$Z111</f>
        <v>QC23L1-TFA-XX</v>
      </c>
      <c r="M111" s="369" t="str">
        <f>'[1]ALL NEW COMP'!AB111</f>
        <v>LCU-06</v>
      </c>
      <c r="N111" s="384"/>
      <c r="O111" s="190">
        <f>'[1]ALL NEW COMP'!AK111</f>
        <v>9147.72133108962</v>
      </c>
      <c r="P111" s="371">
        <f>'[1]ALL NEW COMP'!AL111</f>
        <v>9053.34511906635</v>
      </c>
      <c r="Q111" s="190">
        <f>'[1]ALL NEW COMP'!AM111</f>
        <v>8780.39922328982</v>
      </c>
      <c r="R111" s="330">
        <f>'[1]ALL NEW COMP'!$AN111</f>
        <v>0</v>
      </c>
      <c r="S111" s="369">
        <f>'[1]ALL NEW COMP'!$AQ111</f>
        <v>0</v>
      </c>
      <c r="T111" s="387"/>
      <c r="U111" s="343"/>
      <c r="Z111" s="373"/>
      <c r="AA111" s="373"/>
      <c r="AB111" s="373"/>
      <c r="AC111" s="373"/>
      <c r="AD111" s="373"/>
      <c r="AE111" s="363"/>
    </row>
    <row r="112" ht="22.5" spans="1:31">
      <c r="A112" s="364" t="str">
        <f>'[1]ALL NEW COMP'!A112</f>
        <v>ALL135.07</v>
      </c>
      <c r="B112" s="378" t="str">
        <f>'[1]ALL NEW COMP'!B112</f>
        <v>ZFI26KQE-TFD-552 COPELAND COMP 6HP</v>
      </c>
      <c r="C112" s="382"/>
      <c r="D112" s="70">
        <f>'[1]ALL NEW COMP'!D112</f>
        <v>6</v>
      </c>
      <c r="E112" s="70" t="str">
        <f>'[1]ALL NEW COMP'!E112</f>
        <v>V06,V05(1/2,7/8) </v>
      </c>
      <c r="F112" s="70"/>
      <c r="G112" s="366" t="str">
        <f>'[1]ALL NEW COMP'!G112</f>
        <v>28000btu (4CES6Y)</v>
      </c>
      <c r="H112" s="190">
        <f>'[1]ALL NEW COMP'!O112</f>
        <v>3673.93957604895</v>
      </c>
      <c r="I112" s="384"/>
      <c r="J112" s="368" t="str">
        <f>'[1]ALL NEW COMP'!T112</f>
        <v>CU - 90 QC</v>
      </c>
      <c r="K112" s="190">
        <f>'[1]ALL NEW COMP'!W112</f>
        <v>8269.66212454781</v>
      </c>
      <c r="L112" s="388" t="str">
        <f>'[1]ALL NEW COMP'!$Z112</f>
        <v>QC26L1-TFA-XX</v>
      </c>
      <c r="M112" s="369" t="str">
        <f>'[1]ALL NEW COMP'!AB112</f>
        <v>LCU-06</v>
      </c>
      <c r="N112" s="384"/>
      <c r="O112" s="190">
        <f>'[1]ALL NEW COMP'!AK112</f>
        <v>9321.03605853085</v>
      </c>
      <c r="P112" s="371">
        <f>'[1]ALL NEW COMP'!AL112</f>
        <v>9226.65984650757</v>
      </c>
      <c r="Q112" s="190">
        <f>'[1]ALL NEW COMP'!AM112</f>
        <v>8953.71395073105</v>
      </c>
      <c r="R112" s="330">
        <f>'[1]ALL NEW COMP'!$AN112</f>
        <v>0</v>
      </c>
      <c r="S112" s="369">
        <f>'[1]ALL NEW COMP'!$AQ112</f>
        <v>0</v>
      </c>
      <c r="T112" s="387"/>
      <c r="U112" s="343"/>
      <c r="Z112" s="373"/>
      <c r="AA112" s="373"/>
      <c r="AB112" s="373"/>
      <c r="AC112" s="373"/>
      <c r="AD112" s="373"/>
      <c r="AE112" s="363"/>
    </row>
    <row r="113" ht="22.5" spans="1:31">
      <c r="A113" s="364" t="str">
        <f>'[1]ALL NEW COMP'!A113</f>
        <v>ALL135.071</v>
      </c>
      <c r="B113" s="378" t="str">
        <f>'[1]ALL NEW COMP'!B113</f>
        <v>ZFI30KNE-TFD-657 COPELAND COMP 7HP (WELDING)</v>
      </c>
      <c r="C113" s="382"/>
      <c r="D113" s="70">
        <f>'[1]ALL NEW COMP'!D113</f>
        <v>7</v>
      </c>
      <c r="E113" s="70" t="str">
        <f>'[1]ALL NEW COMP'!E113</f>
        <v>V05,V04 (7/8,3/4)</v>
      </c>
      <c r="F113" s="70"/>
      <c r="G113" s="366" t="str">
        <f>'[1]ALL NEW COMP'!G113</f>
        <v>31000btu (4VES7Y)</v>
      </c>
      <c r="H113" s="190">
        <f>'[1]ALL NEW COMP'!O113</f>
        <v>4174.78191911182</v>
      </c>
      <c r="I113" s="384"/>
      <c r="J113" s="368" t="str">
        <f>'[1]ALL NEW COMP'!T113</f>
        <v>CU - 100 QC</v>
      </c>
      <c r="K113" s="190">
        <f>'[1]ALL NEW COMP'!W113</f>
        <v>9040.59302883847</v>
      </c>
      <c r="L113" s="388" t="str">
        <f>'[1]ALL NEW COMP'!$Z113</f>
        <v>QC30L1-TFA-XX</v>
      </c>
      <c r="M113" s="369" t="str">
        <f>'[1]ALL NEW COMP'!AB113</f>
        <v>LCU-08</v>
      </c>
      <c r="N113" s="384"/>
      <c r="O113" s="190">
        <f>'[1]ALL NEW COMP'!AK113</f>
        <v>11446.1318542602</v>
      </c>
      <c r="P113" s="371">
        <f>'[1]ALL NEW COMP'!AL113</f>
        <v>11351.755642237</v>
      </c>
      <c r="Q113" s="190">
        <f>'[1]ALL NEW COMP'!AM113</f>
        <v>11078.8097464604</v>
      </c>
      <c r="R113" s="330">
        <f>'[1]ALL NEW COMP'!$AN113</f>
        <v>0</v>
      </c>
      <c r="S113" s="369">
        <f>'[1]ALL NEW COMP'!$AQ113</f>
        <v>0</v>
      </c>
      <c r="T113" s="387"/>
      <c r="U113" s="343"/>
      <c r="Z113" s="373"/>
      <c r="AA113" s="373"/>
      <c r="AB113" s="373"/>
      <c r="AC113" s="373"/>
      <c r="AD113" s="373"/>
      <c r="AE113" s="363"/>
    </row>
    <row r="114" ht="22.5" spans="1:31">
      <c r="A114" s="364" t="str">
        <f>'[1]ALL NEW COMP'!A114</f>
        <v>ALL135.08</v>
      </c>
      <c r="B114" s="378" t="str">
        <f>'[1]ALL NEW COMP'!B114</f>
        <v>ZFI36KQE-TFD-552 COPELAND COMP 8HP</v>
      </c>
      <c r="C114" s="382"/>
      <c r="D114" s="70">
        <f>'[1]ALL NEW COMP'!D114</f>
        <v>8</v>
      </c>
      <c r="E114" s="70" t="str">
        <f>'[1]ALL NEW COMP'!E114</f>
        <v>V05,V04 (7/8,3/4)</v>
      </c>
      <c r="F114" s="70"/>
      <c r="G114" s="366" t="str">
        <f>'[1]ALL NEW COMP'!G114</f>
        <v>36000btu (4TES9Y)</v>
      </c>
      <c r="H114" s="190">
        <f>'[1]ALL NEW COMP'!O114</f>
        <v>4490.91564685315</v>
      </c>
      <c r="I114" s="384"/>
      <c r="J114" s="368" t="str">
        <f>'[1]ALL NEW COMP'!T114</f>
        <v>CU - 125 QC</v>
      </c>
      <c r="K114" s="190">
        <f>'[1]ALL NEW COMP'!W114</f>
        <v>11175.9597233523</v>
      </c>
      <c r="L114" s="388" t="str">
        <f>'[1]ALL NEW COMP'!$Z114</f>
        <v>QC36L1-TFA-XX</v>
      </c>
      <c r="M114" s="369" t="str">
        <f>'[1]ALL NEW COMP'!AB114</f>
        <v>LCU-08</v>
      </c>
      <c r="N114" s="384"/>
      <c r="O114" s="190">
        <f>'[1]ALL NEW COMP'!AK114</f>
        <v>11762.2655820016</v>
      </c>
      <c r="P114" s="371">
        <f>'[1]ALL NEW COMP'!AL114</f>
        <v>11667.8893699783</v>
      </c>
      <c r="Q114" s="190">
        <f>'[1]ALL NEW COMP'!AM114</f>
        <v>11394.9434742018</v>
      </c>
      <c r="R114" s="330">
        <f>'[1]ALL NEW COMP'!$AN114</f>
        <v>0</v>
      </c>
      <c r="S114" s="369">
        <f>'[1]ALL NEW COMP'!$AQ114</f>
        <v>0</v>
      </c>
      <c r="T114" s="387"/>
      <c r="U114" s="343"/>
      <c r="Z114" s="373"/>
      <c r="AA114" s="373"/>
      <c r="AB114" s="373"/>
      <c r="AC114" s="373"/>
      <c r="AD114" s="373"/>
      <c r="AE114" s="363"/>
    </row>
    <row r="115" customHeight="1" spans="1:31">
      <c r="A115" s="364" t="str">
        <f>'[1]ALL NEW COMP'!A115</f>
        <v>ALL135.09</v>
      </c>
      <c r="B115" s="378" t="str">
        <f>'[1]ALL NEW COMP'!B115</f>
        <v>ZFI39KQE-TFD-552 COPELAND COMP 10HP</v>
      </c>
      <c r="C115" s="382"/>
      <c r="D115" s="70">
        <f>'[1]ALL NEW COMP'!D115</f>
        <v>10</v>
      </c>
      <c r="E115" s="70" t="str">
        <f>'[1]ALL NEW COMP'!E115</f>
        <v>V05,V04 (7/8,3/4)</v>
      </c>
      <c r="F115" s="70"/>
      <c r="G115" s="366" t="str">
        <f>'[1]ALL NEW COMP'!G115</f>
        <v>42000btu (4PES12Y)</v>
      </c>
      <c r="H115" s="190">
        <f>'[1]ALL NEW COMP'!O115</f>
        <v>4800.5659965035</v>
      </c>
      <c r="I115" s="384"/>
      <c r="J115" s="368" t="str">
        <f>'[1]ALL NEW COMP'!T115</f>
        <v>CU - 144 QC</v>
      </c>
      <c r="K115" s="190">
        <f>'[1]ALL NEW COMP'!W115</f>
        <v>12402.4580421762</v>
      </c>
      <c r="L115" s="388" t="str">
        <f>'[1]ALL NEW COMP'!$Z115</f>
        <v>QC39L1-TFA-XX</v>
      </c>
      <c r="M115" s="369" t="str">
        <f>'[1]ALL NEW COMP'!AB115</f>
        <v>LCU-10</v>
      </c>
      <c r="N115" s="384"/>
      <c r="O115" s="190">
        <f>'[1]ALL NEW COMP'!AK115</f>
        <v>12842.5546878434</v>
      </c>
      <c r="P115" s="371">
        <f>'[1]ALL NEW COMP'!AL115</f>
        <v>12748.1784758201</v>
      </c>
      <c r="Q115" s="190">
        <f>'[1]ALL NEW COMP'!AM115</f>
        <v>12475.2325800436</v>
      </c>
      <c r="R115" s="330" t="str">
        <f>'[1]ALL NEW COMP'!$AN115</f>
        <v>HTC-10</v>
      </c>
      <c r="S115" s="369">
        <f>'[1]ALL NEW COMP'!$AQ115</f>
        <v>11013.415579495</v>
      </c>
      <c r="T115" s="387"/>
      <c r="U115" s="343"/>
      <c r="Z115" s="373"/>
      <c r="AA115" s="373"/>
      <c r="AB115" s="373"/>
      <c r="AC115" s="373"/>
      <c r="AD115" s="373"/>
      <c r="AE115" s="363"/>
    </row>
    <row r="116" ht="22.5" spans="1:31">
      <c r="A116" s="364" t="str">
        <f>'[1]ALL NEW COMP'!A116</f>
        <v>ALL135.10</v>
      </c>
      <c r="B116" s="378" t="str">
        <f>'[1]ALL NEW COMP'!B116</f>
        <v>ZFI50KQE-TFD-564 COPELAND COMP 12HP</v>
      </c>
      <c r="C116" s="382"/>
      <c r="D116" s="70">
        <f>'[1]ALL NEW COMP'!D116</f>
        <v>12</v>
      </c>
      <c r="E116" s="70" t="str">
        <f>'[1]ALL NEW COMP'!E116</f>
        <v>V05,V03 (7/8,13/8)</v>
      </c>
      <c r="F116" s="70"/>
      <c r="G116" s="366" t="str">
        <f>'[1]ALL NEW COMP'!G116</f>
        <v>49000btu (4NES14Y)</v>
      </c>
      <c r="H116" s="190">
        <f>'[1]ALL NEW COMP'!O116</f>
        <v>5126.76955856643</v>
      </c>
      <c r="I116" s="384"/>
      <c r="J116" s="368" t="str">
        <f>'[1]ALL NEW COMP'!T116</f>
        <v>CU - 160 QC</v>
      </c>
      <c r="K116" s="190">
        <f>'[1]ALL NEW COMP'!W116</f>
        <v>13241.7771047724</v>
      </c>
      <c r="L116" s="388" t="str">
        <f>'[1]ALL NEW COMP'!$Z116</f>
        <v>QC50L1-TFA-XX</v>
      </c>
      <c r="M116" s="369" t="str">
        <f>'[1]ALL NEW COMP'!AB116</f>
        <v>LCU-12</v>
      </c>
      <c r="N116" s="384"/>
      <c r="O116" s="190">
        <f>'[1]ALL NEW COMP'!AK116</f>
        <v>14039.1369353254</v>
      </c>
      <c r="P116" s="371">
        <f>'[1]ALL NEW COMP'!AL116</f>
        <v>13944.7607233021</v>
      </c>
      <c r="Q116" s="190">
        <f>'[1]ALL NEW COMP'!AM116</f>
        <v>13671.8148275256</v>
      </c>
      <c r="R116" s="330" t="str">
        <f>'[1]ALL NEW COMP'!$AN116</f>
        <v>HTC-12</v>
      </c>
      <c r="S116" s="369">
        <f>'[1]ALL NEW COMP'!$AQ116</f>
        <v>11795.7832250872</v>
      </c>
      <c r="T116" s="387"/>
      <c r="U116" s="343"/>
      <c r="Z116" s="373"/>
      <c r="AA116" s="373"/>
      <c r="AB116" s="373"/>
      <c r="AC116" s="373"/>
      <c r="AD116" s="373"/>
      <c r="AE116" s="363"/>
    </row>
    <row r="117" ht="12" customHeight="1" spans="1:31">
      <c r="A117" s="364" t="str">
        <f>'[1]ALL NEW COMP'!A117</f>
        <v>ALL135.11</v>
      </c>
      <c r="B117" s="378" t="str">
        <f>'[1]ALL NEW COMP'!B117</f>
        <v>ZFI59KQE-TFD-564 COPELAND COMP 15HP</v>
      </c>
      <c r="C117" s="382"/>
      <c r="D117" s="70">
        <f>'[1]ALL NEW COMP'!D117</f>
        <v>15</v>
      </c>
      <c r="E117" s="70" t="str">
        <f>'[1]ALL NEW COMP'!E117</f>
        <v>V05,V03 (7/8,13/8)</v>
      </c>
      <c r="F117" s="70"/>
      <c r="G117" s="366" t="str">
        <f>'[1]ALL NEW COMP'!G117</f>
        <v>59000btu (4JE15Y)</v>
      </c>
      <c r="H117" s="190">
        <f>'[1]ALL NEW COMP'!O117</f>
        <v>6376.83948863636</v>
      </c>
      <c r="I117" s="384"/>
      <c r="J117" s="368" t="str">
        <f>'[1]ALL NEW COMP'!T117</f>
        <v>CU - 200 QC</v>
      </c>
      <c r="K117" s="190">
        <f>'[1]ALL NEW COMP'!W117</f>
        <v>16106.5318990639</v>
      </c>
      <c r="L117" s="388" t="str">
        <f>'[1]ALL NEW COMP'!$Z117</f>
        <v>QC59L1-TFA-XX</v>
      </c>
      <c r="M117" s="369" t="str">
        <f>'[1]ALL NEW COMP'!AB117</f>
        <v>LCU-15</v>
      </c>
      <c r="N117" s="384"/>
      <c r="O117" s="190">
        <f>'[1]ALL NEW COMP'!AK117</f>
        <v>15915.3051853595</v>
      </c>
      <c r="P117" s="371">
        <f>'[1]ALL NEW COMP'!AL117</f>
        <v>15820.9289733362</v>
      </c>
      <c r="Q117" s="190">
        <f>'[1]ALL NEW COMP'!AM117</f>
        <v>15547.9830775597</v>
      </c>
      <c r="R117" s="330" t="str">
        <f>'[1]ALL NEW COMP'!$AN117</f>
        <v>HTC-15</v>
      </c>
      <c r="S117" s="369">
        <f>'[1]ALL NEW COMP'!$AQ117</f>
        <v>13686.1514102073</v>
      </c>
      <c r="T117" s="387"/>
      <c r="U117" s="343"/>
      <c r="Z117" s="373"/>
      <c r="AA117" s="373"/>
      <c r="AB117" s="373"/>
      <c r="AC117" s="373"/>
      <c r="AD117" s="373"/>
      <c r="AE117" s="363"/>
    </row>
    <row r="118" ht="12" customHeight="1" spans="1:31">
      <c r="A118" s="364" t="str">
        <f>'[1]ALL NEW COMP'!A118</f>
        <v>ALL135.12</v>
      </c>
      <c r="B118" s="378" t="str">
        <f>'[1]ALL NEW COMP'!B118</f>
        <v>ZFI68KQE-TFD-564 COPELAND COMP 18HP</v>
      </c>
      <c r="C118" s="382"/>
      <c r="D118" s="70">
        <f>'[1]ALL NEW COMP'!D118</f>
        <v>18</v>
      </c>
      <c r="E118" s="70" t="str">
        <f>'[1]ALL NEW COMP'!E118</f>
        <v>V05,V03 (7/8,13/8)</v>
      </c>
      <c r="F118" s="70"/>
      <c r="G118" s="366" t="str">
        <f>'[1]ALL NEW COMP'!G118</f>
        <v>68000btu (4HE18Y)</v>
      </c>
      <c r="H118" s="190">
        <f>'[1]ALL NEW COMP'!O118</f>
        <v>7419.04228583916</v>
      </c>
      <c r="I118" s="384"/>
      <c r="J118" s="368" t="str">
        <f>'[1]ALL NEW COMP'!T118</f>
        <v>CU - 200 QC</v>
      </c>
      <c r="K118" s="190">
        <f>'[1]ALL NEW COMP'!W118</f>
        <v>17148.7346962667</v>
      </c>
      <c r="L118" s="388" t="str">
        <f>'[1]ALL NEW COMP'!$Z118</f>
        <v>QC68L1-TFA-XX</v>
      </c>
      <c r="M118" s="369" t="str">
        <f>'[1]ALL NEW COMP'!AB118</f>
        <v>LCU-20</v>
      </c>
      <c r="N118" s="384"/>
      <c r="O118" s="190">
        <f>'[1]ALL NEW COMP'!AK118</f>
        <v>17954.9818451848</v>
      </c>
      <c r="P118" s="371">
        <f>'[1]ALL NEW COMP'!AL118</f>
        <v>17860.6056331616</v>
      </c>
      <c r="Q118" s="190">
        <f>'[1]ALL NEW COMP'!AM118</f>
        <v>17587.659737385</v>
      </c>
      <c r="R118" s="330" t="str">
        <f>'[1]ALL NEW COMP'!$AN118</f>
        <v>HTC-20</v>
      </c>
      <c r="S118" s="369">
        <f>'[1]ALL NEW COMP'!$AQ118</f>
        <v>15249.6413273521</v>
      </c>
      <c r="T118" s="387"/>
      <c r="U118" s="343"/>
      <c r="Z118" s="373"/>
      <c r="AA118" s="373"/>
      <c r="AB118" s="373"/>
      <c r="AC118" s="373"/>
      <c r="AD118" s="373"/>
      <c r="AE118" s="363"/>
    </row>
    <row r="119" ht="12" customHeight="1" spans="1:31">
      <c r="A119" s="364" t="str">
        <f>'[1]ALL NEW COMP'!A119</f>
        <v>ALL135.13</v>
      </c>
      <c r="B119" s="378" t="str">
        <f>'[1]ALL NEW COMP'!B119</f>
        <v>ZFI81KQE-TFD-564 COPELAND COMP 20HP</v>
      </c>
      <c r="C119" s="382"/>
      <c r="D119" s="70">
        <f>'[1]ALL NEW COMP'!D119</f>
        <v>20</v>
      </c>
      <c r="E119" s="70" t="str">
        <f>'[1]ALL NEW COMP'!E119</f>
        <v>V05,V03 (7/8,13/8)</v>
      </c>
      <c r="F119" s="70"/>
      <c r="G119" s="366" t="str">
        <f>'[1]ALL NEW COMP'!G119</f>
        <v>81000btu (4GE23Y)</v>
      </c>
      <c r="H119" s="190">
        <f>'[1]ALL NEW COMP'!O119</f>
        <v>8909.95137674825</v>
      </c>
      <c r="I119" s="384"/>
      <c r="J119" s="368" t="str">
        <f>'[1]ALL NEW COMP'!T119</f>
        <v>CU - 250 QC</v>
      </c>
      <c r="K119" s="190">
        <f>'[1]ALL NEW COMP'!W119</f>
        <v>21990.8471960665</v>
      </c>
      <c r="L119" s="388" t="str">
        <f>'[1]ALL NEW COMP'!$Z119</f>
        <v>QC81L1-TFA-XX</v>
      </c>
      <c r="M119" s="369" t="str">
        <f>'[1]ALL NEW COMP'!AB119</f>
        <v>TCU - 200</v>
      </c>
      <c r="N119" s="384"/>
      <c r="O119" s="190">
        <f>'[1]ALL NEW COMP'!AK119</f>
        <v>21643.1808511042</v>
      </c>
      <c r="P119" s="371">
        <f>'[1]ALL NEW COMP'!AL119</f>
        <v>21548.8046390809</v>
      </c>
      <c r="Q119" s="190">
        <f>'[1]ALL NEW COMP'!AM119</f>
        <v>21275.8587433044</v>
      </c>
      <c r="R119" s="330" t="str">
        <f>'[1]ALL NEW COMP'!$AN119</f>
        <v>HTC-25</v>
      </c>
      <c r="S119" s="369">
        <f>'[1]ALL NEW COMP'!$AQ119</f>
        <v>18016.9298503326</v>
      </c>
      <c r="T119" s="387"/>
      <c r="U119" s="343"/>
      <c r="Z119" s="373"/>
      <c r="AA119" s="373"/>
      <c r="AB119" s="373"/>
      <c r="AC119" s="373"/>
      <c r="AD119" s="373"/>
      <c r="AE119" s="363"/>
    </row>
    <row r="120" customHeight="1" spans="1:31">
      <c r="A120" s="364" t="str">
        <f>'[1]ALL NEW COMP'!A120</f>
        <v>ALL135.14</v>
      </c>
      <c r="B120" s="378" t="str">
        <f>'[1]ALL NEW COMP'!B120</f>
        <v>ZFI96KQE-TED-523 COPELAND COMP 25HP</v>
      </c>
      <c r="C120" s="382"/>
      <c r="D120" s="70">
        <f>'[1]ALL NEW COMP'!D120</f>
        <v>25</v>
      </c>
      <c r="E120" s="70" t="str">
        <f>'[1]ALL NEW COMP'!E120</f>
        <v>V03,V38 (1 3/8,1 5/8)</v>
      </c>
      <c r="F120" s="70"/>
      <c r="G120" s="366" t="str">
        <f>'[1]ALL NEW COMP'!G120</f>
        <v>96000btu (6HE28Y)</v>
      </c>
      <c r="H120" s="190">
        <f>'[1]ALL NEW COMP'!O120</f>
        <v>13364.9463286713</v>
      </c>
      <c r="I120" s="384"/>
      <c r="J120" s="368" t="str">
        <f>'[1]ALL NEW COMP'!T120</f>
        <v>CU - 300 QC</v>
      </c>
      <c r="K120" s="190">
        <f>'[1]ALL NEW COMP'!W120</f>
        <v>28349.1594033638</v>
      </c>
      <c r="L120" s="388" t="str">
        <f>'[1]ALL NEW COMP'!$Z120</f>
        <v>QC96L1-TFA-XX</v>
      </c>
      <c r="M120" s="369" t="str">
        <f>'[1]ALL NEW COMP'!AB120</f>
        <v>TCUV - 250</v>
      </c>
      <c r="N120" s="384"/>
      <c r="O120" s="190">
        <f>'[1]ALL NEW COMP'!AK120</f>
        <v>33170.796946081</v>
      </c>
      <c r="P120" s="371">
        <f>'[1]ALL NEW COMP'!AL120</f>
        <v>33076.4207340577</v>
      </c>
      <c r="Q120" s="190">
        <f>'[1]ALL NEW COMP'!AM120</f>
        <v>32803.4748382812</v>
      </c>
      <c r="R120" s="330" t="str">
        <f>'[1]ALL NEW COMP'!$AN120</f>
        <v>HTC-30</v>
      </c>
      <c r="S120" s="369">
        <f>'[1]ALL NEW COMP'!$AQ120</f>
        <v>24333.063154659</v>
      </c>
      <c r="T120" s="387"/>
      <c r="U120" s="343"/>
      <c r="Z120" s="373"/>
      <c r="AA120" s="373"/>
      <c r="AB120" s="373"/>
      <c r="AC120" s="373"/>
      <c r="AD120" s="373"/>
      <c r="AE120" s="363"/>
    </row>
    <row r="121" customHeight="1" spans="1:31">
      <c r="A121" s="364" t="str">
        <f>'[1]ALL NEW COMP'!A121</f>
        <v>ALL135.20</v>
      </c>
      <c r="B121" s="378" t="str">
        <f>'[1]ALL NEW COMP'!B121</f>
        <v>ZFI122KQE-TED-523 COPELAND COMP 30HP</v>
      </c>
      <c r="C121" s="382"/>
      <c r="D121" s="70">
        <f>'[1]ALL NEW COMP'!D121</f>
        <v>30</v>
      </c>
      <c r="E121" s="70" t="str">
        <f>'[1]ALL NEW COMP'!E121</f>
        <v>V03,V38 (1 3/8,1 5/8)</v>
      </c>
      <c r="F121" s="70"/>
      <c r="G121" s="366" t="str">
        <f>'[1]ALL NEW COMP'!G121</f>
        <v>122000btu (6GE34Y)</v>
      </c>
      <c r="H121" s="190">
        <f>'[1]ALL NEW COMP'!O121</f>
        <v>13683.9148601399</v>
      </c>
      <c r="I121" s="384"/>
      <c r="J121" s="368" t="str">
        <f>'[1]ALL NEW COMP'!T121</f>
        <v>CU - 350 QC</v>
      </c>
      <c r="K121" s="190">
        <f>'[1]ALL NEW COMP'!W121</f>
        <v>30672.9390253816</v>
      </c>
      <c r="L121" s="388" t="str">
        <f>'[1]ALL NEW COMP'!$Z121</f>
        <v>QC122L1-TFA-XX</v>
      </c>
      <c r="M121" s="369" t="str">
        <f>'[1]ALL NEW COMP'!AB121</f>
        <v>TCUV - 350</v>
      </c>
      <c r="N121" s="384"/>
      <c r="O121" s="190">
        <f>'[1]ALL NEW COMP'!AK121</f>
        <v>35700.969298458</v>
      </c>
      <c r="P121" s="371">
        <f>'[1]ALL NEW COMP'!AL121</f>
        <v>35606.5930864347</v>
      </c>
      <c r="Q121" s="190">
        <f>'[1]ALL NEW COMP'!AM121</f>
        <v>35333.6471906582</v>
      </c>
      <c r="R121" s="330" t="str">
        <f>'[1]ALL NEW COMP'!$AN121</f>
        <v>HTC-35</v>
      </c>
      <c r="S121" s="369">
        <f>'[1]ALL NEW COMP'!$AQ121</f>
        <v>26286.6410015477</v>
      </c>
      <c r="T121" s="387"/>
      <c r="U121" s="343"/>
      <c r="Z121" s="373"/>
      <c r="AA121" s="373"/>
      <c r="AB121" s="373"/>
      <c r="AC121" s="373"/>
      <c r="AD121" s="373"/>
      <c r="AE121" s="363"/>
    </row>
    <row r="122" ht="22.5" spans="1:31">
      <c r="A122" s="364" t="str">
        <f>'[1]ALL NEW COMP'!A122</f>
        <v>ALL135.21</v>
      </c>
      <c r="B122" s="378" t="str">
        <f>'[1]ALL NEW COMP'!B122</f>
        <v>ZFI140KQE-TED-523 COPELAND COMP 40HP</v>
      </c>
      <c r="C122" s="383"/>
      <c r="D122" s="70"/>
      <c r="E122" s="70"/>
      <c r="F122" s="70"/>
      <c r="G122" s="366"/>
      <c r="H122" s="190">
        <f>'[1]ALL NEW COMP'!O122</f>
        <v>15038.6351398601</v>
      </c>
      <c r="I122" s="389"/>
      <c r="J122" s="368" t="str">
        <f>'[1]ALL NEW COMP'!T122</f>
        <v>CU - 400 QC</v>
      </c>
      <c r="K122" s="190">
        <f>'[1]ALL NEW COMP'!W122</f>
        <v>35157.5637369301</v>
      </c>
      <c r="L122" s="388" t="str">
        <f>'[1]ALL NEW COMP'!$Z122</f>
        <v>QC140L1-TFA-XX</v>
      </c>
      <c r="M122" s="369" t="str">
        <f>'[1]ALL NEW COMP'!AB122</f>
        <v>TCUV - 400</v>
      </c>
      <c r="N122" s="389"/>
      <c r="O122" s="190">
        <f>'[1]ALL NEW COMP'!AK122</f>
        <v>38809.7119271374</v>
      </c>
      <c r="P122" s="371">
        <f>'[1]ALL NEW COMP'!AL122</f>
        <v>38715.3357151141</v>
      </c>
      <c r="Q122" s="190">
        <f>'[1]ALL NEW COMP'!AM122</f>
        <v>38442.3898193376</v>
      </c>
      <c r="R122" s="330" t="str">
        <f>'[1]ALL NEW COMP'!$AN122</f>
        <v>HTC-40</v>
      </c>
      <c r="S122" s="369">
        <f>'[1]ALL NEW COMP'!$AQ122</f>
        <v>28539.7798447166</v>
      </c>
      <c r="T122" s="387"/>
      <c r="U122" s="343"/>
      <c r="Z122" s="373"/>
      <c r="AA122" s="373"/>
      <c r="AB122" s="373"/>
      <c r="AC122" s="373"/>
      <c r="AD122" s="373"/>
      <c r="AE122" s="363"/>
    </row>
    <row r="123" customHeight="1" spans="1:31">
      <c r="A123" s="364" t="str">
        <f>'[1]ALL NEW COMP'!A123</f>
        <v>ALL135.22</v>
      </c>
      <c r="B123" s="378" t="str">
        <f>'[1]ALL NEW COMP'!B123</f>
        <v>CORE SENSE (562-0291-01) ZFI23-26</v>
      </c>
      <c r="C123" s="381" t="s">
        <v>420</v>
      </c>
      <c r="D123" s="70"/>
      <c r="E123" s="70"/>
      <c r="F123" s="70"/>
      <c r="G123" s="366"/>
      <c r="H123" s="190">
        <f>'[1]ALL NEW COMP'!O123</f>
        <v>669.666666666667</v>
      </c>
      <c r="I123" s="390"/>
      <c r="J123" s="381" t="s">
        <v>420</v>
      </c>
      <c r="K123" s="190"/>
      <c r="L123" s="388"/>
      <c r="M123" s="369"/>
      <c r="N123" s="390"/>
      <c r="O123" s="190"/>
      <c r="P123" s="371"/>
      <c r="Q123" s="190"/>
      <c r="R123" s="330"/>
      <c r="S123" s="369"/>
      <c r="T123" s="372"/>
      <c r="U123" s="343"/>
      <c r="Z123" s="373"/>
      <c r="AA123" s="373"/>
      <c r="AB123" s="373"/>
      <c r="AC123" s="373"/>
      <c r="AD123" s="373"/>
      <c r="AE123" s="363"/>
    </row>
    <row r="124" spans="1:31">
      <c r="A124" s="364" t="str">
        <f>'[1]ALL NEW COMP'!A124</f>
        <v>ALL135.23</v>
      </c>
      <c r="B124" s="378" t="str">
        <f>'[1]ALL NEW COMP'!B124</f>
        <v>CORE SENSE (562-0291-02) ZFI36-59</v>
      </c>
      <c r="C124" s="382"/>
      <c r="D124" s="70"/>
      <c r="E124" s="70"/>
      <c r="F124" s="70"/>
      <c r="G124" s="366"/>
      <c r="H124" s="190">
        <f>'[1]ALL NEW COMP'!O124</f>
        <v>669.666666666667</v>
      </c>
      <c r="I124" s="390"/>
      <c r="J124" s="382"/>
      <c r="K124" s="190"/>
      <c r="L124" s="388"/>
      <c r="M124" s="369"/>
      <c r="N124" s="390"/>
      <c r="O124" s="190"/>
      <c r="P124" s="371"/>
      <c r="Q124" s="190"/>
      <c r="R124" s="330"/>
      <c r="S124" s="369"/>
      <c r="T124" s="372"/>
      <c r="U124" s="343"/>
      <c r="Z124" s="373"/>
      <c r="AA124" s="373"/>
      <c r="AB124" s="373"/>
      <c r="AC124" s="373"/>
      <c r="AD124" s="373"/>
      <c r="AE124" s="363"/>
    </row>
    <row r="125" spans="1:31">
      <c r="A125" s="364" t="str">
        <f>'[1]ALL NEW COMP'!A125</f>
        <v>ALL135.24</v>
      </c>
      <c r="B125" s="378" t="str">
        <f>'[1]ALL NEW COMP'!B125</f>
        <v>CORE SENSE (562-0291-03) ZFI68-81</v>
      </c>
      <c r="C125" s="382"/>
      <c r="D125" s="70"/>
      <c r="E125" s="70"/>
      <c r="F125" s="70"/>
      <c r="G125" s="366"/>
      <c r="H125" s="190">
        <f>'[1]ALL NEW COMP'!O125</f>
        <v>669.666666666667</v>
      </c>
      <c r="I125" s="390"/>
      <c r="J125" s="383"/>
      <c r="K125" s="190"/>
      <c r="L125" s="388"/>
      <c r="M125" s="369"/>
      <c r="N125" s="390"/>
      <c r="O125" s="190"/>
      <c r="P125" s="371"/>
      <c r="Q125" s="190"/>
      <c r="R125" s="330"/>
      <c r="S125" s="369"/>
      <c r="T125" s="372"/>
      <c r="U125" s="343"/>
      <c r="Z125" s="373"/>
      <c r="AA125" s="373"/>
      <c r="AB125" s="373"/>
      <c r="AC125" s="373"/>
      <c r="AD125" s="373"/>
      <c r="AE125" s="363"/>
    </row>
    <row r="126" spans="1:31">
      <c r="A126" s="364" t="str">
        <f>'[1]ALL NEW COMP'!A126</f>
        <v>ALL135.25</v>
      </c>
      <c r="B126" s="364" t="str">
        <f>'[1]ALL NEW COMP'!B126</f>
        <v>CORE SENSE (562-0291-06) ZFI96-140</v>
      </c>
      <c r="C126" s="383"/>
      <c r="D126" s="70"/>
      <c r="E126" s="70"/>
      <c r="F126" s="70"/>
      <c r="G126" s="366"/>
      <c r="H126" s="391">
        <f>'[1]ALL NEW COMP'!O126</f>
        <v>669.666666666667</v>
      </c>
      <c r="I126" s="390"/>
      <c r="J126" s="392" t="s">
        <v>421</v>
      </c>
      <c r="K126" s="190"/>
      <c r="L126" s="388"/>
      <c r="M126" s="369"/>
      <c r="N126" s="390"/>
      <c r="O126" s="190"/>
      <c r="P126" s="371"/>
      <c r="Q126" s="190"/>
      <c r="R126" s="330"/>
      <c r="S126" s="369"/>
      <c r="T126" s="372"/>
      <c r="U126" s="343"/>
      <c r="Z126" s="373"/>
      <c r="AA126" s="373"/>
      <c r="AB126" s="373"/>
      <c r="AC126" s="373"/>
      <c r="AD126" s="373"/>
      <c r="AE126" s="363"/>
    </row>
    <row r="127" ht="22.5" spans="1:31">
      <c r="A127" s="364" t="str">
        <f>'[1]ALL NEW COMP'!A127</f>
        <v>ALL135.251</v>
      </c>
      <c r="B127" s="364" t="str">
        <f>'[1]ALL NEW COMP'!B127</f>
        <v>571-0064-06 MODULE-CORESENSE ASSM</v>
      </c>
      <c r="C127" s="392" t="s">
        <v>421</v>
      </c>
      <c r="D127" s="70"/>
      <c r="E127" s="70"/>
      <c r="F127" s="70"/>
      <c r="G127" s="366"/>
      <c r="H127" s="391">
        <f>'[1]ALL NEW COMP'!O127</f>
        <v>645.613333333333</v>
      </c>
      <c r="I127" s="386"/>
      <c r="J127" s="393" t="s">
        <v>422</v>
      </c>
      <c r="K127" s="190"/>
      <c r="L127" s="388"/>
      <c r="M127" s="369"/>
      <c r="N127" s="390"/>
      <c r="O127" s="190"/>
      <c r="P127" s="371"/>
      <c r="Q127" s="190"/>
      <c r="R127" s="330"/>
      <c r="S127" s="369"/>
      <c r="T127" s="372"/>
      <c r="U127" s="343"/>
      <c r="Z127" s="373"/>
      <c r="AA127" s="373"/>
      <c r="AB127" s="373"/>
      <c r="AC127" s="373"/>
      <c r="AD127" s="373"/>
      <c r="AE127" s="363"/>
    </row>
    <row r="128" ht="22.5" spans="1:31">
      <c r="A128" s="364" t="str">
        <f>'[1]ALL NEW COMP'!A128</f>
        <v>ALL135.252</v>
      </c>
      <c r="B128" s="364" t="str">
        <f>'[1]ALL NEW COMP'!B128</f>
        <v>043-0210-00 (ZFI23-ZFI81) SENSOR-VAPOR IN</v>
      </c>
      <c r="C128" s="393" t="s">
        <v>422</v>
      </c>
      <c r="D128" s="70"/>
      <c r="E128" s="70"/>
      <c r="F128" s="70"/>
      <c r="G128" s="366"/>
      <c r="H128" s="391">
        <f>'[1]ALL NEW COMP'!O128</f>
        <v>27.8510101010101</v>
      </c>
      <c r="I128" s="386"/>
      <c r="J128" s="394"/>
      <c r="K128" s="190"/>
      <c r="L128" s="388"/>
      <c r="M128" s="369"/>
      <c r="N128" s="390"/>
      <c r="O128" s="190"/>
      <c r="P128" s="371"/>
      <c r="Q128" s="190"/>
      <c r="R128" s="330"/>
      <c r="S128" s="369"/>
      <c r="T128" s="372"/>
      <c r="U128" s="343"/>
      <c r="Z128" s="373"/>
      <c r="AA128" s="373"/>
      <c r="AB128" s="373"/>
      <c r="AC128" s="373"/>
      <c r="AD128" s="373"/>
      <c r="AE128" s="363"/>
    </row>
    <row r="129" ht="22.5" spans="1:31">
      <c r="A129" s="364" t="str">
        <f>'[1]ALL NEW COMP'!A129</f>
        <v>ALL135.253</v>
      </c>
      <c r="B129" s="364" t="str">
        <f>'[1]ALL NEW COMP'!B129</f>
        <v>043-0210-02 (ZFI23-ZFI81) SENSOR-VAPOR OUT</v>
      </c>
      <c r="C129" s="394"/>
      <c r="D129" s="395"/>
      <c r="E129" s="396" t="s">
        <v>423</v>
      </c>
      <c r="F129" s="70"/>
      <c r="G129" s="366"/>
      <c r="H129" s="391">
        <f>'[1]ALL NEW COMP'!O129</f>
        <v>27.8510101010101</v>
      </c>
      <c r="I129" s="389"/>
      <c r="J129" s="394"/>
      <c r="K129" s="190"/>
      <c r="L129" s="388"/>
      <c r="M129" s="369"/>
      <c r="N129" s="390"/>
      <c r="O129" s="190"/>
      <c r="P129" s="371"/>
      <c r="Q129" s="190"/>
      <c r="R129" s="330"/>
      <c r="S129" s="369"/>
      <c r="T129" s="372"/>
      <c r="U129" s="343"/>
      <c r="Z129" s="373"/>
      <c r="AA129" s="373"/>
      <c r="AB129" s="373"/>
      <c r="AC129" s="373"/>
      <c r="AD129" s="373"/>
      <c r="AE129" s="363"/>
    </row>
    <row r="130" ht="22.5" spans="1:31">
      <c r="A130" s="364" t="str">
        <f>'[1]ALL NEW COMP'!A130</f>
        <v>ALL135.254</v>
      </c>
      <c r="B130" s="364" t="str">
        <f>'[1]ALL NEW COMP'!B130</f>
        <v>043-0277-00 (ZFI23-ZFI140) SENSOR-DLT</v>
      </c>
      <c r="C130" s="394"/>
      <c r="D130" s="395"/>
      <c r="E130" s="69" t="s">
        <v>423</v>
      </c>
      <c r="F130" s="70"/>
      <c r="G130" s="366"/>
      <c r="H130" s="391">
        <f>'[1]ALL NEW COMP'!O130</f>
        <v>22.260101010101</v>
      </c>
      <c r="I130" s="389"/>
      <c r="J130" s="397"/>
      <c r="K130" s="190"/>
      <c r="L130" s="388"/>
      <c r="M130" s="369"/>
      <c r="N130" s="390"/>
      <c r="O130" s="190"/>
      <c r="P130" s="371"/>
      <c r="Q130" s="190"/>
      <c r="R130" s="330"/>
      <c r="S130" s="369"/>
      <c r="T130" s="372"/>
      <c r="U130" s="343"/>
      <c r="Z130" s="373"/>
      <c r="AA130" s="373"/>
      <c r="AB130" s="373"/>
      <c r="AC130" s="373"/>
      <c r="AD130" s="373"/>
      <c r="AE130" s="363"/>
    </row>
    <row r="131" ht="22.5" spans="1:31">
      <c r="A131" s="364" t="str">
        <f>'[1]ALL NEW COMP'!A131</f>
        <v>ALL135.255</v>
      </c>
      <c r="B131" s="364" t="str">
        <f>'[1]ALL NEW COMP'!B131</f>
        <v>043-0285-00 (ZFI96,ZFI122,ZFI140) SENSOR-VAPOR IN/OUT</v>
      </c>
      <c r="C131" s="397"/>
      <c r="D131" s="395"/>
      <c r="E131" s="69"/>
      <c r="F131" s="70"/>
      <c r="G131" s="366"/>
      <c r="H131" s="391">
        <f>'[1]ALL NEW COMP'!O131</f>
        <v>45.7626262626263</v>
      </c>
      <c r="I131" s="389"/>
      <c r="J131" s="397"/>
      <c r="K131" s="190"/>
      <c r="L131" s="388"/>
      <c r="M131" s="369"/>
      <c r="N131" s="390"/>
      <c r="O131" s="190"/>
      <c r="P131" s="371"/>
      <c r="Q131" s="190"/>
      <c r="R131" s="330"/>
      <c r="S131" s="369"/>
      <c r="T131" s="372"/>
      <c r="U131" s="343"/>
      <c r="Z131" s="373"/>
      <c r="AA131" s="373"/>
      <c r="AB131" s="373"/>
      <c r="AC131" s="373"/>
      <c r="AD131" s="373"/>
      <c r="AE131" s="363"/>
    </row>
    <row r="132" spans="1:31">
      <c r="A132" s="364" t="str">
        <f>'[1]ALL NEW COMP'!A132</f>
        <v>HEAT004.05</v>
      </c>
      <c r="B132" s="364" t="str">
        <f>'[1]ALL NEW COMP'!B132</f>
        <v>PLATE HEAT BX4THX14 (ZFI23-ZFI36)</v>
      </c>
      <c r="C132" s="397"/>
      <c r="D132" s="395"/>
      <c r="E132" s="69"/>
      <c r="F132" s="70"/>
      <c r="G132" s="366"/>
      <c r="H132" s="391">
        <f>'[1]ALL NEW COMP'!O132</f>
        <v>382.374885215794</v>
      </c>
      <c r="I132" s="389"/>
      <c r="J132" s="397"/>
      <c r="K132" s="190"/>
      <c r="L132" s="388"/>
      <c r="M132" s="369"/>
      <c r="N132" s="390"/>
      <c r="O132" s="190"/>
      <c r="P132" s="371"/>
      <c r="Q132" s="190"/>
      <c r="R132" s="330"/>
      <c r="S132" s="369"/>
      <c r="T132" s="372"/>
      <c r="U132" s="343"/>
      <c r="Z132" s="373"/>
      <c r="AA132" s="373"/>
      <c r="AB132" s="373"/>
      <c r="AC132" s="373"/>
      <c r="AD132" s="373"/>
      <c r="AE132" s="363"/>
    </row>
    <row r="133" spans="1:31">
      <c r="A133" s="364" t="str">
        <f>'[1]ALL NEW COMP'!A133</f>
        <v>HEAT004.07</v>
      </c>
      <c r="B133" s="364" t="str">
        <f>'[1]ALL NEW COMP'!B133</f>
        <v>PLATE HEAT BX4THX20 (ZFI36-ZFI50)</v>
      </c>
      <c r="C133" s="397"/>
      <c r="D133" s="395"/>
      <c r="E133" s="69"/>
      <c r="F133" s="70"/>
      <c r="G133" s="366"/>
      <c r="H133" s="391">
        <f>'[1]ALL NEW COMP'!O133</f>
        <v>558.855601469238</v>
      </c>
      <c r="I133" s="389"/>
      <c r="J133" s="397"/>
      <c r="K133" s="190"/>
      <c r="L133" s="388"/>
      <c r="M133" s="369"/>
      <c r="N133" s="390"/>
      <c r="O133" s="190"/>
      <c r="P133" s="371"/>
      <c r="Q133" s="190"/>
      <c r="R133" s="330"/>
      <c r="S133" s="369"/>
      <c r="T133" s="372"/>
      <c r="U133" s="343"/>
      <c r="Z133" s="373"/>
      <c r="AA133" s="373"/>
      <c r="AB133" s="373"/>
      <c r="AC133" s="373"/>
      <c r="AD133" s="373"/>
      <c r="AE133" s="363"/>
    </row>
    <row r="134" spans="1:31">
      <c r="A134" s="364" t="str">
        <f>'[1]ALL NEW COMP'!A134</f>
        <v>HEAT004.08</v>
      </c>
      <c r="B134" s="364" t="str">
        <f>'[1]ALL NEW COMP'!B134</f>
        <v>PLATE HEAT BX4THX24 (ZFI59-ZFI68)</v>
      </c>
      <c r="C134" s="397"/>
      <c r="D134" s="395"/>
      <c r="E134" s="69"/>
      <c r="F134" s="70"/>
      <c r="G134" s="366"/>
      <c r="H134" s="391">
        <f>'[1]ALL NEW COMP'!O134</f>
        <v>735.336317722681</v>
      </c>
      <c r="I134" s="389"/>
      <c r="J134" s="397"/>
      <c r="K134" s="190"/>
      <c r="L134" s="388"/>
      <c r="M134" s="369"/>
      <c r="N134" s="390"/>
      <c r="O134" s="190"/>
      <c r="P134" s="371"/>
      <c r="Q134" s="190"/>
      <c r="R134" s="330"/>
      <c r="S134" s="369"/>
      <c r="T134" s="372"/>
      <c r="U134" s="343"/>
      <c r="Z134" s="373"/>
      <c r="AA134" s="373"/>
      <c r="AB134" s="373"/>
      <c r="AC134" s="373"/>
      <c r="AD134" s="373"/>
      <c r="AE134" s="363"/>
    </row>
    <row r="135" spans="1:31">
      <c r="A135" s="364" t="str">
        <f>'[1]ALL NEW COMP'!A135</f>
        <v>HEAT004.09</v>
      </c>
      <c r="B135" s="364" t="str">
        <f>'[1]ALL NEW COMP'!B135</f>
        <v>PLATE HEAT BX4THX30 (ZFI81)</v>
      </c>
      <c r="C135" s="397"/>
      <c r="D135" s="395"/>
      <c r="E135" s="396" t="s">
        <v>423</v>
      </c>
      <c r="F135" s="70"/>
      <c r="G135" s="366"/>
      <c r="H135" s="190">
        <f>'[1]ALL NEW COMP'!O135</f>
        <v>823.576675849403</v>
      </c>
      <c r="I135" s="389"/>
      <c r="J135" s="368"/>
      <c r="K135" s="190"/>
      <c r="L135" s="388"/>
      <c r="M135" s="369"/>
      <c r="N135" s="390"/>
      <c r="O135" s="190"/>
      <c r="P135" s="371"/>
      <c r="Q135" s="190"/>
      <c r="R135" s="330"/>
      <c r="S135" s="369"/>
      <c r="T135" s="372"/>
      <c r="U135" s="343"/>
      <c r="Z135" s="373"/>
      <c r="AA135" s="373"/>
      <c r="AB135" s="373"/>
      <c r="AC135" s="373"/>
      <c r="AD135" s="373"/>
      <c r="AE135" s="363"/>
    </row>
    <row r="136" ht="22.5" spans="1:31">
      <c r="A136" s="364" t="str">
        <f>'[1]ALL NEW COMP'!A136</f>
        <v>HEAT004.10</v>
      </c>
      <c r="B136" s="364" t="str">
        <f>'[1]ALL NEW COMP'!B136</f>
        <v>PLATE HEAT BX10THX40 (ZFI96-ZFI140)</v>
      </c>
      <c r="C136" s="397"/>
      <c r="D136" s="395"/>
      <c r="E136" s="396" t="s">
        <v>424</v>
      </c>
      <c r="F136" s="70"/>
      <c r="G136" s="366"/>
      <c r="H136" s="190">
        <f>'[1]ALL NEW COMP'!O136</f>
        <v>1568.71747780839</v>
      </c>
      <c r="I136" s="389"/>
      <c r="J136" s="368"/>
      <c r="K136" s="190"/>
      <c r="L136" s="388"/>
      <c r="M136" s="369"/>
      <c r="N136" s="390"/>
      <c r="O136" s="190"/>
      <c r="P136" s="371"/>
      <c r="Q136" s="190"/>
      <c r="R136" s="330"/>
      <c r="S136" s="369"/>
      <c r="T136" s="372"/>
      <c r="U136" s="343"/>
      <c r="Z136" s="373"/>
      <c r="AA136" s="373"/>
      <c r="AB136" s="373"/>
      <c r="AC136" s="373"/>
      <c r="AD136" s="373"/>
      <c r="AE136" s="363"/>
    </row>
    <row r="137" spans="1:31">
      <c r="A137" s="364" t="str">
        <f>'[1]ALL NEW COMP'!A137</f>
        <v>ALL135.26</v>
      </c>
      <c r="B137" s="364" t="str">
        <f>'[1]ALL NEW COMP'!B137</f>
        <v>JACKET ZFI50 &amp; ZFI59</v>
      </c>
      <c r="C137" s="398" t="s">
        <v>425</v>
      </c>
      <c r="D137" s="395"/>
      <c r="E137" s="396" t="s">
        <v>426</v>
      </c>
      <c r="F137" s="70"/>
      <c r="G137" s="366"/>
      <c r="H137" s="190">
        <f>'[1]ALL NEW COMP'!O137</f>
        <v>264.923076923077</v>
      </c>
      <c r="I137" s="390"/>
      <c r="J137" s="368"/>
      <c r="K137" s="190"/>
      <c r="L137" s="388"/>
      <c r="M137" s="369"/>
      <c r="N137" s="390"/>
      <c r="O137" s="190"/>
      <c r="P137" s="371"/>
      <c r="Q137" s="190"/>
      <c r="R137" s="330"/>
      <c r="S137" s="369"/>
      <c r="T137" s="372"/>
      <c r="U137" s="343"/>
      <c r="Z137" s="373"/>
      <c r="AA137" s="373"/>
      <c r="AB137" s="373"/>
      <c r="AC137" s="373"/>
      <c r="AD137" s="373"/>
      <c r="AE137" s="363"/>
    </row>
    <row r="138" spans="1:31">
      <c r="A138" s="364" t="str">
        <f>'[1]ALL NEW COMP'!A138</f>
        <v>ALL135.27</v>
      </c>
      <c r="B138" s="364" t="str">
        <f>'[1]ALL NEW COMP'!B138</f>
        <v>JACKET ZFI68 &amp; ZFI81</v>
      </c>
      <c r="C138" s="398"/>
      <c r="D138" s="395"/>
      <c r="E138" s="396" t="s">
        <v>426</v>
      </c>
      <c r="F138" s="70"/>
      <c r="G138" s="366"/>
      <c r="H138" s="190">
        <f>'[1]ALL NEW COMP'!O138</f>
        <v>313.724696356275</v>
      </c>
      <c r="I138" s="390"/>
      <c r="J138" s="368"/>
      <c r="K138" s="190"/>
      <c r="L138" s="388"/>
      <c r="M138" s="369"/>
      <c r="N138" s="390"/>
      <c r="O138" s="190"/>
      <c r="P138" s="371"/>
      <c r="Q138" s="190"/>
      <c r="R138" s="330"/>
      <c r="S138" s="369"/>
      <c r="T138" s="372"/>
      <c r="U138" s="343"/>
      <c r="Z138" s="373"/>
      <c r="AA138" s="373"/>
      <c r="AB138" s="373"/>
      <c r="AC138" s="373"/>
      <c r="AD138" s="373"/>
      <c r="AE138" s="363"/>
    </row>
    <row r="139" spans="1:31">
      <c r="A139" s="364" t="str">
        <f>'[1]ALL NEW COMP'!A139</f>
        <v>ALL135.28</v>
      </c>
      <c r="B139" s="364" t="str">
        <f>'[1]ALL NEW COMP'!B139</f>
        <v>JACKET ZFI96,ZFI122 &amp; ZFI140</v>
      </c>
      <c r="C139" s="398"/>
      <c r="D139" s="395"/>
      <c r="E139" s="396" t="s">
        <v>426</v>
      </c>
      <c r="F139" s="70"/>
      <c r="G139" s="366"/>
      <c r="H139" s="190">
        <f>'[1]ALL NEW COMP'!O139</f>
        <v>404.356275303644</v>
      </c>
      <c r="I139" s="390"/>
      <c r="J139" s="368"/>
      <c r="K139" s="190"/>
      <c r="L139" s="388"/>
      <c r="M139" s="369"/>
      <c r="N139" s="390"/>
      <c r="O139" s="190"/>
      <c r="P139" s="371"/>
      <c r="Q139" s="190"/>
      <c r="R139" s="330"/>
      <c r="S139" s="369"/>
      <c r="T139" s="372"/>
      <c r="U139" s="343"/>
      <c r="Z139" s="373"/>
      <c r="AA139" s="373"/>
      <c r="AB139" s="373"/>
      <c r="AC139" s="373"/>
      <c r="AD139" s="373"/>
      <c r="AE139" s="363"/>
    </row>
    <row r="140" ht="22.5" spans="1:31">
      <c r="A140" s="364" t="str">
        <f>'[1]ALL NEW COMP'!A140</f>
        <v>ALL135.29</v>
      </c>
      <c r="B140" s="364" t="str">
        <f>'[1]ALL NEW COMP'!B140</f>
        <v>ZB15KQE-TFD-558 COPELAND COMP 2HP (WELDING)</v>
      </c>
      <c r="C140" s="381" t="s">
        <v>427</v>
      </c>
      <c r="D140" s="395"/>
      <c r="E140" s="396" t="s">
        <v>428</v>
      </c>
      <c r="F140" s="70"/>
      <c r="G140" s="366"/>
      <c r="H140" s="190">
        <f>'[1]ALL NEW COMP'!O140</f>
        <v>1741.78321678322</v>
      </c>
      <c r="I140" s="385"/>
      <c r="J140" s="368"/>
      <c r="K140" s="190"/>
      <c r="L140" s="388"/>
      <c r="M140" s="369"/>
      <c r="N140" s="390"/>
      <c r="O140" s="190"/>
      <c r="P140" s="371"/>
      <c r="Q140" s="190"/>
      <c r="R140" s="330"/>
      <c r="S140" s="369"/>
      <c r="T140" s="372"/>
      <c r="U140" s="343"/>
      <c r="Z140" s="373"/>
      <c r="AA140" s="373"/>
      <c r="AB140" s="373"/>
      <c r="AC140" s="373"/>
      <c r="AD140" s="373"/>
      <c r="AE140" s="363"/>
    </row>
    <row r="141" ht="22.5" spans="1:31">
      <c r="A141" s="364" t="str">
        <f>'[1]ALL NEW COMP'!A141</f>
        <v>ALL135.30</v>
      </c>
      <c r="B141" s="364" t="str">
        <f>'[1]ALL NEW COMP'!B141</f>
        <v>ZB19KQE-TFD-558 COPELAND COMP 2.5HP (WELDING)</v>
      </c>
      <c r="C141" s="382"/>
      <c r="D141" s="395"/>
      <c r="E141" s="396" t="s">
        <v>429</v>
      </c>
      <c r="F141" s="70"/>
      <c r="G141" s="366"/>
      <c r="H141" s="190">
        <f>'[1]ALL NEW COMP'!O141</f>
        <v>1807.58391608392</v>
      </c>
      <c r="I141" s="385"/>
      <c r="J141" s="368"/>
      <c r="K141" s="190"/>
      <c r="L141" s="388"/>
      <c r="M141" s="369"/>
      <c r="N141" s="390"/>
      <c r="O141" s="190"/>
      <c r="P141" s="371"/>
      <c r="Q141" s="190"/>
      <c r="R141" s="330"/>
      <c r="S141" s="369"/>
      <c r="T141" s="372"/>
      <c r="U141" s="343"/>
      <c r="Z141" s="373"/>
      <c r="AA141" s="373"/>
      <c r="AB141" s="373"/>
      <c r="AC141" s="373"/>
      <c r="AD141" s="373"/>
      <c r="AE141" s="363"/>
    </row>
    <row r="142" ht="22.5" spans="1:31">
      <c r="A142" s="364" t="str">
        <f>'[1]ALL NEW COMP'!A142</f>
        <v>ALL135.31</v>
      </c>
      <c r="B142" s="364" t="str">
        <f>'[1]ALL NEW COMP'!B142</f>
        <v>ZB21KQE-TFD-558 COPELAND COMP 3HP (WELDING)</v>
      </c>
      <c r="C142" s="382"/>
      <c r="D142" s="395"/>
      <c r="E142" s="396" t="s">
        <v>430</v>
      </c>
      <c r="F142" s="70"/>
      <c r="G142" s="366"/>
      <c r="H142" s="190">
        <f>'[1]ALL NEW COMP'!O142</f>
        <v>1720.3513986014</v>
      </c>
      <c r="I142" s="385"/>
      <c r="J142" s="368"/>
      <c r="K142" s="190"/>
      <c r="L142" s="388"/>
      <c r="M142" s="369"/>
      <c r="N142" s="390"/>
      <c r="O142" s="190"/>
      <c r="P142" s="371"/>
      <c r="Q142" s="190"/>
      <c r="R142" s="330"/>
      <c r="S142" s="369"/>
      <c r="T142" s="372"/>
      <c r="U142" s="343"/>
      <c r="Z142" s="373"/>
      <c r="AA142" s="373"/>
      <c r="AB142" s="373"/>
      <c r="AC142" s="373"/>
      <c r="AD142" s="373"/>
      <c r="AE142" s="363"/>
    </row>
    <row r="143" ht="22.5" spans="1:31">
      <c r="A143" s="364" t="str">
        <f>'[1]ALL NEW COMP'!A143</f>
        <v>ALL135.32</v>
      </c>
      <c r="B143" s="364" t="str">
        <f>'[1]ALL NEW COMP'!B143</f>
        <v>ZB29KQE-TFD-558 COPELAND COMP 4HP (WELDING)</v>
      </c>
      <c r="C143" s="382"/>
      <c r="D143" s="395"/>
      <c r="E143" s="396" t="s">
        <v>431</v>
      </c>
      <c r="F143" s="70"/>
      <c r="G143" s="366"/>
      <c r="H143" s="190">
        <f>'[1]ALL NEW COMP'!O143</f>
        <v>2082.97202797203</v>
      </c>
      <c r="I143" s="385"/>
      <c r="J143" s="368"/>
      <c r="K143" s="190"/>
      <c r="L143" s="388"/>
      <c r="M143" s="369"/>
      <c r="N143" s="390"/>
      <c r="O143" s="190"/>
      <c r="P143" s="371"/>
      <c r="Q143" s="190"/>
      <c r="R143" s="330"/>
      <c r="S143" s="369"/>
      <c r="T143" s="372"/>
      <c r="U143" s="343"/>
      <c r="Z143" s="373"/>
      <c r="AA143" s="373"/>
      <c r="AB143" s="373"/>
      <c r="AC143" s="373"/>
      <c r="AD143" s="373"/>
      <c r="AE143" s="363"/>
    </row>
    <row r="144" ht="22.5" spans="1:31">
      <c r="A144" s="364" t="str">
        <f>'[1]ALL NEW COMP'!A144</f>
        <v>ALL135.33</v>
      </c>
      <c r="B144" s="364" t="str">
        <f>'[1]ALL NEW COMP'!B144</f>
        <v>ZB38KQE-TFD558 COPELAND COMP 5HP (WELDING)</v>
      </c>
      <c r="C144" s="382"/>
      <c r="D144" s="395"/>
      <c r="E144" s="396" t="s">
        <v>430</v>
      </c>
      <c r="F144" s="70"/>
      <c r="G144" s="366"/>
      <c r="H144" s="190">
        <f>'[1]ALL NEW COMP'!O144</f>
        <v>2194.93356643357</v>
      </c>
      <c r="I144" s="385"/>
      <c r="J144" s="368"/>
      <c r="K144" s="190"/>
      <c r="L144" s="388"/>
      <c r="M144" s="369"/>
      <c r="N144" s="390"/>
      <c r="O144" s="190"/>
      <c r="P144" s="371"/>
      <c r="Q144" s="190"/>
      <c r="R144" s="330"/>
      <c r="S144" s="369"/>
      <c r="T144" s="372"/>
      <c r="U144" s="343"/>
      <c r="Z144" s="373"/>
      <c r="AA144" s="373"/>
      <c r="AB144" s="373"/>
      <c r="AC144" s="373"/>
      <c r="AD144" s="373"/>
      <c r="AE144" s="363"/>
    </row>
    <row r="145" ht="22.5" spans="1:31">
      <c r="A145" s="364" t="str">
        <f>'[1]ALL NEW COMP'!A145</f>
        <v>ALL135.34</v>
      </c>
      <c r="B145" s="364" t="str">
        <f>'[1]ALL NEW COMP'!B145</f>
        <v>ZB45KQE-TFD558 COPELAND COMP 6HP (WELDING)</v>
      </c>
      <c r="C145" s="382"/>
      <c r="D145" s="395"/>
      <c r="E145" s="396" t="s">
        <v>430</v>
      </c>
      <c r="F145" s="70"/>
      <c r="G145" s="366"/>
      <c r="H145" s="190">
        <f>'[1]ALL NEW COMP'!O145</f>
        <v>2527.87937062937</v>
      </c>
      <c r="I145" s="385"/>
      <c r="J145" s="368"/>
      <c r="K145" s="190"/>
      <c r="L145" s="388"/>
      <c r="M145" s="369"/>
      <c r="N145" s="390"/>
      <c r="O145" s="190"/>
      <c r="P145" s="371"/>
      <c r="Q145" s="190"/>
      <c r="R145" s="330"/>
      <c r="S145" s="369"/>
      <c r="T145" s="372"/>
      <c r="U145" s="343"/>
      <c r="Z145" s="373"/>
      <c r="AA145" s="373"/>
      <c r="AB145" s="373"/>
      <c r="AC145" s="373"/>
      <c r="AD145" s="373"/>
      <c r="AE145" s="363"/>
    </row>
    <row r="146" ht="22.5" spans="1:31">
      <c r="A146" s="364" t="str">
        <f>'[1]ALL NEW COMP'!A146</f>
        <v>ALL135.35</v>
      </c>
      <c r="B146" s="364" t="str">
        <f>'[1]ALL NEW COMP'!B146</f>
        <v>ZB48KQE-TFD-558 COPELAND COMP 7HP (WELDING)</v>
      </c>
      <c r="C146" s="382"/>
      <c r="D146" s="395"/>
      <c r="E146" s="396" t="s">
        <v>432</v>
      </c>
      <c r="F146" s="70"/>
      <c r="G146" s="366"/>
      <c r="H146" s="190">
        <f>'[1]ALL NEW COMP'!O146</f>
        <v>3355.54895104895</v>
      </c>
      <c r="I146" s="385"/>
      <c r="J146" s="368"/>
      <c r="K146" s="190"/>
      <c r="L146" s="388"/>
      <c r="M146" s="369"/>
      <c r="N146" s="390"/>
      <c r="O146" s="190"/>
      <c r="P146" s="371"/>
      <c r="Q146" s="190"/>
      <c r="R146" s="330"/>
      <c r="S146" s="369"/>
      <c r="T146" s="372"/>
      <c r="U146" s="343"/>
      <c r="Z146" s="373"/>
      <c r="AA146" s="373"/>
      <c r="AB146" s="373"/>
      <c r="AC146" s="373"/>
      <c r="AD146" s="373"/>
      <c r="AE146" s="363"/>
    </row>
    <row r="147" ht="22.5" spans="1:31">
      <c r="A147" s="364" t="str">
        <f>'[1]ALL NEW COMP'!A147</f>
        <v>ALL135.36</v>
      </c>
      <c r="B147" s="364" t="str">
        <f>'[1]ALL NEW COMP'!B147</f>
        <v>ZB58KQE-TFD-550 COPELAND COMP 8HP (WELDING)</v>
      </c>
      <c r="C147" s="382"/>
      <c r="D147" s="395"/>
      <c r="E147" s="396" t="s">
        <v>433</v>
      </c>
      <c r="F147" s="70"/>
      <c r="G147" s="366"/>
      <c r="H147" s="190">
        <f>'[1]ALL NEW COMP'!O147</f>
        <v>3933.20454545454</v>
      </c>
      <c r="I147" s="385"/>
      <c r="J147" s="368"/>
      <c r="K147" s="190"/>
      <c r="L147" s="388"/>
      <c r="M147" s="369"/>
      <c r="N147" s="390"/>
      <c r="O147" s="190"/>
      <c r="P147" s="371"/>
      <c r="Q147" s="190"/>
      <c r="R147" s="330"/>
      <c r="S147" s="369"/>
      <c r="T147" s="372"/>
      <c r="U147" s="343"/>
      <c r="Z147" s="373"/>
      <c r="AA147" s="373"/>
      <c r="AB147" s="373"/>
      <c r="AC147" s="373"/>
      <c r="AD147" s="373"/>
      <c r="AE147" s="363"/>
    </row>
    <row r="148" ht="22.5" spans="1:31">
      <c r="A148" s="364" t="str">
        <f>'[1]ALL NEW COMP'!A148</f>
        <v>ALL135.37</v>
      </c>
      <c r="B148" s="364" t="str">
        <f>'[1]ALL NEW COMP'!B148</f>
        <v>ZB66KQE-TFD-550 COPELAND COMP 9HP (WELDING)</v>
      </c>
      <c r="C148" s="382"/>
      <c r="D148" s="395"/>
      <c r="E148" s="396" t="s">
        <v>433</v>
      </c>
      <c r="F148" s="70"/>
      <c r="G148" s="366"/>
      <c r="H148" s="190">
        <f>'[1]ALL NEW COMP'!O148</f>
        <v>4291.23776223776</v>
      </c>
      <c r="I148" s="385"/>
      <c r="J148" s="368"/>
      <c r="K148" s="190"/>
      <c r="L148" s="388"/>
      <c r="M148" s="369"/>
      <c r="N148" s="390"/>
      <c r="O148" s="190"/>
      <c r="P148" s="371"/>
      <c r="Q148" s="190"/>
      <c r="R148" s="330"/>
      <c r="S148" s="369"/>
      <c r="T148" s="372"/>
      <c r="U148" s="343"/>
      <c r="Z148" s="373"/>
      <c r="AA148" s="373"/>
      <c r="AB148" s="373"/>
      <c r="AC148" s="373"/>
      <c r="AD148" s="373"/>
      <c r="AE148" s="363"/>
    </row>
    <row r="149" ht="22.5" spans="1:31">
      <c r="A149" s="364" t="str">
        <f>'[1]ALL NEW COMP'!A149</f>
        <v>ALL135.38</v>
      </c>
      <c r="B149" s="364" t="str">
        <f>'[1]ALL NEW COMP'!B149</f>
        <v>ZB76KQE-TFD-550 COPELAND COMP 10HP (WELDING)</v>
      </c>
      <c r="C149" s="382"/>
      <c r="D149" s="395"/>
      <c r="E149" s="396"/>
      <c r="F149" s="70"/>
      <c r="G149" s="366"/>
      <c r="H149" s="190">
        <f>'[1]ALL NEW COMP'!O149</f>
        <v>4652.42482517482</v>
      </c>
      <c r="I149" s="385"/>
      <c r="J149" s="368"/>
      <c r="K149" s="190"/>
      <c r="L149" s="388"/>
      <c r="M149" s="369"/>
      <c r="N149" s="390"/>
      <c r="O149" s="190"/>
      <c r="P149" s="371"/>
      <c r="Q149" s="190"/>
      <c r="R149" s="330"/>
      <c r="S149" s="369"/>
      <c r="T149" s="372"/>
      <c r="U149" s="343"/>
      <c r="Z149" s="373"/>
      <c r="AA149" s="373"/>
      <c r="AB149" s="373"/>
      <c r="AC149" s="373"/>
      <c r="AD149" s="373"/>
      <c r="AE149" s="363"/>
    </row>
    <row r="150" spans="1:31">
      <c r="A150" s="364" t="e">
        <f>'[1]ALL NEW COMP'!#REF!</f>
        <v>#REF!</v>
      </c>
      <c r="B150" s="364" t="e">
        <f>'[1]ALL NEW COMP'!#REF!</f>
        <v>#REF!</v>
      </c>
      <c r="C150" s="382"/>
      <c r="D150" s="395"/>
      <c r="E150" s="396"/>
      <c r="F150" s="70"/>
      <c r="G150" s="366"/>
      <c r="H150" s="190" t="e">
        <f>'[1]ALL NEW COMP'!#REF!</f>
        <v>#REF!</v>
      </c>
      <c r="I150" s="385"/>
      <c r="J150" s="368"/>
      <c r="K150" s="190"/>
      <c r="L150" s="388"/>
      <c r="M150" s="369"/>
      <c r="N150" s="390"/>
      <c r="O150" s="190"/>
      <c r="P150" s="371"/>
      <c r="Q150" s="190"/>
      <c r="R150" s="330"/>
      <c r="S150" s="369"/>
      <c r="T150" s="372"/>
      <c r="U150" s="343"/>
      <c r="Z150" s="373"/>
      <c r="AA150" s="373"/>
      <c r="AB150" s="373"/>
      <c r="AC150" s="373"/>
      <c r="AD150" s="373"/>
      <c r="AE150" s="363"/>
    </row>
    <row r="151" spans="1:31">
      <c r="A151" s="364" t="e">
        <f>'[1]ALL NEW COMP'!#REF!</f>
        <v>#REF!</v>
      </c>
      <c r="B151" s="364" t="e">
        <f>'[1]ALL NEW COMP'!#REF!</f>
        <v>#REF!</v>
      </c>
      <c r="C151" s="382"/>
      <c r="D151" s="395"/>
      <c r="E151" s="396"/>
      <c r="F151" s="70"/>
      <c r="G151" s="366"/>
      <c r="H151" s="190" t="e">
        <f>'[1]ALL NEW COMP'!#REF!</f>
        <v>#REF!</v>
      </c>
      <c r="I151" s="385"/>
      <c r="J151" s="368"/>
      <c r="K151" s="190"/>
      <c r="L151" s="388"/>
      <c r="M151" s="369"/>
      <c r="N151" s="390"/>
      <c r="O151" s="190"/>
      <c r="P151" s="371"/>
      <c r="Q151" s="190"/>
      <c r="R151" s="330"/>
      <c r="S151" s="369"/>
      <c r="T151" s="372"/>
      <c r="U151" s="343"/>
      <c r="Z151" s="373"/>
      <c r="AA151" s="373"/>
      <c r="AB151" s="373"/>
      <c r="AC151" s="373"/>
      <c r="AD151" s="373"/>
      <c r="AE151" s="363"/>
    </row>
    <row r="152" ht="22.5" spans="1:31">
      <c r="A152" s="364" t="str">
        <f>'[1]ALL NEW COMP'!A150</f>
        <v>ALL135.43</v>
      </c>
      <c r="B152" s="364" t="str">
        <f>'[1]ALL NEW COMP'!B150</f>
        <v>ZB190KQE-TWD-522 COPELAND COMP 25HP (WELDING)</v>
      </c>
      <c r="C152" s="382"/>
      <c r="D152" s="395"/>
      <c r="E152" s="396"/>
      <c r="F152" s="70"/>
      <c r="G152" s="366"/>
      <c r="H152" s="190">
        <f>'[1]ALL NEW COMP'!O150</f>
        <v>10680.0699300699</v>
      </c>
      <c r="I152" s="385"/>
      <c r="J152" s="368"/>
      <c r="K152" s="190"/>
      <c r="L152" s="388"/>
      <c r="M152" s="369"/>
      <c r="N152" s="390"/>
      <c r="O152" s="190"/>
      <c r="P152" s="371"/>
      <c r="Q152" s="190"/>
      <c r="R152" s="330"/>
      <c r="S152" s="369"/>
      <c r="T152" s="372"/>
      <c r="U152" s="343"/>
      <c r="Z152" s="373"/>
      <c r="AA152" s="373"/>
      <c r="AB152" s="373"/>
      <c r="AC152" s="373"/>
      <c r="AD152" s="373"/>
      <c r="AE152" s="363"/>
    </row>
    <row r="153" ht="22.5" spans="1:31">
      <c r="A153" s="364" t="str">
        <f>'[1]ALL NEW COMP'!A151</f>
        <v>ALL135.45</v>
      </c>
      <c r="B153" s="364" t="str">
        <f>'[1]ALL NEW COMP'!B151</f>
        <v>ZFI23KNE-TFD-657 COPELAND COMP 5HP (WELDING)</v>
      </c>
      <c r="C153" s="382" t="s">
        <v>434</v>
      </c>
      <c r="D153" s="395"/>
      <c r="E153" s="396"/>
      <c r="F153" s="70"/>
      <c r="G153" s="366"/>
      <c r="H153" s="190">
        <f>'[1]ALL NEW COMP'!O151</f>
        <v>3196.85314685315</v>
      </c>
      <c r="I153" s="385"/>
      <c r="J153" s="368"/>
      <c r="K153" s="190"/>
      <c r="L153" s="388"/>
      <c r="M153" s="369"/>
      <c r="N153" s="390"/>
      <c r="O153" s="190"/>
      <c r="P153" s="371"/>
      <c r="Q153" s="190"/>
      <c r="R153" s="330"/>
      <c r="S153" s="369"/>
      <c r="T153" s="372"/>
      <c r="U153" s="343"/>
      <c r="Z153" s="373"/>
      <c r="AA153" s="373"/>
      <c r="AB153" s="373"/>
      <c r="AC153" s="373"/>
      <c r="AD153" s="373"/>
      <c r="AE153" s="363"/>
    </row>
    <row r="154" ht="22.5" spans="1:31">
      <c r="A154" s="364" t="str">
        <f>'[1]ALL NEW COMP'!A152</f>
        <v>ALL135.46</v>
      </c>
      <c r="B154" s="364" t="str">
        <f>'[1]ALL NEW COMP'!B152</f>
        <v>ZFI26KQE-TFD-5L0 COPELAND COMP 6HP (WELDING)</v>
      </c>
      <c r="C154" s="382"/>
      <c r="D154" s="395"/>
      <c r="E154" s="396"/>
      <c r="F154" s="70"/>
      <c r="G154" s="366"/>
      <c r="H154" s="190">
        <f>'[1]ALL NEW COMP'!O152</f>
        <v>3588.93356643357</v>
      </c>
      <c r="I154" s="385"/>
      <c r="J154" s="368"/>
      <c r="K154" s="190"/>
      <c r="L154" s="388"/>
      <c r="M154" s="369"/>
      <c r="N154" s="390"/>
      <c r="O154" s="190"/>
      <c r="P154" s="371"/>
      <c r="Q154" s="190"/>
      <c r="R154" s="330"/>
      <c r="S154" s="369"/>
      <c r="T154" s="372"/>
      <c r="U154" s="343"/>
      <c r="Z154" s="373"/>
      <c r="AA154" s="373"/>
      <c r="AB154" s="373"/>
      <c r="AC154" s="373"/>
      <c r="AD154" s="373"/>
      <c r="AE154" s="363"/>
    </row>
    <row r="155" ht="22.5" spans="1:31">
      <c r="A155" s="364" t="str">
        <f>'[1]ALL NEW COMP'!A153</f>
        <v>ALL135.47</v>
      </c>
      <c r="B155" s="364" t="str">
        <f>'[1]ALL NEW COMP'!B153</f>
        <v>ZFI36KQE-TFD-5L0 COPELAND COMP 8HP (WELDING)</v>
      </c>
      <c r="C155" s="382"/>
      <c r="D155" s="395"/>
      <c r="E155" s="396"/>
      <c r="F155" s="70"/>
      <c r="G155" s="366"/>
      <c r="H155" s="190">
        <f>'[1]ALL NEW COMP'!O153</f>
        <v>4387.43006993007</v>
      </c>
      <c r="I155" s="385"/>
      <c r="J155" s="368"/>
      <c r="K155" s="190"/>
      <c r="L155" s="388"/>
      <c r="M155" s="369"/>
      <c r="N155" s="390"/>
      <c r="O155" s="190"/>
      <c r="P155" s="371"/>
      <c r="Q155" s="190"/>
      <c r="R155" s="330"/>
      <c r="S155" s="369"/>
      <c r="T155" s="372"/>
      <c r="U155" s="343"/>
      <c r="Z155" s="373"/>
      <c r="AA155" s="373"/>
      <c r="AB155" s="373"/>
      <c r="AC155" s="373"/>
      <c r="AD155" s="373"/>
      <c r="AE155" s="363"/>
    </row>
    <row r="156" customHeight="1" spans="1:31">
      <c r="A156" s="364" t="str">
        <f>'[1]ALL NEW COMP'!A154</f>
        <v>ALL135.48</v>
      </c>
      <c r="B156" s="364" t="str">
        <f>'[1]ALL NEW COMP'!B154</f>
        <v>ZFI39KQE-TFD-5L0 COPELAND COMP 10HP (WELDING)</v>
      </c>
      <c r="C156" s="382"/>
      <c r="D156" s="70">
        <f>'[1]ALL NEW COMP'!D154</f>
        <v>10</v>
      </c>
      <c r="E156" s="70"/>
      <c r="F156" s="70"/>
      <c r="G156" s="366"/>
      <c r="H156" s="190">
        <f>'[1]ALL NEW COMP'!O154</f>
        <v>4697.08041958042</v>
      </c>
      <c r="I156" s="385"/>
      <c r="J156" s="368">
        <f>'[1]ALL NEW COMP'!T154</f>
        <v>0</v>
      </c>
      <c r="K156" s="190">
        <f>'[1]ALL NEW COMP'!W154</f>
        <v>0</v>
      </c>
      <c r="L156" s="388"/>
      <c r="M156" s="369"/>
      <c r="N156" s="390"/>
      <c r="O156" s="190"/>
      <c r="P156" s="371"/>
      <c r="Q156" s="190"/>
      <c r="R156" s="330">
        <f>'[1]ALL NEW COMP'!$AN154</f>
        <v>0</v>
      </c>
      <c r="S156" s="369">
        <f>'[1]ALL NEW COMP'!$AQ154</f>
        <v>0</v>
      </c>
      <c r="T156" s="372"/>
      <c r="U156" s="343"/>
      <c r="Z156" s="373"/>
      <c r="AA156" s="373"/>
      <c r="AB156" s="373"/>
      <c r="AC156" s="373"/>
      <c r="AD156" s="373"/>
      <c r="AE156" s="363"/>
    </row>
    <row r="157" ht="22.5" spans="1:31">
      <c r="A157" s="364" t="str">
        <f>'[1]ALL NEW COMP'!A155</f>
        <v>ALL135.49</v>
      </c>
      <c r="B157" s="364" t="str">
        <f>'[1]ALL NEW COMP'!B155</f>
        <v>ZFI50KQE-TFD-554 COPELAND COMP 12HP (WELDING)</v>
      </c>
      <c r="C157" s="382"/>
      <c r="D157" s="70">
        <f>'[1]ALL NEW COMP'!D155</f>
        <v>12</v>
      </c>
      <c r="E157" s="70"/>
      <c r="F157" s="70"/>
      <c r="G157" s="366"/>
      <c r="H157" s="190">
        <f>'[1]ALL NEW COMP'!O155</f>
        <v>4997.41258741259</v>
      </c>
      <c r="I157" s="385"/>
      <c r="J157" s="368">
        <f>'[1]ALL NEW COMP'!T155</f>
        <v>0</v>
      </c>
      <c r="K157" s="190">
        <f>'[1]ALL NEW COMP'!W155</f>
        <v>0</v>
      </c>
      <c r="L157" s="388"/>
      <c r="M157" s="369"/>
      <c r="N157" s="390"/>
      <c r="O157" s="190"/>
      <c r="P157" s="371"/>
      <c r="Q157" s="190"/>
      <c r="R157" s="330">
        <f>'[1]ALL NEW COMP'!$AN155</f>
        <v>0</v>
      </c>
      <c r="S157" s="369">
        <f>'[1]ALL NEW COMP'!$AQ155</f>
        <v>0</v>
      </c>
      <c r="T157" s="372"/>
      <c r="U157" s="343"/>
      <c r="Z157" s="373"/>
      <c r="AA157" s="373"/>
      <c r="AB157" s="373"/>
      <c r="AC157" s="373"/>
      <c r="AD157" s="373"/>
      <c r="AE157" s="363"/>
    </row>
    <row r="158" s="340" customFormat="1" ht="22.5" spans="1:31">
      <c r="A158" s="364" t="str">
        <f>'[1]ALL NEW COMP'!A156</f>
        <v>ALL135.50</v>
      </c>
      <c r="B158" s="364" t="str">
        <f>'[1]ALL NEW COMP'!B156</f>
        <v>ZFI59KQE-TFD-554 COPELAND COMP 15HP (WELDING)</v>
      </c>
      <c r="C158" s="382"/>
      <c r="D158" s="70">
        <f>'[1]ALL NEW COMP'!D156</f>
        <v>15</v>
      </c>
      <c r="E158" s="70"/>
      <c r="F158" s="70"/>
      <c r="G158" s="366"/>
      <c r="H158" s="190">
        <f>'[1]ALL NEW COMP'!O156</f>
        <v>6247.48251748252</v>
      </c>
      <c r="I158" s="385"/>
      <c r="J158" s="368">
        <f>'[1]ALL NEW COMP'!T156</f>
        <v>0</v>
      </c>
      <c r="K158" s="190">
        <f>'[1]ALL NEW COMP'!W156</f>
        <v>0</v>
      </c>
      <c r="L158" s="388"/>
      <c r="M158" s="369"/>
      <c r="N158" s="390"/>
      <c r="O158" s="190"/>
      <c r="P158" s="371"/>
      <c r="Q158" s="190"/>
      <c r="R158" s="330">
        <f>'[1]ALL NEW COMP'!$AN156</f>
        <v>0</v>
      </c>
      <c r="S158" s="369">
        <f>'[1]ALL NEW COMP'!$AQ156</f>
        <v>0</v>
      </c>
      <c r="T158" s="372"/>
      <c r="U158" s="343"/>
      <c r="Z158" s="373"/>
      <c r="AA158" s="373"/>
      <c r="AB158" s="373"/>
      <c r="AC158" s="373"/>
      <c r="AD158" s="373"/>
      <c r="AE158" s="363"/>
    </row>
    <row r="159" s="340" customFormat="1" ht="22.5" spans="1:31">
      <c r="A159" s="364" t="str">
        <f>'[1]ALL NEW COMP'!A157</f>
        <v>ALL135.51</v>
      </c>
      <c r="B159" s="364" t="str">
        <f>'[1]ALL NEW COMP'!B157</f>
        <v>ZFI68KQE-TFD-554 COPELAND COMP 18HP (WELDING)</v>
      </c>
      <c r="C159" s="382"/>
      <c r="D159" s="70">
        <f>'[1]ALL NEW COMP'!D157</f>
        <v>18</v>
      </c>
      <c r="E159" s="70"/>
      <c r="F159" s="70"/>
      <c r="G159" s="366"/>
      <c r="H159" s="190">
        <f>'[1]ALL NEW COMP'!O157</f>
        <v>7289.68531468531</v>
      </c>
      <c r="I159" s="385"/>
      <c r="J159" s="368">
        <f>'[1]ALL NEW COMP'!T157</f>
        <v>0</v>
      </c>
      <c r="K159" s="190">
        <f>'[1]ALL NEW COMP'!W157</f>
        <v>0</v>
      </c>
      <c r="L159" s="388"/>
      <c r="M159" s="369"/>
      <c r="N159" s="390"/>
      <c r="O159" s="190"/>
      <c r="P159" s="371"/>
      <c r="Q159" s="190"/>
      <c r="R159" s="330">
        <f>'[1]ALL NEW COMP'!$AN157</f>
        <v>0</v>
      </c>
      <c r="S159" s="369">
        <f>'[1]ALL NEW COMP'!$AQ157</f>
        <v>0</v>
      </c>
      <c r="T159" s="372"/>
      <c r="U159" s="343"/>
      <c r="Z159" s="373"/>
      <c r="AA159" s="373"/>
      <c r="AB159" s="373"/>
      <c r="AC159" s="373"/>
      <c r="AD159" s="373"/>
      <c r="AE159" s="363"/>
    </row>
    <row r="160" s="340" customFormat="1" ht="12" customHeight="1" spans="1:31">
      <c r="A160" s="364" t="str">
        <f>'[1]ALL NEW COMP'!A165</f>
        <v>ALL136</v>
      </c>
      <c r="B160" s="364" t="str">
        <f>'[1]ALL NEW COMP'!B165</f>
        <v>C-SB261H5A (1ph) PANASONIC SCROLL COMP 3.5HP</v>
      </c>
      <c r="C160" s="290" t="s">
        <v>435</v>
      </c>
      <c r="D160" s="70">
        <f>'[1]ALL NEW COMP'!D165</f>
        <v>3.5</v>
      </c>
      <c r="E160" s="70" t="str">
        <f>'[1]ALL NEW COMP'!E165</f>
        <v>(1/2,7/8) </v>
      </c>
      <c r="F160" s="70"/>
      <c r="G160" s="366" t="str">
        <f>'[1]ALL NEW COMP'!G165</f>
        <v>11200btu</v>
      </c>
      <c r="H160" s="190">
        <f>'[1]ALL NEW COMP'!O165</f>
        <v>1318.75963020031</v>
      </c>
      <c r="I160" s="377" t="s">
        <v>436</v>
      </c>
      <c r="J160" s="368" t="str">
        <f>'[1]ALL NEW COMP'!T165</f>
        <v>CU - 50  QC</v>
      </c>
      <c r="K160" s="190">
        <f>'[1]ALL NEW COMP'!W165</f>
        <v>3870.22936730102</v>
      </c>
      <c r="L160" s="190"/>
      <c r="M160" s="369"/>
      <c r="N160" s="399"/>
      <c r="O160" s="190"/>
      <c r="P160" s="371"/>
      <c r="Q160" s="190"/>
      <c r="R160" s="330">
        <f>'[1]ALL NEW COMP'!$AN165</f>
        <v>0</v>
      </c>
      <c r="S160" s="369">
        <f>'[1]ALL NEW COMP'!$AQ165</f>
        <v>0</v>
      </c>
      <c r="T160" s="372"/>
      <c r="U160" s="343"/>
    </row>
    <row r="161" s="340" customFormat="1" ht="12" customHeight="1" spans="1:21">
      <c r="A161" s="364" t="str">
        <f>'[1]ALL NEW COMP'!A166</f>
        <v>ALL138</v>
      </c>
      <c r="B161" s="364" t="str">
        <f>'[1]ALL NEW COMP'!B166</f>
        <v>C-SB303H8A PANASONIC SCROLL COMP 4HP</v>
      </c>
      <c r="C161" s="289"/>
      <c r="D161" s="70">
        <f>'[1]ALL NEW COMP'!D166</f>
        <v>4</v>
      </c>
      <c r="E161" s="70" t="str">
        <f>'[1]ALL NEW COMP'!E166</f>
        <v>(1/2,7/8) </v>
      </c>
      <c r="F161" s="70"/>
      <c r="G161" s="366" t="str">
        <f>'[1]ALL NEW COMP'!G166</f>
        <v>14200btu</v>
      </c>
      <c r="H161" s="190">
        <f>'[1]ALL NEW COMP'!O166</f>
        <v>1280.44670846395</v>
      </c>
      <c r="I161" s="370"/>
      <c r="J161" s="368" t="str">
        <f>'[1]ALL NEW COMP'!T166</f>
        <v>CU - 64B QC</v>
      </c>
      <c r="K161" s="190">
        <f>'[1]ALL NEW COMP'!W166</f>
        <v>4055.79579111664</v>
      </c>
      <c r="L161" s="190"/>
      <c r="M161" s="369"/>
      <c r="N161" s="399"/>
      <c r="O161" s="190"/>
      <c r="P161" s="371"/>
      <c r="Q161" s="190"/>
      <c r="R161" s="330">
        <f>'[1]ALL NEW COMP'!$AN166</f>
        <v>0</v>
      </c>
      <c r="S161" s="369">
        <f>'[1]ALL NEW COMP'!$AQ166</f>
        <v>0</v>
      </c>
      <c r="T161" s="372"/>
      <c r="U161" s="343"/>
    </row>
    <row r="162" s="340" customFormat="1" ht="12" customHeight="1" spans="1:21">
      <c r="A162" s="364" t="str">
        <f>'[1]ALL NEW COMP'!A167</f>
        <v>ALL139</v>
      </c>
      <c r="B162" s="364" t="str">
        <f>'[1]ALL NEW COMP'!B167</f>
        <v>C-SB373H8A PANASONIC SCROLL COMP 5HP</v>
      </c>
      <c r="C162" s="289"/>
      <c r="D162" s="70">
        <f>'[1]ALL NEW COMP'!D167</f>
        <v>5</v>
      </c>
      <c r="E162" s="70" t="str">
        <f>'[1]ALL NEW COMP'!E167</f>
        <v>(1/2,7/8) </v>
      </c>
      <c r="F162" s="70"/>
      <c r="G162" s="366" t="str">
        <f>'[1]ALL NEW COMP'!G167</f>
        <v>18100btu</v>
      </c>
      <c r="H162" s="190">
        <f>'[1]ALL NEW COMP'!O167</f>
        <v>1285.26645768025</v>
      </c>
      <c r="I162" s="370"/>
      <c r="J162" s="368" t="str">
        <f>'[1]ALL NEW COMP'!T167</f>
        <v>CU - 72 QC</v>
      </c>
      <c r="K162" s="190">
        <f>'[1]ALL NEW COMP'!W167</f>
        <v>4807.11511390708</v>
      </c>
      <c r="L162" s="190"/>
      <c r="M162" s="369"/>
      <c r="N162" s="399"/>
      <c r="O162" s="190"/>
      <c r="P162" s="371"/>
      <c r="Q162" s="190"/>
      <c r="R162" s="330">
        <f>'[1]ALL NEW COMP'!$AN167</f>
        <v>0</v>
      </c>
      <c r="S162" s="369">
        <f>'[1]ALL NEW COMP'!$AQ167</f>
        <v>0</v>
      </c>
      <c r="T162" s="372"/>
      <c r="U162" s="343"/>
    </row>
    <row r="163" s="340" customFormat="1" ht="12" customHeight="1" spans="1:21">
      <c r="A163" s="364" t="str">
        <f>'[1]ALL NEW COMP'!A168</f>
        <v>ALL141</v>
      </c>
      <c r="B163" s="364" t="str">
        <f>'[1]ALL NEW COMP'!B168</f>
        <v>C-SB453H8A PANASONIC SCROLL COMP 6HP</v>
      </c>
      <c r="C163" s="289"/>
      <c r="D163" s="70">
        <f>'[1]ALL NEW COMP'!D168</f>
        <v>6</v>
      </c>
      <c r="E163" s="70" t="str">
        <f>'[1]ALL NEW COMP'!E168</f>
        <v>(1/2,7/8) </v>
      </c>
      <c r="F163" s="70"/>
      <c r="G163" s="366">
        <f>'[1]ALL NEW COMP'!G168</f>
        <v>0</v>
      </c>
      <c r="H163" s="190">
        <f>'[1]ALL NEW COMP'!O168</f>
        <v>1656.38714733542</v>
      </c>
      <c r="I163" s="370"/>
      <c r="J163" s="368" t="str">
        <f>'[1]ALL NEW COMP'!T168</f>
        <v>CU - 90 QC</v>
      </c>
      <c r="K163" s="190">
        <f>'[1]ALL NEW COMP'!W168</f>
        <v>5468.20769399234</v>
      </c>
      <c r="L163" s="190"/>
      <c r="M163" s="369"/>
      <c r="N163" s="399"/>
      <c r="O163" s="190"/>
      <c r="P163" s="371"/>
      <c r="Q163" s="190"/>
      <c r="R163" s="330">
        <f>'[1]ALL NEW COMP'!$AN168</f>
        <v>0</v>
      </c>
      <c r="S163" s="369">
        <f>'[1]ALL NEW COMP'!$AQ168</f>
        <v>0</v>
      </c>
      <c r="T163" s="372"/>
      <c r="U163" s="343"/>
    </row>
    <row r="164" customHeight="1" spans="1:21">
      <c r="A164" s="364" t="str">
        <f>'[1]ALL NEW COMP'!A169</f>
        <v>ALL142</v>
      </c>
      <c r="B164" s="364" t="str">
        <f>'[1]ALL NEW COMP'!B169</f>
        <v>C-SBR235H38A PANASONIC SCROLL COMP 7HP</v>
      </c>
      <c r="C164" s="289"/>
      <c r="D164" s="70">
        <f>'[1]ALL NEW COMP'!D169</f>
        <v>7</v>
      </c>
      <c r="E164" s="70" t="str">
        <f>'[1]ALL NEW COMP'!E169</f>
        <v>(1/2,7/8) </v>
      </c>
      <c r="F164" s="70"/>
      <c r="G164" s="366" t="str">
        <f>'[1]ALL NEW COMP'!G169</f>
        <v>22000btu</v>
      </c>
      <c r="H164" s="190">
        <f>'[1]ALL NEW COMP'!O169</f>
        <v>1903.12018489985</v>
      </c>
      <c r="I164" s="370"/>
      <c r="J164" s="368" t="str">
        <f>'[1]ALL NEW COMP'!T169</f>
        <v>CU - 100 QC</v>
      </c>
      <c r="K164" s="190">
        <f>'[1]ALL NEW COMP'!W169</f>
        <v>5987.7368146607</v>
      </c>
      <c r="L164" s="190"/>
      <c r="M164" s="369"/>
      <c r="N164" s="399"/>
      <c r="O164" s="190"/>
      <c r="P164" s="371"/>
      <c r="Q164" s="190"/>
      <c r="R164" s="330">
        <f>'[1]ALL NEW COMP'!$AN169</f>
        <v>0</v>
      </c>
      <c r="S164" s="369">
        <f>'[1]ALL NEW COMP'!$AQ169</f>
        <v>0</v>
      </c>
      <c r="T164" s="372"/>
      <c r="U164" s="343"/>
    </row>
    <row r="165" ht="22.5" spans="1:21">
      <c r="A165" s="364" t="str">
        <f>'[1]ALL NEW COMP'!A170</f>
        <v>ALL143</v>
      </c>
      <c r="B165" s="364" t="str">
        <f>'[1]ALL NEW COMP'!B170</f>
        <v>C-SC603H8H PANASONIC SCROLL COMP 8HP</v>
      </c>
      <c r="C165" s="289"/>
      <c r="D165" s="70">
        <f>'[1]ALL NEW COMP'!D170</f>
        <v>8</v>
      </c>
      <c r="E165" s="70" t="str">
        <f>'[1]ALL NEW COMP'!E170</f>
        <v>(3/4,1 1/8) </v>
      </c>
      <c r="F165" s="70"/>
      <c r="G165" s="366">
        <f>'[1]ALL NEW COMP'!G170</f>
        <v>0</v>
      </c>
      <c r="H165" s="190">
        <f>'[1]ALL NEW COMP'!O170</f>
        <v>2771.35579937304</v>
      </c>
      <c r="I165" s="370"/>
      <c r="J165" s="368" t="str">
        <f>'[1]ALL NEW COMP'!T170</f>
        <v>CU - 125 QC</v>
      </c>
      <c r="K165" s="190">
        <f>'[1]ALL NEW COMP'!W170</f>
        <v>8709.6497786761</v>
      </c>
      <c r="L165" s="190"/>
      <c r="M165" s="369"/>
      <c r="N165" s="399"/>
      <c r="O165" s="190"/>
      <c r="P165" s="371"/>
      <c r="Q165" s="190"/>
      <c r="R165" s="330">
        <f>'[1]ALL NEW COMP'!$AN170</f>
        <v>0</v>
      </c>
      <c r="S165" s="369">
        <f>'[1]ALL NEW COMP'!$AQ170</f>
        <v>0</v>
      </c>
      <c r="T165" s="372"/>
      <c r="U165" s="343"/>
    </row>
    <row r="166" ht="22.5" spans="1:21">
      <c r="A166" s="364" t="str">
        <f>'[1]ALL NEW COMP'!A171</f>
        <v>ALL144</v>
      </c>
      <c r="B166" s="364" t="str">
        <f>'[1]ALL NEW COMP'!B171</f>
        <v>C-SC673H8H PANASONIC SCROLL COMP 9HP</v>
      </c>
      <c r="C166" s="289"/>
      <c r="D166" s="70">
        <f>'[1]ALL NEW COMP'!D171</f>
        <v>9</v>
      </c>
      <c r="E166" s="70" t="str">
        <f>'[1]ALL NEW COMP'!E171</f>
        <v>(3/4,1 1/8) </v>
      </c>
      <c r="F166" s="70"/>
      <c r="G166" s="366" t="str">
        <f>'[1]ALL NEW COMP'!G171</f>
        <v>30717btu</v>
      </c>
      <c r="H166" s="190">
        <f>'[1]ALL NEW COMP'!O171</f>
        <v>2819.55329153605</v>
      </c>
      <c r="I166" s="370"/>
      <c r="J166" s="368" t="str">
        <f>'[1]ALL NEW COMP'!T171</f>
        <v>CU - 144 QC</v>
      </c>
      <c r="K166" s="190">
        <f>'[1]ALL NEW COMP'!W171</f>
        <v>9453.13759887279</v>
      </c>
      <c r="L166" s="190"/>
      <c r="M166" s="369"/>
      <c r="N166" s="399"/>
      <c r="O166" s="190"/>
      <c r="P166" s="371"/>
      <c r="Q166" s="190"/>
      <c r="R166" s="330">
        <f>'[1]ALL NEW COMP'!$AN171</f>
        <v>0</v>
      </c>
      <c r="S166" s="369">
        <f>'[1]ALL NEW COMP'!$AQ171</f>
        <v>0</v>
      </c>
      <c r="T166" s="372"/>
      <c r="U166" s="343"/>
    </row>
    <row r="167" customHeight="1" spans="1:21">
      <c r="A167" s="364" t="str">
        <f>'[1]ALL NEW COMP'!A172</f>
        <v>ALL145</v>
      </c>
      <c r="B167" s="364" t="str">
        <f>'[1]ALL NEW COMP'!B172</f>
        <v>C-SC753H8H PANASONIC SCROLL COMP 10HP</v>
      </c>
      <c r="C167" s="289"/>
      <c r="D167" s="70">
        <f>'[1]ALL NEW COMP'!D172</f>
        <v>10</v>
      </c>
      <c r="E167" s="70" t="str">
        <f>'[1]ALL NEW COMP'!E172</f>
        <v>(3/4,1 1/8) </v>
      </c>
      <c r="F167" s="70"/>
      <c r="G167" s="366" t="str">
        <f>'[1]ALL NEW COMP'!G172</f>
        <v>36177btu</v>
      </c>
      <c r="H167" s="190">
        <f>'[1]ALL NEW COMP'!O172</f>
        <v>2991.98347107438</v>
      </c>
      <c r="I167" s="370"/>
      <c r="J167" s="368" t="str">
        <f>'[1]ALL NEW COMP'!T172</f>
        <v>CU - 144 QC</v>
      </c>
      <c r="K167" s="190">
        <f>'[1]ALL NEW COMP'!W172</f>
        <v>9897.57492866211</v>
      </c>
      <c r="L167" s="190"/>
      <c r="M167" s="369" t="str">
        <f>'[1]ALL NEW COMP'!$AB172</f>
        <v>TCU - 150B</v>
      </c>
      <c r="N167" s="399"/>
      <c r="O167" s="190">
        <f>'[1]ALL NEW COMP'!AK172</f>
        <v>11047.4654124175</v>
      </c>
      <c r="P167" s="190">
        <f>'[1]ALL NEW COMP'!AL172</f>
        <v>10953.0892003942</v>
      </c>
      <c r="Q167" s="190">
        <f>'[1]ALL NEW COMP'!AM172</f>
        <v>10680.1433046177</v>
      </c>
      <c r="R167" s="330">
        <f>'[1]ALL NEW COMP'!$AN172</f>
        <v>0</v>
      </c>
      <c r="S167" s="369">
        <f>'[1]ALL NEW COMP'!$AQ172</f>
        <v>0</v>
      </c>
      <c r="T167" s="372"/>
      <c r="U167" s="343"/>
    </row>
    <row r="168" ht="22.5" spans="1:21">
      <c r="A168" s="364" t="str">
        <f>'[1]ALL NEW COMP'!A173</f>
        <v>ALL146</v>
      </c>
      <c r="B168" s="364" t="str">
        <f>'[1]ALL NEW COMP'!B173</f>
        <v>C-SC903H8H PANASONIC SCROLL COMP 12HP</v>
      </c>
      <c r="C168" s="400"/>
      <c r="D168" s="70">
        <f>'[1]ALL NEW COMP'!D173</f>
        <v>12</v>
      </c>
      <c r="E168" s="70" t="str">
        <f>'[1]ALL NEW COMP'!E173</f>
        <v>(3/4,1 1/8) </v>
      </c>
      <c r="F168" s="70"/>
      <c r="G168" s="366" t="str">
        <f>'[1]ALL NEW COMP'!G173</f>
        <v>40956btu</v>
      </c>
      <c r="H168" s="190">
        <f>'[1]ALL NEW COMP'!O173</f>
        <v>3038.57438016529</v>
      </c>
      <c r="I168" s="375"/>
      <c r="J168" s="368" t="str">
        <f>'[1]ALL NEW COMP'!T173</f>
        <v>CU - 160 QC</v>
      </c>
      <c r="K168" s="190">
        <f>'[1]ALL NEW COMP'!W173</f>
        <v>10021.4454070983</v>
      </c>
      <c r="L168" s="190"/>
      <c r="M168" s="369" t="str">
        <f>'[1]ALL NEW COMP'!$AB173</f>
        <v>TCU - 120 </v>
      </c>
      <c r="N168" s="401" t="s">
        <v>437</v>
      </c>
      <c r="O168" s="190">
        <f>'[1]ALL NEW COMP'!AK173</f>
        <v>11461.3905763633</v>
      </c>
      <c r="P168" s="190">
        <f>'[1]ALL NEW COMP'!AL173</f>
        <v>11367.01436434</v>
      </c>
      <c r="Q168" s="190">
        <f>'[1]ALL NEW COMP'!AM173</f>
        <v>11094.0684685635</v>
      </c>
      <c r="R168" s="330">
        <f>'[1]ALL NEW COMP'!$AN173</f>
        <v>0</v>
      </c>
      <c r="S168" s="369">
        <f>'[1]ALL NEW COMP'!$AQ173</f>
        <v>0</v>
      </c>
      <c r="T168" s="372"/>
      <c r="U168" s="343"/>
    </row>
    <row r="169" ht="22.5" spans="1:21">
      <c r="A169" s="364" t="str">
        <f>'[1]ALL NEW COMP'!A174</f>
        <v>ALL147</v>
      </c>
      <c r="B169" s="364" t="str">
        <f>'[1]ALL NEW COMP'!B174</f>
        <v>C-SBN263H8A PANASONIC SCROLL COMP 3.5HP</v>
      </c>
      <c r="C169" s="381" t="s">
        <v>438</v>
      </c>
      <c r="D169" s="70">
        <f>'[1]ALL NEW COMP'!D174</f>
        <v>3.5</v>
      </c>
      <c r="E169" s="70" t="str">
        <f>'[1]ALL NEW COMP'!E174</f>
        <v>(1/2,7/8) </v>
      </c>
      <c r="F169" s="70"/>
      <c r="G169" s="366" t="str">
        <f>'[1]ALL NEW COMP'!G174</f>
        <v>11200btu</v>
      </c>
      <c r="H169" s="190">
        <f>'[1]ALL NEW COMP'!O174</f>
        <v>1413.25757575758</v>
      </c>
      <c r="I169" s="376" t="s">
        <v>439</v>
      </c>
      <c r="J169" s="368" t="str">
        <f>'[1]ALL NEW COMP'!T174</f>
        <v>CU - 50  QC</v>
      </c>
      <c r="K169" s="190">
        <f>'[1]ALL NEW COMP'!W174</f>
        <v>4203.2890184932</v>
      </c>
      <c r="L169" s="190"/>
      <c r="M169" s="369" t="str">
        <f>'[1]ALL NEW COMP'!$AB174</f>
        <v>BCU - 50  </v>
      </c>
      <c r="N169" s="401"/>
      <c r="O169" s="190">
        <f>'[1]ALL NEW COMP'!AK174</f>
        <v>4535.46983000723</v>
      </c>
      <c r="P169" s="190">
        <f>'[1]ALL NEW COMP'!AL174</f>
        <v>4441.09361798396</v>
      </c>
      <c r="Q169" s="190">
        <f>'[1]ALL NEW COMP'!AM174</f>
        <v>4168.14772220744</v>
      </c>
      <c r="R169" s="330" t="str">
        <f>'[1]ALL NEW COMP'!$AN174</f>
        <v>HTC-3</v>
      </c>
      <c r="S169" s="369">
        <f>'[1]ALL NEW COMP'!$AQ174</f>
        <v>4203.58656554239</v>
      </c>
      <c r="T169" s="372"/>
      <c r="U169" s="343"/>
    </row>
    <row r="170" customHeight="1" spans="1:21">
      <c r="A170" s="364" t="str">
        <f>'[1]ALL NEW COMP'!A175</f>
        <v>ALL148</v>
      </c>
      <c r="B170" s="364" t="str">
        <f>'[1]ALL NEW COMP'!B175</f>
        <v>C-SBN303H8G PANASONIC SCROLL COMP 4HP</v>
      </c>
      <c r="C170" s="382"/>
      <c r="D170" s="70">
        <f>'[1]ALL NEW COMP'!D175</f>
        <v>4</v>
      </c>
      <c r="E170" s="70" t="str">
        <f>'[1]ALL NEW COMP'!E175</f>
        <v>(1/2,7/8) </v>
      </c>
      <c r="F170" s="70"/>
      <c r="G170" s="366" t="str">
        <f>'[1]ALL NEW COMP'!G175</f>
        <v>14200btu</v>
      </c>
      <c r="H170" s="190">
        <f>'[1]ALL NEW COMP'!O175</f>
        <v>1475.37878787879</v>
      </c>
      <c r="I170" s="367"/>
      <c r="J170" s="368" t="str">
        <f>'[1]ALL NEW COMP'!T175</f>
        <v>CU - 64B QC</v>
      </c>
      <c r="K170" s="190">
        <f>'[1]ALL NEW COMP'!W175</f>
        <v>4848.66437222754</v>
      </c>
      <c r="L170" s="190"/>
      <c r="M170" s="369" t="str">
        <f>'[1]ALL NEW COMP'!$AB175</f>
        <v>BCU - 55</v>
      </c>
      <c r="N170" s="401"/>
      <c r="O170" s="190">
        <f>'[1]ALL NEW COMP'!AK175</f>
        <v>4927.01078927123</v>
      </c>
      <c r="P170" s="190">
        <f>'[1]ALL NEW COMP'!AL175</f>
        <v>4832.63457724796</v>
      </c>
      <c r="Q170" s="190">
        <f>'[1]ALL NEW COMP'!AM175</f>
        <v>4559.68868147143</v>
      </c>
      <c r="R170" s="330" t="str">
        <f>'[1]ALL NEW COMP'!$AN175</f>
        <v>HTC-4</v>
      </c>
      <c r="S170" s="369">
        <f>'[1]ALL NEW COMP'!$AQ175</f>
        <v>4841.65980499125</v>
      </c>
      <c r="T170" s="372"/>
      <c r="U170" s="343"/>
    </row>
    <row r="171" ht="22.5" spans="1:21">
      <c r="A171" s="364" t="str">
        <f>'[1]ALL NEW COMP'!A176</f>
        <v>ALL149</v>
      </c>
      <c r="B171" s="364" t="str">
        <f>'[1]ALL NEW COMP'!B176</f>
        <v>C-SBN373H8G PANASONIC SCROLL COMP 5HP</v>
      </c>
      <c r="C171" s="382"/>
      <c r="D171" s="70">
        <f>'[1]ALL NEW COMP'!D176</f>
        <v>5</v>
      </c>
      <c r="E171" s="70" t="str">
        <f>'[1]ALL NEW COMP'!E176</f>
        <v>(1/2,7/8) </v>
      </c>
      <c r="F171" s="70"/>
      <c r="G171" s="366" t="str">
        <f>'[1]ALL NEW COMP'!G176</f>
        <v>18100btu</v>
      </c>
      <c r="H171" s="190">
        <f>'[1]ALL NEW COMP'!O176</f>
        <v>1590.51724137931</v>
      </c>
      <c r="I171" s="367"/>
      <c r="J171" s="368" t="str">
        <f>'[1]ALL NEW COMP'!T176</f>
        <v>CU - 72 QC</v>
      </c>
      <c r="K171" s="190">
        <f>'[1]ALL NEW COMP'!W176</f>
        <v>5469.52053980648</v>
      </c>
      <c r="L171" s="190"/>
      <c r="M171" s="369" t="str">
        <f>'[1]ALL NEW COMP'!$AB176</f>
        <v>BCU - 64  </v>
      </c>
      <c r="N171" s="401"/>
      <c r="O171" s="190">
        <f>'[1]ALL NEW COMP'!AK176</f>
        <v>5579.54012888172</v>
      </c>
      <c r="P171" s="190">
        <f>'[1]ALL NEW COMP'!AL176</f>
        <v>5485.16391685845</v>
      </c>
      <c r="Q171" s="190">
        <f>'[1]ALL NEW COMP'!AM176</f>
        <v>5212.21802108192</v>
      </c>
      <c r="R171" s="330" t="str">
        <f>'[1]ALL NEW COMP'!$AN176</f>
        <v>HTC-5</v>
      </c>
      <c r="S171" s="369">
        <f>'[1]ALL NEW COMP'!$AQ176</f>
        <v>5050.22382721871</v>
      </c>
      <c r="T171" s="372"/>
      <c r="U171" s="343"/>
    </row>
    <row r="172" customHeight="1" spans="1:21">
      <c r="A172" s="364" t="str">
        <f>'[1]ALL NEW COMP'!A177</f>
        <v>ALL150</v>
      </c>
      <c r="B172" s="364" t="str">
        <f>'[1]ALL NEW COMP'!B177</f>
        <v>C-SBN453H8G PANASONIC SCROLL COMP 6HP</v>
      </c>
      <c r="C172" s="382"/>
      <c r="D172" s="70">
        <f>'[1]ALL NEW COMP'!D177</f>
        <v>6</v>
      </c>
      <c r="E172" s="70" t="str">
        <f>'[1]ALL NEW COMP'!E177</f>
        <v>(1/2,7/8) </v>
      </c>
      <c r="F172" s="70"/>
      <c r="G172" s="366" t="str">
        <f>'[1]ALL NEW COMP'!G177</f>
        <v>20600btu</v>
      </c>
      <c r="H172" s="190">
        <f>'[1]ALL NEW COMP'!O177</f>
        <v>1871.40151515152</v>
      </c>
      <c r="I172" s="367"/>
      <c r="J172" s="368" t="str">
        <f>'[1]ALL NEW COMP'!T177</f>
        <v>CU - 90 QC</v>
      </c>
      <c r="K172" s="190">
        <f>'[1]ALL NEW COMP'!W177</f>
        <v>6155.55372145885</v>
      </c>
      <c r="L172" s="190"/>
      <c r="M172" s="369" t="str">
        <f>'[1]ALL NEW COMP'!$AB177</f>
        <v>BCU - 72</v>
      </c>
      <c r="N172" s="401"/>
      <c r="O172" s="190">
        <f>'[1]ALL NEW COMP'!AK177</f>
        <v>6285.35509450681</v>
      </c>
      <c r="P172" s="190">
        <f>'[1]ALL NEW COMP'!AL177</f>
        <v>6190.97888248354</v>
      </c>
      <c r="Q172" s="190">
        <f>'[1]ALL NEW COMP'!AM177</f>
        <v>5918.03298670702</v>
      </c>
      <c r="R172" s="330" t="str">
        <f>'[1]ALL NEW COMP'!$AN177</f>
        <v>HTC-8</v>
      </c>
      <c r="S172" s="369">
        <f>'[1]ALL NEW COMP'!$AQ177</f>
        <v>6064.20649597911</v>
      </c>
      <c r="T172" s="372"/>
      <c r="U172" s="343"/>
    </row>
    <row r="173" ht="12" customHeight="1" spans="1:21">
      <c r="A173" s="364" t="str">
        <f>'[1]ALL NEW COMP'!A178</f>
        <v>ALL151</v>
      </c>
      <c r="B173" s="364" t="str">
        <f>'[1]ALL NEW COMP'!B178</f>
        <v>C-SBS235H38B PANASONIC SCROLL COMP 7HP</v>
      </c>
      <c r="C173" s="382"/>
      <c r="D173" s="70">
        <f>'[1]ALL NEW COMP'!D178</f>
        <v>7</v>
      </c>
      <c r="E173" s="70" t="str">
        <f>'[1]ALL NEW COMP'!E178</f>
        <v>(1/2,7/8) </v>
      </c>
      <c r="F173" s="70"/>
      <c r="G173" s="366" t="str">
        <f>'[1]ALL NEW COMP'!G178</f>
        <v>22000btu</v>
      </c>
      <c r="H173" s="190">
        <f>'[1]ALL NEW COMP'!O178</f>
        <v>2119.88636363636</v>
      </c>
      <c r="I173" s="367"/>
      <c r="J173" s="368" t="str">
        <f>'[1]ALL NEW COMP'!T178</f>
        <v>CU - 100 QC</v>
      </c>
      <c r="K173" s="190">
        <f>'[1]ALL NEW COMP'!W178</f>
        <v>6655.01291205728</v>
      </c>
      <c r="L173" s="190"/>
      <c r="M173" s="369" t="str">
        <f>'[1]ALL NEW COMP'!$AB178</f>
        <v>BCU - 100</v>
      </c>
      <c r="N173" s="401"/>
      <c r="O173" s="190">
        <f>'[1]ALL NEW COMP'!AK178</f>
        <v>6665.41891254532</v>
      </c>
      <c r="P173" s="190">
        <f>'[1]ALL NEW COMP'!AL178</f>
        <v>6571.04270052205</v>
      </c>
      <c r="Q173" s="190">
        <f>'[1]ALL NEW COMP'!AM178</f>
        <v>6298.09680474552</v>
      </c>
      <c r="R173" s="330" t="str">
        <f>'[1]ALL NEW COMP'!$AN178</f>
        <v>HTC-8</v>
      </c>
      <c r="S173" s="369">
        <f>'[1]ALL NEW COMP'!$AQ178</f>
        <v>6293.57712534974</v>
      </c>
      <c r="T173" s="372"/>
      <c r="U173" s="343"/>
    </row>
    <row r="174" ht="22.5" spans="1:21">
      <c r="A174" s="364" t="str">
        <f>'[1]ALL NEW COMP'!A179</f>
        <v>ALL152</v>
      </c>
      <c r="B174" s="364" t="str">
        <f>'[1]ALL NEW COMP'!B179</f>
        <v>C-SCN603H8T PANASONIC SCROLL COMP 8HP</v>
      </c>
      <c r="C174" s="382"/>
      <c r="D174" s="70">
        <f>'[1]ALL NEW COMP'!D179</f>
        <v>8</v>
      </c>
      <c r="E174" s="70" t="str">
        <f>'[1]ALL NEW COMP'!E179</f>
        <v>(3/4,1 1/8) </v>
      </c>
      <c r="F174" s="70"/>
      <c r="G174" s="366" t="str">
        <f>'[1]ALL NEW COMP'!G179</f>
        <v>30717btu</v>
      </c>
      <c r="H174" s="190">
        <f>'[1]ALL NEW COMP'!O179</f>
        <v>3071.84129429892</v>
      </c>
      <c r="I174" s="367"/>
      <c r="J174" s="368" t="str">
        <f>'[1]ALL NEW COMP'!T179</f>
        <v>CU - 125 QC</v>
      </c>
      <c r="K174" s="190">
        <f>'[1]ALL NEW COMP'!W179</f>
        <v>9338.71359127979</v>
      </c>
      <c r="L174" s="190"/>
      <c r="M174" s="369" t="str">
        <f>'[1]ALL NEW COMP'!$AB179</f>
        <v>LCU-08</v>
      </c>
      <c r="N174" s="401"/>
      <c r="O174" s="190">
        <f>'[1]ALL NEW COMP'!AK179</f>
        <v>9925.01944992908</v>
      </c>
      <c r="P174" s="190">
        <f>'[1]ALL NEW COMP'!AL179</f>
        <v>9830.64323790582</v>
      </c>
      <c r="Q174" s="190">
        <f>'[1]ALL NEW COMP'!AM179</f>
        <v>9557.69734212929</v>
      </c>
      <c r="R174" s="330" t="str">
        <f>'[1]ALL NEW COMP'!$AN179</f>
        <v>HTC-10</v>
      </c>
      <c r="S174" s="369">
        <f>'[1]ALL NEW COMP'!$AQ179</f>
        <v>8650.15195578834</v>
      </c>
      <c r="T174" s="372"/>
      <c r="U174" s="343"/>
    </row>
    <row r="175" ht="22.5" spans="1:21">
      <c r="A175" s="364" t="str">
        <f>'[1]ALL NEW COMP'!A180</f>
        <v>ALL152.1</v>
      </c>
      <c r="B175" s="364" t="str">
        <f>'[1]ALL NEW COMP'!B180</f>
        <v>3CC149LA0M PANASONIC SCROLL COMP 9HP</v>
      </c>
      <c r="C175" s="382"/>
      <c r="D175" s="70">
        <f>'[1]ALL NEW COMP'!D180</f>
        <v>9</v>
      </c>
      <c r="E175" s="70" t="str">
        <f>'[1]ALL NEW COMP'!E180</f>
        <v>(3/4,1 1/8) </v>
      </c>
      <c r="F175" s="70"/>
      <c r="G175" s="366">
        <f>'[1]ALL NEW COMP'!G180</f>
        <v>0</v>
      </c>
      <c r="H175" s="190">
        <f>'[1]ALL NEW COMP'!O180</f>
        <v>3403.7987012987</v>
      </c>
      <c r="I175" s="367"/>
      <c r="J175" s="368" t="str">
        <f>'[1]ALL NEW COMP'!T180</f>
        <v>CU - 125 QC</v>
      </c>
      <c r="K175" s="190">
        <f>'[1]ALL NEW COMP'!W180</f>
        <v>10432.4233906063</v>
      </c>
      <c r="L175" s="190"/>
      <c r="M175" s="369" t="str">
        <f>'[1]ALL NEW COMP'!$AB180</f>
        <v>LCU-10</v>
      </c>
      <c r="N175" s="401"/>
      <c r="O175" s="190">
        <f>'[1]ALL NEW COMP'!AK180</f>
        <v>11573.0008634632</v>
      </c>
      <c r="P175" s="190">
        <f>'[1]ALL NEW COMP'!AL180</f>
        <v>11478.6246514399</v>
      </c>
      <c r="Q175" s="190">
        <f>'[1]ALL NEW COMP'!AM180</f>
        <v>11205.6787556634</v>
      </c>
      <c r="R175" s="330">
        <f>'[1]ALL NEW COMP'!$AN180</f>
        <v>0</v>
      </c>
      <c r="S175" s="369">
        <f>'[1]ALL NEW COMP'!$AQ180</f>
        <v>0</v>
      </c>
      <c r="T175" s="372"/>
      <c r="U175" s="343"/>
    </row>
    <row r="176" customHeight="1" spans="1:21">
      <c r="A176" s="364" t="str">
        <f>'[1]ALL NEW COMP'!A181</f>
        <v>ALL153</v>
      </c>
      <c r="B176" s="364" t="str">
        <f>'[1]ALL NEW COMP'!B181</f>
        <v>C-SCN753H8T PANASONIC SCROLL COMP 10HP</v>
      </c>
      <c r="C176" s="382"/>
      <c r="D176" s="70">
        <f>'[1]ALL NEW COMP'!D181</f>
        <v>10</v>
      </c>
      <c r="E176" s="70" t="str">
        <f>'[1]ALL NEW COMP'!E181</f>
        <v>(3/4,1 1/8) </v>
      </c>
      <c r="F176" s="70"/>
      <c r="G176" s="366" t="str">
        <f>'[1]ALL NEW COMP'!G181</f>
        <v>36177btu</v>
      </c>
      <c r="H176" s="190">
        <f>'[1]ALL NEW COMP'!O181</f>
        <v>3119.2218798151</v>
      </c>
      <c r="I176" s="367"/>
      <c r="J176" s="368" t="str">
        <f>'[1]ALL NEW COMP'!T181</f>
        <v>CU - 144 QC</v>
      </c>
      <c r="K176" s="190">
        <f>'[1]ALL NEW COMP'!W181</f>
        <v>10298.5685534604</v>
      </c>
      <c r="L176" s="190"/>
      <c r="M176" s="369" t="str">
        <f>'[1]ALL NEW COMP'!$AB181</f>
        <v>LCU-10</v>
      </c>
      <c r="N176" s="401"/>
      <c r="O176" s="190">
        <f>'[1]ALL NEW COMP'!AK181</f>
        <v>10738.6651991275</v>
      </c>
      <c r="P176" s="190">
        <f>'[1]ALL NEW COMP'!AL181</f>
        <v>10644.2889871043</v>
      </c>
      <c r="Q176" s="190">
        <f>'[1]ALL NEW COMP'!AM181</f>
        <v>10371.3430913278</v>
      </c>
      <c r="R176" s="330" t="str">
        <f>'[1]ALL NEW COMP'!$AN181</f>
        <v>HTC-12</v>
      </c>
      <c r="S176" s="369">
        <f>'[1]ALL NEW COMP'!$AQ181</f>
        <v>9365.6901743084</v>
      </c>
      <c r="T176" s="372"/>
      <c r="U176" s="343"/>
    </row>
    <row r="177" ht="22.5" spans="1:22">
      <c r="A177" s="364" t="str">
        <f>'[1]ALL NEW COMP'!A182</f>
        <v>ALL154</v>
      </c>
      <c r="B177" s="364" t="str">
        <f>'[1]ALL NEW COMP'!B182</f>
        <v>C-SCN903H8T PANASONIC SCROLL COMP 12HP</v>
      </c>
      <c r="C177" s="382"/>
      <c r="D177" s="70">
        <f>'[1]ALL NEW COMP'!D182</f>
        <v>12</v>
      </c>
      <c r="E177" s="70" t="str">
        <f>'[1]ALL NEW COMP'!E182</f>
        <v>(3/4,1 1/8) </v>
      </c>
      <c r="F177" s="70"/>
      <c r="G177" s="366" t="str">
        <f>'[1]ALL NEW COMP'!G182</f>
        <v>40956btu</v>
      </c>
      <c r="H177" s="190">
        <f>'[1]ALL NEW COMP'!O182</f>
        <v>3221.19905956113</v>
      </c>
      <c r="I177" s="374"/>
      <c r="J177" s="368" t="str">
        <f>'[1]ALL NEW COMP'!T182</f>
        <v>CU - 160 QC</v>
      </c>
      <c r="K177" s="190">
        <f>'[1]ALL NEW COMP'!W182</f>
        <v>10854.6910470006</v>
      </c>
      <c r="L177" s="190"/>
      <c r="M177" s="369" t="str">
        <f>'[1]ALL NEW COMP'!$AB182</f>
        <v>LCU-12</v>
      </c>
      <c r="N177" s="376" t="s">
        <v>440</v>
      </c>
      <c r="O177" s="190">
        <f>'[1]ALL NEW COMP'!AK182</f>
        <v>11652.0508775536</v>
      </c>
      <c r="P177" s="190">
        <f>'[1]ALL NEW COMP'!AL182</f>
        <v>11557.6746655304</v>
      </c>
      <c r="Q177" s="190">
        <f>'[1]ALL NEW COMP'!AM182</f>
        <v>11284.7287697538</v>
      </c>
      <c r="R177" s="330" t="str">
        <f>'[1]ALL NEW COMP'!$AN182</f>
        <v>HTC-15</v>
      </c>
      <c r="S177" s="369">
        <f>'[1]ALL NEW COMP'!$AQ182</f>
        <v>9855.27063604076</v>
      </c>
      <c r="T177" s="372"/>
      <c r="U177" s="343"/>
    </row>
    <row r="178" ht="22.5" spans="1:22">
      <c r="A178" s="364" t="str">
        <f>'[1]ALL NEW COMP'!A183</f>
        <v>ALL155</v>
      </c>
      <c r="B178" s="364" t="str">
        <f>'[1]ALL NEW COMP'!B183</f>
        <v>C-SBN303L8A PANASONIC SCROLL COMP 4HP LT</v>
      </c>
      <c r="C178" s="381" t="s">
        <v>441</v>
      </c>
      <c r="D178" s="70">
        <f>'[1]ALL NEW COMP'!D183</f>
        <v>4</v>
      </c>
      <c r="E178" s="70" t="str">
        <f>'[1]ALL NEW COMP'!E183</f>
        <v>(1/2,7/8) inx2203(0.26-20)</v>
      </c>
      <c r="F178" s="70"/>
      <c r="G178" s="366" t="str">
        <f>'[1]ALL NEW COMP'!G183</f>
        <v>14500btu</v>
      </c>
      <c r="H178" s="190">
        <f>'[1]ALL NEW COMP'!O183</f>
        <v>1997.8813559322</v>
      </c>
      <c r="I178" s="376" t="s">
        <v>439</v>
      </c>
      <c r="J178" s="368" t="str">
        <f>'[1]ALL NEW COMP'!T183</f>
        <v>CU - 64 QC</v>
      </c>
      <c r="K178" s="190">
        <f>'[1]ALL NEW COMP'!W183</f>
        <v>5733.69659243214</v>
      </c>
      <c r="L178" s="190"/>
      <c r="M178" s="369" t="str">
        <f>'[1]ALL NEW COMP'!$AB183</f>
        <v>BCU - 55</v>
      </c>
      <c r="N178" s="367"/>
      <c r="O178" s="190">
        <f>'[1]ALL NEW COMP'!AK183</f>
        <v>5378.58421584465</v>
      </c>
      <c r="P178" s="190">
        <f>'[1]ALL NEW COMP'!AL183</f>
        <v>5284.20800382138</v>
      </c>
      <c r="Q178" s="190">
        <f>'[1]ALL NEW COMP'!AM183</f>
        <v>5011.26210804486</v>
      </c>
      <c r="R178" s="330">
        <f>'[1]ALL NEW COMP'!$AN183</f>
        <v>0</v>
      </c>
      <c r="S178" s="369">
        <f>'[1]ALL NEW COMP'!$AQ183</f>
        <v>0</v>
      </c>
      <c r="T178" s="372"/>
      <c r="U178" s="343"/>
    </row>
    <row r="179" ht="22.5" spans="1:22">
      <c r="A179" s="364" t="str">
        <f>'[1]ALL NEW COMP'!A184</f>
        <v>ALL156</v>
      </c>
      <c r="B179" s="364" t="str">
        <f>'[1]ALL NEW COMP'!B184</f>
        <v>C-SBN373L8A PANASONIC SCROLL COMP 5HP LT</v>
      </c>
      <c r="C179" s="382"/>
      <c r="D179" s="70">
        <f>'[1]ALL NEW COMP'!D184</f>
        <v>5</v>
      </c>
      <c r="E179" s="70" t="str">
        <f>'[1]ALL NEW COMP'!E184</f>
        <v>(1/2,7/8) inx2203(0.26-20)</v>
      </c>
      <c r="F179" s="70"/>
      <c r="G179" s="366" t="str">
        <f>'[1]ALL NEW COMP'!G184</f>
        <v>20200btu</v>
      </c>
      <c r="H179" s="190">
        <f>'[1]ALL NEW COMP'!O184</f>
        <v>2132.91602465331</v>
      </c>
      <c r="I179" s="367"/>
      <c r="J179" s="368" t="str">
        <f>'[1]ALL NEW COMP'!T184</f>
        <v>CU - 72 QC</v>
      </c>
      <c r="K179" s="190">
        <f>'[1]ALL NEW COMP'!W184</f>
        <v>6102.54051408507</v>
      </c>
      <c r="L179" s="190"/>
      <c r="M179" s="369" t="str">
        <f>'[1]ALL NEW COMP'!$AB184</f>
        <v>BCU - 64  </v>
      </c>
      <c r="N179" s="367"/>
      <c r="O179" s="190">
        <f>'[1]ALL NEW COMP'!AK184</f>
        <v>6096.34082818241</v>
      </c>
      <c r="P179" s="190">
        <f>'[1]ALL NEW COMP'!AL184</f>
        <v>6001.96461615914</v>
      </c>
      <c r="Q179" s="190">
        <f>'[1]ALL NEW COMP'!AM184</f>
        <v>5729.01872038262</v>
      </c>
      <c r="R179" s="330">
        <f>'[1]ALL NEW COMP'!$AN184</f>
        <v>0</v>
      </c>
      <c r="S179" s="369">
        <f>'[1]ALL NEW COMP'!$AQ184</f>
        <v>0</v>
      </c>
      <c r="T179" s="372"/>
      <c r="U179" s="343"/>
    </row>
    <row r="180" ht="22.5" spans="1:22">
      <c r="A180" s="364" t="str">
        <f>'[1]ALL NEW COMP'!A185</f>
        <v>ALL157</v>
      </c>
      <c r="B180" s="364" t="str">
        <f>'[1]ALL NEW COMP'!B185</f>
        <v>C-SBN453L8A PANASONIC SCROLL COMP 6HP LT</v>
      </c>
      <c r="C180" s="382"/>
      <c r="D180" s="70">
        <f>'[1]ALL NEW COMP'!D185</f>
        <v>6</v>
      </c>
      <c r="E180" s="70" t="str">
        <f>'[1]ALL NEW COMP'!E185</f>
        <v>(1/2,7/8) inx2203(0.42-40)</v>
      </c>
      <c r="F180" s="70"/>
      <c r="G180" s="366" t="str">
        <f>'[1]ALL NEW COMP'!G185</f>
        <v>24000btu</v>
      </c>
      <c r="H180" s="190">
        <f>'[1]ALL NEW COMP'!O185</f>
        <v>2311.38289676425</v>
      </c>
      <c r="I180" s="367"/>
      <c r="J180" s="368" t="str">
        <f>'[1]ALL NEW COMP'!T185</f>
        <v>CU - 90 QC</v>
      </c>
      <c r="K180" s="190">
        <f>'[1]ALL NEW COMP'!W185</f>
        <v>6642.34991951367</v>
      </c>
      <c r="L180" s="190"/>
      <c r="M180" s="369" t="str">
        <f>'[1]ALL NEW COMP'!$AB185</f>
        <v>BCU - 72</v>
      </c>
      <c r="N180" s="367"/>
      <c r="O180" s="190">
        <f>'[1]ALL NEW COMP'!AK185</f>
        <v>6655.93201758373</v>
      </c>
      <c r="P180" s="190">
        <f>'[1]ALL NEW COMP'!AL185</f>
        <v>6561.55580556046</v>
      </c>
      <c r="Q180" s="190">
        <f>'[1]ALL NEW COMP'!AM185</f>
        <v>6288.60990978394</v>
      </c>
      <c r="R180" s="330" t="str">
        <f>'[1]ALL NEW COMP'!$AN185</f>
        <v>HTC-8</v>
      </c>
      <c r="S180" s="369">
        <f>'[1]ALL NEW COMP'!$AQ185</f>
        <v>6551.00269403393</v>
      </c>
      <c r="T180" s="372"/>
      <c r="U180" s="343"/>
    </row>
    <row r="181" ht="22.5" spans="1:22">
      <c r="A181" s="364" t="str">
        <f>'[1]ALL NEW COMP'!A186</f>
        <v>ALL158</v>
      </c>
      <c r="B181" s="364" t="str">
        <f>'[1]ALL NEW COMP'!B186</f>
        <v>C-SCN523L8H PANASONIC SCROLL COMP 7HP LT</v>
      </c>
      <c r="C181" s="382"/>
      <c r="D181" s="70">
        <f>'[1]ALL NEW COMP'!D186</f>
        <v>7</v>
      </c>
      <c r="E181" s="70" t="str">
        <f>'[1]ALL NEW COMP'!E186</f>
        <v>(3/4,1 1/8) inx2208(0.42-40)</v>
      </c>
      <c r="F181" s="70"/>
      <c r="G181" s="366" t="str">
        <f>'[1]ALL NEW COMP'!G186</f>
        <v>28000btu</v>
      </c>
      <c r="H181" s="190">
        <f>'[1]ALL NEW COMP'!O186</f>
        <v>4027.34976887519</v>
      </c>
      <c r="I181" s="367"/>
      <c r="J181" s="368" t="str">
        <f>'[1]ALL NEW COMP'!T186</f>
        <v>CU - 100 QC</v>
      </c>
      <c r="K181" s="190">
        <f>'[1]ALL NEW COMP'!W186</f>
        <v>9369.27425429631</v>
      </c>
      <c r="L181" s="190"/>
      <c r="M181" s="369" t="str">
        <f>'[1]ALL NEW COMP'!$AB186</f>
        <v>LCU-08</v>
      </c>
      <c r="N181" s="367"/>
      <c r="O181" s="190">
        <f>'[1]ALL NEW COMP'!AK186</f>
        <v>10869.2502191599</v>
      </c>
      <c r="P181" s="190">
        <f>'[1]ALL NEW COMP'!AL186</f>
        <v>10774.8740071366</v>
      </c>
      <c r="Q181" s="190">
        <f>'[1]ALL NEW COMP'!AM186</f>
        <v>10501.9281113601</v>
      </c>
      <c r="R181" s="330">
        <f>'[1]ALL NEW COMP'!$AN186</f>
        <v>0</v>
      </c>
      <c r="S181" s="369">
        <f>'[1]ALL NEW COMP'!$AQ186</f>
        <v>0</v>
      </c>
      <c r="T181" s="372"/>
      <c r="U181" s="402"/>
    </row>
    <row r="182" ht="22.5" spans="1:22">
      <c r="A182" s="364" t="str">
        <f>'[1]ALL NEW COMP'!A187</f>
        <v>ALL159</v>
      </c>
      <c r="B182" s="364" t="str">
        <f>'[1]ALL NEW COMP'!B187</f>
        <v>3CC137SA03 PANASONIC SCROLL COMP 8HP LT</v>
      </c>
      <c r="C182" s="382"/>
      <c r="D182" s="70">
        <f>'[1]ALL NEW COMP'!D187</f>
        <v>8</v>
      </c>
      <c r="E182" s="70" t="str">
        <f>'[1]ALL NEW COMP'!E187</f>
        <v>(3/4,1 1/8) inx2208(0.49-40)</v>
      </c>
      <c r="F182" s="70"/>
      <c r="G182" s="366" t="str">
        <f>'[1]ALL NEW COMP'!G187</f>
        <v>32000btu</v>
      </c>
      <c r="H182" s="190">
        <f>'[1]ALL NEW COMP'!O187</f>
        <v>4176.59861325116</v>
      </c>
      <c r="I182" s="367"/>
      <c r="J182" s="368" t="str">
        <f>'[1]ALL NEW COMP'!T187</f>
        <v>CU - 125 QC</v>
      </c>
      <c r="K182" s="190">
        <f>'[1]ALL NEW COMP'!W187</f>
        <v>10634.7835304665</v>
      </c>
      <c r="L182" s="190"/>
      <c r="M182" s="369" t="str">
        <f>'[1]ALL NEW COMP'!$AB187</f>
        <v>LCU-08</v>
      </c>
      <c r="N182" s="367"/>
      <c r="O182" s="190">
        <f>'[1]ALL NEW COMP'!AK187</f>
        <v>11221.0893891158</v>
      </c>
      <c r="P182" s="190">
        <f>'[1]ALL NEW COMP'!AL187</f>
        <v>11126.7131770925</v>
      </c>
      <c r="Q182" s="190">
        <f>'[1]ALL NEW COMP'!AM187</f>
        <v>10853.767281316</v>
      </c>
      <c r="R182" s="330" t="str">
        <f>'[1]ALL NEW COMP'!$AN187</f>
        <v>HTC-10</v>
      </c>
      <c r="S182" s="369">
        <f>'[1]ALL NEW COMP'!$AQ187</f>
        <v>9946.22189497503</v>
      </c>
      <c r="T182" s="372"/>
      <c r="U182" s="403"/>
    </row>
    <row r="183" customHeight="1" spans="1:22">
      <c r="A183" s="364" t="str">
        <f>'[1]ALL NEW COMP'!A188</f>
        <v>ALL160</v>
      </c>
      <c r="B183" s="364" t="str">
        <f>'[1]ALL NEW COMP'!B188</f>
        <v>C-SCN753L8H / 3CC171SA03 PANASONIC SCROLL COMP 10HP LT</v>
      </c>
      <c r="C183" s="382"/>
      <c r="D183" s="70">
        <f>'[1]ALL NEW COMP'!D188</f>
        <v>10</v>
      </c>
      <c r="E183" s="70" t="str">
        <f>'[1]ALL NEW COMP'!E188</f>
        <v>(3/4,1 1/8) inx2208(0.49-40)</v>
      </c>
      <c r="F183" s="70"/>
      <c r="G183" s="366" t="str">
        <f>'[1]ALL NEW COMP'!G188</f>
        <v>38000btu</v>
      </c>
      <c r="H183" s="190">
        <f>'[1]ALL NEW COMP'!O188</f>
        <v>4438.3971291866</v>
      </c>
      <c r="I183" s="367"/>
      <c r="J183" s="368" t="str">
        <f>'[1]ALL NEW COMP'!T188</f>
        <v>CU - 144 QC</v>
      </c>
      <c r="K183" s="190">
        <f>'[1]ALL NEW COMP'!W188</f>
        <v>11436.3307912226</v>
      </c>
      <c r="L183" s="190"/>
      <c r="M183" s="369" t="str">
        <f>'[1]ALL NEW COMP'!$AB188</f>
        <v>LCU-10</v>
      </c>
      <c r="N183" s="374"/>
      <c r="O183" s="190">
        <f>'[1]ALL NEW COMP'!AK188</f>
        <v>11876.4274368898</v>
      </c>
      <c r="P183" s="190">
        <f>'[1]ALL NEW COMP'!AL188</f>
        <v>11782.0512248665</v>
      </c>
      <c r="Q183" s="190">
        <f>'[1]ALL NEW COMP'!AM188</f>
        <v>11509.10532909</v>
      </c>
      <c r="R183" s="330">
        <f>'[1]ALL NEW COMP'!$AN188</f>
        <v>0</v>
      </c>
      <c r="S183" s="369">
        <f>'[1]ALL NEW COMP'!$AQ188</f>
        <v>0</v>
      </c>
      <c r="T183" s="372"/>
      <c r="U183" s="403"/>
    </row>
    <row r="184" customHeight="1" spans="1:22">
      <c r="A184" s="364" t="str">
        <f>'[1]ALL NEW COMP'!A189</f>
        <v>ALL160.01</v>
      </c>
      <c r="B184" s="364" t="str">
        <f>'[1]ALL NEW COMP'!B189</f>
        <v>3CC216SA03 PANASONIC SCROLL COMP 12.5HP LT</v>
      </c>
      <c r="C184" s="383"/>
      <c r="D184" s="70">
        <f>'[1]ALL NEW COMP'!D189</f>
        <v>12.5</v>
      </c>
      <c r="E184" s="70" t="str">
        <f>'[1]ALL NEW COMP'!E189</f>
        <v>(3/4,1 1/8) inx2208(0.49-40)</v>
      </c>
      <c r="F184" s="70"/>
      <c r="G184" s="366">
        <f>'[1]ALL NEW COMP'!G189</f>
        <v>0</v>
      </c>
      <c r="H184" s="190">
        <f>'[1]ALL NEW COMP'!O189</f>
        <v>4479.2663476874</v>
      </c>
      <c r="I184" s="374"/>
      <c r="J184" s="368" t="str">
        <f>'[1]ALL NEW COMP'!T189</f>
        <v>CU - 160 QC</v>
      </c>
      <c r="K184" s="190">
        <f>'[1]ALL NEW COMP'!W189</f>
        <v>11985.285452595</v>
      </c>
      <c r="L184" s="190"/>
      <c r="M184" s="369"/>
      <c r="N184" s="399"/>
      <c r="O184" s="190"/>
      <c r="P184" s="190"/>
      <c r="Q184" s="190"/>
      <c r="R184" s="330"/>
      <c r="S184" s="369"/>
      <c r="T184" s="372"/>
      <c r="U184" s="403"/>
    </row>
    <row r="185" ht="22.5" spans="1:22">
      <c r="A185" s="364" t="str">
        <f>'[1]ALL NEW COMP'!A190</f>
        <v>ALL161</v>
      </c>
      <c r="B185" s="364" t="str">
        <f>'[1]ALL NEW COMP'!B190</f>
        <v>C-SBN373H8D PANASONIC SCROLL COMP 5HP</v>
      </c>
      <c r="C185" s="290" t="s">
        <v>442</v>
      </c>
      <c r="D185" s="70">
        <f>'[1]ALL NEW COMP'!D190</f>
        <v>5</v>
      </c>
      <c r="E185" s="70">
        <f>'[1]ALL NEW COMP'!E190</f>
        <v>0</v>
      </c>
      <c r="F185" s="70"/>
      <c r="G185" s="366">
        <f>'[1]ALL NEW COMP'!G190</f>
        <v>0</v>
      </c>
      <c r="H185" s="190">
        <f>'[1]ALL NEW COMP'!O190</f>
        <v>1336.38257575758</v>
      </c>
      <c r="I185" s="377" t="s">
        <v>443</v>
      </c>
      <c r="J185" s="368">
        <f>'[1]ALL NEW COMP'!T190</f>
        <v>0</v>
      </c>
      <c r="K185" s="190" t="str">
        <f>'[1]ALL NEW COMP'!W190</f>
        <v>~</v>
      </c>
      <c r="L185" s="190"/>
      <c r="M185" s="369"/>
      <c r="N185" s="399"/>
      <c r="O185" s="190"/>
      <c r="P185" s="190"/>
      <c r="Q185" s="190"/>
      <c r="R185" s="330">
        <f>'[1]ALL NEW COMP'!$AN190</f>
        <v>0</v>
      </c>
      <c r="S185" s="369">
        <f>'[1]ALL NEW COMP'!$AQ190</f>
        <v>0</v>
      </c>
      <c r="T185" s="372"/>
      <c r="U185" s="403"/>
    </row>
    <row r="186" ht="22.5" spans="1:22">
      <c r="A186" s="364" t="str">
        <f>'[1]ALL NEW COMP'!A191</f>
        <v>ALL162</v>
      </c>
      <c r="B186" s="364" t="str">
        <f>'[1]ALL NEW COMP'!B191</f>
        <v>C-SBN453H8D PANASONIC SCROLL COMP 6HP</v>
      </c>
      <c r="C186" s="289"/>
      <c r="D186" s="70">
        <f>'[1]ALL NEW COMP'!D191</f>
        <v>6</v>
      </c>
      <c r="E186" s="70">
        <f>'[1]ALL NEW COMP'!E191</f>
        <v>0</v>
      </c>
      <c r="F186" s="70"/>
      <c r="G186" s="366">
        <f>'[1]ALL NEW COMP'!G191</f>
        <v>0</v>
      </c>
      <c r="H186" s="190">
        <f>'[1]ALL NEW COMP'!O191</f>
        <v>1754.92424242424</v>
      </c>
      <c r="I186" s="370"/>
      <c r="J186" s="368">
        <f>'[1]ALL NEW COMP'!T191</f>
        <v>0</v>
      </c>
      <c r="K186" s="190" t="str">
        <f>'[1]ALL NEW COMP'!W191</f>
        <v>~</v>
      </c>
      <c r="L186" s="190"/>
      <c r="M186" s="369"/>
      <c r="N186" s="399"/>
      <c r="O186" s="190"/>
      <c r="P186" s="190"/>
      <c r="Q186" s="190"/>
      <c r="R186" s="330">
        <f>'[1]ALL NEW COMP'!$AN191</f>
        <v>0</v>
      </c>
      <c r="S186" s="369">
        <f>'[1]ALL NEW COMP'!$AQ191</f>
        <v>0</v>
      </c>
      <c r="T186" s="404"/>
      <c r="U186" s="403"/>
    </row>
    <row r="187" ht="22.5" spans="1:22">
      <c r="A187" s="364" t="str">
        <f>'[1]ALL NEW COMP'!A192</f>
        <v>ALL162.01</v>
      </c>
      <c r="B187" s="364" t="str">
        <f>'[1]ALL NEW COMP'!B192</f>
        <v>C-SCP270H38A PANASONIC SCROLL COMP 8HP</v>
      </c>
      <c r="C187" s="289"/>
      <c r="D187" s="70">
        <f>'[1]ALL NEW COMP'!D192</f>
        <v>8</v>
      </c>
      <c r="E187" s="70">
        <f>'[1]ALL NEW COMP'!E192</f>
        <v>0</v>
      </c>
      <c r="F187" s="70"/>
      <c r="G187" s="366">
        <f>'[1]ALL NEW COMP'!G192</f>
        <v>0</v>
      </c>
      <c r="H187" s="190">
        <f>'[1]ALL NEW COMP'!O192</f>
        <v>2967.06439393939</v>
      </c>
      <c r="I187" s="370"/>
      <c r="J187" s="368">
        <f>'[1]ALL NEW COMP'!T192</f>
        <v>0</v>
      </c>
      <c r="K187" s="190" t="str">
        <f>'[1]ALL NEW COMP'!W192</f>
        <v>~</v>
      </c>
      <c r="L187" s="190"/>
      <c r="M187" s="369"/>
      <c r="N187" s="399"/>
      <c r="O187" s="190"/>
      <c r="P187" s="190"/>
      <c r="Q187" s="190"/>
      <c r="R187" s="330">
        <f>'[1]ALL NEW COMP'!$AN192</f>
        <v>0</v>
      </c>
      <c r="S187" s="369">
        <f>'[1]ALL NEW COMP'!$AQ192</f>
        <v>0</v>
      </c>
      <c r="T187" s="404"/>
      <c r="U187" s="403"/>
    </row>
    <row r="188" ht="22.5" spans="1:22">
      <c r="A188" s="364" t="str">
        <f>'[1]ALL NEW COMP'!A193</f>
        <v>ALL162.02</v>
      </c>
      <c r="B188" s="364" t="str">
        <f>'[1]ALL NEW COMP'!B193</f>
        <v>C-SCP315H38A PANASONIC SCROLL COMP 10HP</v>
      </c>
      <c r="C188" s="289"/>
      <c r="D188" s="70">
        <f>'[1]ALL NEW COMP'!D193</f>
        <v>10</v>
      </c>
      <c r="E188" s="70">
        <f>'[1]ALL NEW COMP'!E193</f>
        <v>0</v>
      </c>
      <c r="F188" s="70"/>
      <c r="G188" s="366">
        <f>'[1]ALL NEW COMP'!G193</f>
        <v>0</v>
      </c>
      <c r="H188" s="190">
        <f>'[1]ALL NEW COMP'!O193</f>
        <v>3019.86742424242</v>
      </c>
      <c r="I188" s="370"/>
      <c r="J188" s="368">
        <f>'[1]ALL NEW COMP'!T193</f>
        <v>0</v>
      </c>
      <c r="K188" s="190" t="str">
        <f>'[1]ALL NEW COMP'!W193</f>
        <v>~</v>
      </c>
      <c r="L188" s="190"/>
      <c r="M188" s="369"/>
      <c r="N188" s="399"/>
      <c r="O188" s="190"/>
      <c r="P188" s="190"/>
      <c r="Q188" s="190"/>
      <c r="R188" s="330">
        <f>'[1]ALL NEW COMP'!$AN193</f>
        <v>0</v>
      </c>
      <c r="S188" s="369">
        <f>'[1]ALL NEW COMP'!$AQ193</f>
        <v>0</v>
      </c>
      <c r="T188" s="404"/>
      <c r="U188" s="403"/>
    </row>
    <row r="189" ht="22.5" spans="1:22">
      <c r="A189" s="364" t="str">
        <f>'[1]ALL NEW COMP'!A194</f>
        <v>ALL162.03</v>
      </c>
      <c r="B189" s="364" t="str">
        <f>'[1]ALL NEW COMP'!B194</f>
        <v>C-SCP400H38A PANASONIC SCROLL COMP 12HP</v>
      </c>
      <c r="C189" s="289"/>
      <c r="D189" s="70">
        <f>'[1]ALL NEW COMP'!D194</f>
        <v>12</v>
      </c>
      <c r="E189" s="70">
        <f>'[1]ALL NEW COMP'!E194</f>
        <v>0</v>
      </c>
      <c r="F189" s="70"/>
      <c r="G189" s="366">
        <f>'[1]ALL NEW COMP'!G194</f>
        <v>0</v>
      </c>
      <c r="H189" s="190">
        <f>'[1]ALL NEW COMP'!O194</f>
        <v>3073.44696969697</v>
      </c>
      <c r="I189" s="370"/>
      <c r="J189" s="368">
        <f>'[1]ALL NEW COMP'!T194</f>
        <v>0</v>
      </c>
      <c r="K189" s="190" t="str">
        <f>'[1]ALL NEW COMP'!W194</f>
        <v>~</v>
      </c>
      <c r="L189" s="190"/>
      <c r="M189" s="369"/>
      <c r="N189" s="399" t="s">
        <v>444</v>
      </c>
      <c r="O189" s="190">
        <f>'[1]ALL NEW COMP'!AK194</f>
        <v>0</v>
      </c>
      <c r="P189" s="190"/>
      <c r="Q189" s="190"/>
      <c r="R189" s="330">
        <f>'[1]ALL NEW COMP'!$AN194</f>
        <v>0</v>
      </c>
      <c r="S189" s="369">
        <f>'[1]ALL NEW COMP'!$AQ194</f>
        <v>0</v>
      </c>
      <c r="T189" s="404"/>
      <c r="U189" s="403"/>
    </row>
    <row r="190" ht="13.5" customHeight="1" spans="1:22">
      <c r="A190" s="364" t="str">
        <f>'[1]ALL NEW COMP'!A195</f>
        <v>ALL162.04</v>
      </c>
      <c r="B190" s="364" t="str">
        <f>'[1]ALL NEW COMP'!B195</f>
        <v>C-SCP435H38B PANASONIC SCROLL COMP R410A (13HP)</v>
      </c>
      <c r="C190" s="289"/>
      <c r="D190" s="70">
        <f>'[1]ALL NEW COMP'!D195</f>
        <v>13</v>
      </c>
      <c r="E190" s="70">
        <f>'[1]ALL NEW COMP'!E195</f>
        <v>0</v>
      </c>
      <c r="F190" s="70"/>
      <c r="G190" s="366">
        <f>'[1]ALL NEW COMP'!G195</f>
        <v>0</v>
      </c>
      <c r="H190" s="190">
        <f>'[1]ALL NEW COMP'!O195</f>
        <v>4102.0256916996</v>
      </c>
      <c r="I190" s="370"/>
      <c r="J190" s="368">
        <f>'[1]ALL NEW COMP'!T195</f>
        <v>0</v>
      </c>
      <c r="K190" s="190">
        <f>'[1]ALL NEW COMP'!W195</f>
        <v>0</v>
      </c>
      <c r="L190" s="190"/>
      <c r="M190" s="369"/>
      <c r="N190" s="399"/>
      <c r="O190" s="190"/>
      <c r="P190" s="190"/>
      <c r="Q190" s="190"/>
      <c r="R190" s="330">
        <f>'[1]ALL NEW COMP'!$AN195</f>
        <v>0</v>
      </c>
      <c r="S190" s="369">
        <f>'[1]ALL NEW COMP'!$AQ195</f>
        <v>0</v>
      </c>
      <c r="T190" s="404"/>
      <c r="U190"/>
      <c r="V190"/>
    </row>
    <row r="191" ht="22.5" spans="1:22">
      <c r="A191" s="364" t="str">
        <f>'[1]ALL NEW COMP'!A196</f>
        <v>ALL162.05</v>
      </c>
      <c r="B191" s="364" t="str">
        <f>'[1]ALL NEW COMP'!B196</f>
        <v>C-SCP510H38B PANASONIC SCROLL COMP 15HP</v>
      </c>
      <c r="C191" s="400"/>
      <c r="D191" s="70">
        <f>'[1]ALL NEW COMP'!D196</f>
        <v>15</v>
      </c>
      <c r="E191" s="70">
        <f>'[1]ALL NEW COMP'!E196</f>
        <v>0</v>
      </c>
      <c r="F191" s="70"/>
      <c r="G191" s="366">
        <f>'[1]ALL NEW COMP'!G196</f>
        <v>0</v>
      </c>
      <c r="H191" s="190">
        <f>'[1]ALL NEW COMP'!O196</f>
        <v>5324.67532467532</v>
      </c>
      <c r="I191" s="375"/>
      <c r="J191" s="368">
        <f>'[1]ALL NEW COMP'!T196</f>
        <v>0</v>
      </c>
      <c r="K191" s="190" t="str">
        <f>'[1]ALL NEW COMP'!W196</f>
        <v>~</v>
      </c>
      <c r="L191" s="190"/>
      <c r="M191" s="369"/>
      <c r="N191" s="399"/>
      <c r="O191" s="190"/>
      <c r="P191" s="190"/>
      <c r="Q191" s="190"/>
      <c r="R191" s="330">
        <f>'[1]ALL NEW COMP'!$AN196</f>
        <v>0</v>
      </c>
      <c r="S191" s="369">
        <f>'[1]ALL NEW COMP'!$AQ196</f>
        <v>0</v>
      </c>
      <c r="T191" s="404"/>
      <c r="U191"/>
      <c r="V191"/>
    </row>
    <row r="192" ht="13.5" customHeight="1" spans="1:22">
      <c r="A192" s="364" t="str">
        <f>'[1]ALL NEW COMP'!A197</f>
        <v>ALL164</v>
      </c>
      <c r="B192" s="364" t="str">
        <f>'[1]ALL NEW COMP'!B197</f>
        <v>JT125GABY1 DAIKIN COMP 4HP</v>
      </c>
      <c r="C192" s="405"/>
      <c r="D192" s="70">
        <f>'[1]ALL NEW COMP'!D197</f>
        <v>4</v>
      </c>
      <c r="E192" s="70">
        <f>'[1]ALL NEW COMP'!E197</f>
        <v>0</v>
      </c>
      <c r="F192" s="70"/>
      <c r="G192" s="366" t="str">
        <f>'[1]ALL NEW COMP'!G197</f>
        <v>40620btu</v>
      </c>
      <c r="H192" s="190">
        <f>'[1]ALL NEW COMP'!O197</f>
        <v>1514.20454545455</v>
      </c>
      <c r="I192" s="370"/>
      <c r="J192" s="368" t="str">
        <f>'[1]ALL NEW COMP'!T197</f>
        <v>CU - 64 QC</v>
      </c>
      <c r="K192" s="190">
        <f>'[1]ALL NEW COMP'!W197</f>
        <v>4811.7152481982</v>
      </c>
      <c r="L192" s="190"/>
      <c r="M192" s="369"/>
      <c r="N192" s="399"/>
      <c r="O192" s="190"/>
      <c r="P192" s="190"/>
      <c r="Q192" s="190"/>
      <c r="R192" s="330">
        <f>'[1]ALL NEW COMP'!$AN197</f>
        <v>0</v>
      </c>
      <c r="S192" s="369">
        <f>'[1]ALL NEW COMP'!$AQ197</f>
        <v>0</v>
      </c>
      <c r="T192" s="404"/>
      <c r="U192"/>
      <c r="V192"/>
    </row>
    <row r="193" ht="13.5" customHeight="1" spans="1:22">
      <c r="A193" s="364" t="str">
        <f>'[1]ALL NEW COMP'!A198</f>
        <v>ALL165</v>
      </c>
      <c r="B193" s="364" t="str">
        <f>'[1]ALL NEW COMP'!B198</f>
        <v>JT160GABY1L DAIKIN COMP 5HP (4 MOUNTING)</v>
      </c>
      <c r="C193" s="405"/>
      <c r="D193" s="70">
        <f>'[1]ALL NEW COMP'!D198</f>
        <v>5</v>
      </c>
      <c r="E193" s="70">
        <f>'[1]ALL NEW COMP'!E198</f>
        <v>0</v>
      </c>
      <c r="F193" s="70"/>
      <c r="G193" s="366" t="str">
        <f>'[1]ALL NEW COMP'!G198</f>
        <v>51200btu</v>
      </c>
      <c r="H193" s="190">
        <f>'[1]ALL NEW COMP'!O198</f>
        <v>1421.02272727273</v>
      </c>
      <c r="I193" s="370"/>
      <c r="J193" s="368" t="str">
        <f>'[1]ALL NEW COMP'!T198</f>
        <v>CU - 72 QC</v>
      </c>
      <c r="K193" s="190">
        <f>'[1]ALL NEW COMP'!W198</f>
        <v>4971.97525376722</v>
      </c>
      <c r="L193" s="190"/>
      <c r="M193" s="369"/>
      <c r="N193" s="399"/>
      <c r="O193" s="190"/>
      <c r="P193" s="190"/>
      <c r="Q193" s="190"/>
      <c r="R193" s="330">
        <f>'[1]ALL NEW COMP'!$AN198</f>
        <v>0</v>
      </c>
      <c r="S193" s="369">
        <f>'[1]ALL NEW COMP'!$AQ198</f>
        <v>0</v>
      </c>
      <c r="T193" s="406"/>
      <c r="U193"/>
      <c r="V193"/>
    </row>
    <row r="194" ht="13.5" customHeight="1" spans="1:22">
      <c r="A194" s="364" t="str">
        <f>'[1]ALL NEW COMP'!A199</f>
        <v>ALL177</v>
      </c>
      <c r="B194" s="364" t="str">
        <f>'[1]ALL NEW COMP'!B199</f>
        <v>ZR108KCE COPELAND SCROLL COMP 9HP</v>
      </c>
      <c r="C194" s="365"/>
      <c r="D194" s="70">
        <f>'[1]ALL NEW COMP'!D199</f>
        <v>9</v>
      </c>
      <c r="E194" s="70">
        <f>'[1]ALL NEW COMP'!E199</f>
        <v>0</v>
      </c>
      <c r="F194" s="70"/>
      <c r="G194" s="366">
        <f>'[1]ALL NEW COMP'!G199</f>
        <v>0</v>
      </c>
      <c r="H194" s="190" t="str">
        <f>'[1]ALL NEW COMP'!O199</f>
        <v>~</v>
      </c>
      <c r="I194" s="370"/>
      <c r="J194" s="368" t="str">
        <f>'[1]ALL NEW COMP'!T199</f>
        <v>CU - 144 QC</v>
      </c>
      <c r="K194" s="190" t="str">
        <f>'[1]ALL NEW COMP'!W199</f>
        <v>~</v>
      </c>
      <c r="L194" s="190"/>
      <c r="M194" s="369" t="str">
        <f>'[1]ALL NEW COMP'!$AB199</f>
        <v>TCU - 150B</v>
      </c>
      <c r="N194" s="399"/>
      <c r="O194" s="190"/>
      <c r="P194" s="190"/>
      <c r="Q194" s="190"/>
      <c r="R194" s="330">
        <f>'[1]ALL NEW COMP'!$AN199</f>
        <v>0</v>
      </c>
      <c r="S194" s="369">
        <f>'[1]ALL NEW COMP'!$AQ199</f>
        <v>0</v>
      </c>
      <c r="T194" s="406"/>
      <c r="U194"/>
      <c r="V194"/>
    </row>
    <row r="195" ht="13.5" customHeight="1" spans="1:22">
      <c r="A195" s="364" t="str">
        <f>'[1]ALL NEW COMP'!A200</f>
        <v>ALL178</v>
      </c>
      <c r="B195" s="364" t="str">
        <f>'[1]ALL NEW COMP'!B200</f>
        <v>ZR125KCE COPELAND SCROLL COMP 10HP</v>
      </c>
      <c r="C195" s="365"/>
      <c r="D195" s="70">
        <f>'[1]ALL NEW COMP'!D200</f>
        <v>10</v>
      </c>
      <c r="E195" s="70">
        <f>'[1]ALL NEW COMP'!E200</f>
        <v>0</v>
      </c>
      <c r="F195" s="70"/>
      <c r="G195" s="366">
        <f>'[1]ALL NEW COMP'!G200</f>
        <v>0</v>
      </c>
      <c r="H195" s="190" t="str">
        <f>'[1]ALL NEW COMP'!O200</f>
        <v>~</v>
      </c>
      <c r="I195" s="370"/>
      <c r="J195" s="368" t="str">
        <f>'[1]ALL NEW COMP'!T200</f>
        <v>CU - 144 QC</v>
      </c>
      <c r="K195" s="190" t="str">
        <f>'[1]ALL NEW COMP'!W200</f>
        <v>~</v>
      </c>
      <c r="L195" s="190"/>
      <c r="M195" s="369" t="str">
        <f>'[1]ALL NEW COMP'!$AB200</f>
        <v>TCU - 150B</v>
      </c>
      <c r="N195" s="399"/>
      <c r="O195" s="190"/>
      <c r="P195" s="190"/>
      <c r="Q195" s="190"/>
      <c r="R195" s="330">
        <f>'[1]ALL NEW COMP'!$AN200</f>
        <v>0</v>
      </c>
      <c r="S195" s="369">
        <f>'[1]ALL NEW COMP'!$AQ200</f>
        <v>0</v>
      </c>
      <c r="T195" s="406"/>
      <c r="U195"/>
      <c r="V195"/>
    </row>
    <row r="196" ht="13.5" customHeight="1" spans="1:22">
      <c r="A196" s="364" t="str">
        <f>'[1]ALL NEW COMP'!A201</f>
        <v>ALL179</v>
      </c>
      <c r="B196" s="364" t="str">
        <f>'[1]ALL NEW COMP'!B201</f>
        <v>ZR144KCE COPELAND SCROLL COMP 12.5HP</v>
      </c>
      <c r="C196" s="365"/>
      <c r="D196" s="70">
        <f>'[1]ALL NEW COMP'!D201</f>
        <v>12.5</v>
      </c>
      <c r="E196" s="70">
        <f>'[1]ALL NEW COMP'!E201</f>
        <v>0</v>
      </c>
      <c r="F196" s="70"/>
      <c r="G196" s="366">
        <f>'[1]ALL NEW COMP'!G201</f>
        <v>0</v>
      </c>
      <c r="H196" s="190">
        <f>'[1]ALL NEW COMP'!O201</f>
        <v>4506.00649350649</v>
      </c>
      <c r="I196" s="370"/>
      <c r="J196" s="368" t="str">
        <f>'[1]ALL NEW COMP'!T201</f>
        <v>CU - 160 QC</v>
      </c>
      <c r="K196" s="190" t="str">
        <f>'[1]ALL NEW COMP'!W201</f>
        <v>~</v>
      </c>
      <c r="L196" s="190"/>
      <c r="M196" s="369" t="str">
        <f>'[1]ALL NEW COMP'!$AB201</f>
        <v>TCU - 120 </v>
      </c>
      <c r="N196" s="399"/>
      <c r="O196" s="190"/>
      <c r="P196" s="190"/>
      <c r="Q196" s="190"/>
      <c r="R196" s="330">
        <f>'[1]ALL NEW COMP'!$AN201</f>
        <v>0</v>
      </c>
      <c r="S196" s="369">
        <f>'[1]ALL NEW COMP'!$AQ201</f>
        <v>0</v>
      </c>
      <c r="T196" s="406"/>
      <c r="U196"/>
      <c r="V196"/>
    </row>
    <row r="197" ht="13.5" customHeight="1" spans="1:22">
      <c r="A197" s="364" t="str">
        <f>'[1]ALL NEW COMP'!A202</f>
        <v>ALL180</v>
      </c>
      <c r="B197" s="364" t="str">
        <f>'[1]ALL NEW COMP'!B202</f>
        <v>ZR190KCE COPELAND SCROLL COMP 15HP</v>
      </c>
      <c r="C197" s="365"/>
      <c r="D197" s="70">
        <f>'[1]ALL NEW COMP'!D202</f>
        <v>15</v>
      </c>
      <c r="E197" s="70">
        <f>'[1]ALL NEW COMP'!E202</f>
        <v>0</v>
      </c>
      <c r="F197" s="70"/>
      <c r="G197" s="366">
        <f>'[1]ALL NEW COMP'!G202</f>
        <v>0</v>
      </c>
      <c r="H197" s="190">
        <f>'[1]ALL NEW COMP'!O202</f>
        <v>6279.6442687747</v>
      </c>
      <c r="I197" s="370"/>
      <c r="J197" s="368" t="str">
        <f>'[1]ALL NEW COMP'!T202</f>
        <v>CU - 200 QC</v>
      </c>
      <c r="K197" s="190">
        <f>'[1]ALL NEW COMP'!W202</f>
        <v>15731.1127888024</v>
      </c>
      <c r="L197" s="190"/>
      <c r="M197" s="369" t="str">
        <f>'[1]ALL NEW COMP'!$AB202</f>
        <v>TCU - 150 </v>
      </c>
      <c r="N197" s="399"/>
      <c r="O197" s="190"/>
      <c r="P197" s="190"/>
      <c r="Q197" s="190"/>
      <c r="R197" s="330">
        <f>'[1]ALL NEW COMP'!$AN202</f>
        <v>0</v>
      </c>
      <c r="S197" s="369">
        <f>'[1]ALL NEW COMP'!$AQ202</f>
        <v>0</v>
      </c>
      <c r="T197" s="406"/>
      <c r="U197"/>
      <c r="V197"/>
    </row>
    <row r="198" ht="13.5" customHeight="1" spans="1:22">
      <c r="A198" s="364" t="str">
        <f>'[1]ALL NEW COMP'!A203</f>
        <v>ALL181</v>
      </c>
      <c r="B198" s="364" t="str">
        <f>'[1]ALL NEW COMP'!B203</f>
        <v>ZR250KCE COPELAND SCROLL COMP 20HP</v>
      </c>
      <c r="C198" s="365"/>
      <c r="D198" s="70">
        <f>'[1]ALL NEW COMP'!D203</f>
        <v>20</v>
      </c>
      <c r="E198" s="70">
        <f>'[1]ALL NEW COMP'!E203</f>
        <v>0</v>
      </c>
      <c r="F198" s="70"/>
      <c r="G198" s="366">
        <f>'[1]ALL NEW COMP'!G203</f>
        <v>0</v>
      </c>
      <c r="H198" s="190">
        <f>'[1]ALL NEW COMP'!O203</f>
        <v>10191.7613636364</v>
      </c>
      <c r="I198" s="370"/>
      <c r="J198" s="368" t="str">
        <f>'[1]ALL NEW COMP'!T203</f>
        <v>CU - 250 QC</v>
      </c>
      <c r="K198" s="190">
        <f>'[1]ALL NEW COMP'!W203</f>
        <v>22357.0471775567</v>
      </c>
      <c r="L198" s="190"/>
      <c r="M198" s="369" t="str">
        <f>'[1]ALL NEW COMP'!$AB203</f>
        <v>TCU - 220</v>
      </c>
      <c r="N198" s="399"/>
      <c r="O198" s="190"/>
      <c r="P198" s="190"/>
      <c r="Q198" s="190"/>
      <c r="R198" s="330">
        <f>'[1]ALL NEW COMP'!$AN203</f>
        <v>0</v>
      </c>
      <c r="S198" s="369">
        <f>'[1]ALL NEW COMP'!$AQ203</f>
        <v>0</v>
      </c>
      <c r="T198" s="406"/>
      <c r="U198"/>
      <c r="V198"/>
    </row>
    <row r="199" ht="13.5" customHeight="1" spans="1:22">
      <c r="A199" s="364" t="str">
        <f>'[1]ALL NEW COMP'!A204</f>
        <v>ALL182</v>
      </c>
      <c r="B199" s="364" t="str">
        <f>'[1]ALL NEW COMP'!B204</f>
        <v>ZR310KCE COPELAND SCROLL COMP 25HP</v>
      </c>
      <c r="C199" s="365"/>
      <c r="D199" s="70">
        <f>'[1]ALL NEW COMP'!D204</f>
        <v>25</v>
      </c>
      <c r="E199" s="70">
        <f>'[1]ALL NEW COMP'!E204</f>
        <v>0</v>
      </c>
      <c r="F199" s="70"/>
      <c r="G199" s="366">
        <f>'[1]ALL NEW COMP'!G204</f>
        <v>0</v>
      </c>
      <c r="H199" s="190">
        <f>'[1]ALL NEW COMP'!O204</f>
        <v>10410.15625</v>
      </c>
      <c r="I199" s="370"/>
      <c r="J199" s="368" t="str">
        <f>'[1]ALL NEW COMP'!T204</f>
        <v>CU - 300 QC</v>
      </c>
      <c r="K199" s="190">
        <f>'[1]ALL NEW COMP'!W204</f>
        <v>24346.2169292717</v>
      </c>
      <c r="L199" s="190"/>
      <c r="M199" s="369" t="str">
        <f>'[1]ALL NEW COMP'!$AB204</f>
        <v>TCUV - 250</v>
      </c>
      <c r="N199" s="399"/>
      <c r="O199" s="190"/>
      <c r="P199" s="190"/>
      <c r="Q199" s="190"/>
      <c r="R199" s="330">
        <f>'[1]ALL NEW COMP'!$AN204</f>
        <v>0</v>
      </c>
      <c r="S199" s="369">
        <f>'[1]ALL NEW COMP'!$AQ204</f>
        <v>0</v>
      </c>
      <c r="T199" s="406"/>
      <c r="U199"/>
      <c r="V199"/>
    </row>
    <row r="200" ht="13.5" customHeight="1" spans="1:22">
      <c r="A200" s="364" t="str">
        <f>'[1]ALL NEW COMP'!A205</f>
        <v>ALL183</v>
      </c>
      <c r="B200" s="364" t="str">
        <f>'[1]ALL NEW COMP'!B205</f>
        <v>ZR380KCE COPELAND SCROLL COMP 30HP</v>
      </c>
      <c r="C200" s="219"/>
      <c r="D200" s="70">
        <f>'[1]ALL NEW COMP'!D205</f>
        <v>30</v>
      </c>
      <c r="E200" s="70">
        <f>'[1]ALL NEW COMP'!E205</f>
        <v>0</v>
      </c>
      <c r="F200" s="70">
        <f>'[1]ALL NEW COMP'!F205</f>
        <v>0</v>
      </c>
      <c r="G200" s="366">
        <f>'[1]ALL NEW COMP'!G205</f>
        <v>0</v>
      </c>
      <c r="H200" s="190">
        <f>'[1]ALL NEW COMP'!O205</f>
        <v>12978.8961038961</v>
      </c>
      <c r="I200" s="375"/>
      <c r="J200" s="368" t="str">
        <f>'[1]ALL NEW COMP'!T205</f>
        <v>CU - 350 QC</v>
      </c>
      <c r="K200" s="190">
        <f>'[1]ALL NEW COMP'!W205</f>
        <v>29831.787330278</v>
      </c>
      <c r="L200" s="190"/>
      <c r="M200" s="369">
        <f>'[1]ALL NEW COMP'!$AB205</f>
        <v>0</v>
      </c>
      <c r="N200" s="407"/>
      <c r="O200" s="190"/>
      <c r="P200" s="190"/>
      <c r="Q200" s="190"/>
      <c r="R200" s="330">
        <f>'[1]ALL NEW COMP'!$AN205</f>
        <v>0</v>
      </c>
      <c r="S200" s="369">
        <f>'[1]ALL NEW COMP'!$AQ205</f>
        <v>0</v>
      </c>
      <c r="T200" s="406"/>
      <c r="U200"/>
      <c r="V200"/>
    </row>
    <row r="201" ht="13.5" customHeight="1" spans="1:22">
      <c r="A201" s="364" t="str">
        <f>'[1]ALL NEW COMP'!A206</f>
        <v>ALL186</v>
      </c>
      <c r="B201" s="364" t="str">
        <f>'[1]ALL NEW COMP'!B206</f>
        <v>NS350DH-64D2YG HITACHI SCROLL COMP (3.5HP MT)</v>
      </c>
      <c r="C201" s="381" t="s">
        <v>445</v>
      </c>
      <c r="D201" s="70" t="str">
        <f>'[1]ALL NEW COMP'!D206</f>
        <v>3.5 med temp</v>
      </c>
      <c r="E201" s="70">
        <f>'[1]ALL NEW COMP'!E206</f>
        <v>0</v>
      </c>
      <c r="F201" s="70"/>
      <c r="G201" s="366">
        <f>'[1]ALL NEW COMP'!G206</f>
        <v>0</v>
      </c>
      <c r="H201" s="190">
        <f>'[1]ALL NEW COMP'!O206</f>
        <v>1669.50757575758</v>
      </c>
      <c r="I201" s="376" t="s">
        <v>440</v>
      </c>
      <c r="J201" s="368" t="str">
        <f>'[1]ALL NEW COMP'!T206</f>
        <v>CU - 50  QC</v>
      </c>
      <c r="K201" s="190">
        <f>'[1]ALL NEW COMP'!W206</f>
        <v>4439.82748003167</v>
      </c>
      <c r="L201" s="190"/>
      <c r="M201" s="369" t="str">
        <f>'[1]ALL NEW COMP'!$AB206</f>
        <v>BCU - 55</v>
      </c>
      <c r="N201" s="408"/>
      <c r="O201" s="190">
        <f>'[1]ALL NEW COMP'!AK206</f>
        <v>5106.20659346704</v>
      </c>
      <c r="P201" s="190">
        <f>'[1]ALL NEW COMP'!AL206</f>
        <v>5011.83038144377</v>
      </c>
      <c r="Q201" s="190">
        <f>'[1]ALL NEW COMP'!AM206</f>
        <v>4738.88448566724</v>
      </c>
      <c r="R201" s="330">
        <f>'[1]ALL NEW COMP'!$AN206</f>
        <v>3317.21913996707</v>
      </c>
      <c r="S201" s="369">
        <f>'[1]ALL NEW COMP'!$AQ206</f>
        <v>0</v>
      </c>
      <c r="T201" s="409"/>
      <c r="U201"/>
      <c r="V201"/>
    </row>
    <row r="202" ht="13.5" customHeight="1" spans="1:22">
      <c r="A202" s="364" t="str">
        <f>'[1]ALL NEW COMP'!A207</f>
        <v>ALL187</v>
      </c>
      <c r="B202" s="364" t="str">
        <f>'[1]ALL NEW COMP'!B207</f>
        <v>NS500DH-83D2YG HITACHI SCROLL COMP (5HP MT)</v>
      </c>
      <c r="C202" s="382"/>
      <c r="D202" s="70" t="str">
        <f>'[1]ALL NEW COMP'!D207</f>
        <v>5 med temp</v>
      </c>
      <c r="E202" s="70">
        <f>'[1]ALL NEW COMP'!E207</f>
        <v>0</v>
      </c>
      <c r="F202" s="70"/>
      <c r="G202" s="366">
        <f>'[1]ALL NEW COMP'!G207</f>
        <v>0</v>
      </c>
      <c r="H202" s="190">
        <f>'[1]ALL NEW COMP'!O207</f>
        <v>1775.89015151515</v>
      </c>
      <c r="I202" s="367"/>
      <c r="J202" s="368" t="str">
        <f>'[1]ALL NEW COMP'!T207</f>
        <v>CU - 72 QC</v>
      </c>
      <c r="K202" s="190">
        <f>'[1]ALL NEW COMP'!W207</f>
        <v>5689.57298735893</v>
      </c>
      <c r="L202" s="190"/>
      <c r="M202" s="369" t="str">
        <f>'[1]ALL NEW COMP'!$AB207</f>
        <v>BCU - 64  </v>
      </c>
      <c r="N202" s="408"/>
      <c r="O202" s="190">
        <f>'[1]ALL NEW COMP'!AK207</f>
        <v>5799.59257643417</v>
      </c>
      <c r="P202" s="190">
        <f>'[1]ALL NEW COMP'!AL207</f>
        <v>5705.21636441089</v>
      </c>
      <c r="Q202" s="190">
        <f>'[1]ALL NEW COMP'!AM207</f>
        <v>5432.27046863437</v>
      </c>
      <c r="R202" s="330">
        <f>'[1]ALL NEW COMP'!$AN207</f>
        <v>3802.58932804406</v>
      </c>
      <c r="S202" s="369">
        <f>'[1]ALL NEW COMP'!$AQ207</f>
        <v>0</v>
      </c>
      <c r="T202" s="409"/>
      <c r="U202"/>
      <c r="V202"/>
    </row>
    <row r="203" ht="13.5" customHeight="1" spans="1:22">
      <c r="A203" s="364" t="str">
        <f>'[1]ALL NEW COMP'!A208</f>
        <v>ALL188</v>
      </c>
      <c r="B203" s="364" t="str">
        <f>'[1]ALL NEW COMP'!B208</f>
        <v>NS600DH-95D2YG HITACHI SCROLL COMP (6HP MT)</v>
      </c>
      <c r="C203" s="382"/>
      <c r="D203" s="70" t="str">
        <f>'[1]ALL NEW COMP'!D208</f>
        <v>6 med temp</v>
      </c>
      <c r="E203" s="70">
        <f>'[1]ALL NEW COMP'!E208</f>
        <v>0</v>
      </c>
      <c r="F203" s="70"/>
      <c r="G203" s="366">
        <f>'[1]ALL NEW COMP'!G208</f>
        <v>0</v>
      </c>
      <c r="H203" s="190">
        <f>'[1]ALL NEW COMP'!O208</f>
        <v>2109.01515151515</v>
      </c>
      <c r="I203" s="367"/>
      <c r="J203" s="368" t="str">
        <f>'[1]ALL NEW COMP'!T208</f>
        <v>CU - 90 QC</v>
      </c>
      <c r="K203" s="190">
        <f>'[1]ALL NEW COMP'!W208</f>
        <v>6374.88938579451</v>
      </c>
      <c r="L203" s="190"/>
      <c r="M203" s="369" t="str">
        <f>'[1]ALL NEW COMP'!$AB208</f>
        <v>BCU - 72</v>
      </c>
      <c r="N203" s="408"/>
      <c r="O203" s="190">
        <f>'[1]ALL NEW COMP'!AK208</f>
        <v>6504.69075884247</v>
      </c>
      <c r="P203" s="190">
        <f>'[1]ALL NEW COMP'!AL208</f>
        <v>6410.3145468192</v>
      </c>
      <c r="Q203" s="190">
        <f>'[1]ALL NEW COMP'!AM208</f>
        <v>6137.36865104268</v>
      </c>
      <c r="R203" s="330">
        <f>'[1]ALL NEW COMP'!$AN208</f>
        <v>4296.15805572987</v>
      </c>
      <c r="S203" s="369">
        <f>'[1]ALL NEW COMP'!$AQ208</f>
        <v>0</v>
      </c>
      <c r="T203" s="409"/>
      <c r="U203"/>
      <c r="V203"/>
    </row>
    <row r="204" ht="13.5" customHeight="1" spans="1:22">
      <c r="A204" s="364" t="str">
        <f>'[1]ALL NEW COMP'!A209</f>
        <v>ALL189</v>
      </c>
      <c r="B204" s="364" t="str">
        <f>'[1]ALL NEW COMP'!B209</f>
        <v>LS350DH-64D2YG HITACHI SCROLL COMP (3.5HP LT)</v>
      </c>
      <c r="C204" s="398" t="s">
        <v>446</v>
      </c>
      <c r="D204" s="70" t="str">
        <f>'[1]ALL NEW COMP'!D209</f>
        <v>3.5 low temp</v>
      </c>
      <c r="E204" s="70" t="str">
        <f>'[1]ALL NEW COMP'!E209</f>
        <v>0.031*24",(0.051*24")</v>
      </c>
      <c r="F204" s="70"/>
      <c r="G204" s="366">
        <f>'[1]ALL NEW COMP'!G209</f>
        <v>0</v>
      </c>
      <c r="H204" s="190">
        <f>'[1]ALL NEW COMP'!O209</f>
        <v>1677.27272727273</v>
      </c>
      <c r="I204" s="367"/>
      <c r="J204" s="368" t="str">
        <f>'[1]ALL NEW COMP'!T209</f>
        <v>CU - 50  QC</v>
      </c>
      <c r="K204" s="190">
        <f>'[1]ALL NEW COMP'!W209</f>
        <v>4403.42437738718</v>
      </c>
      <c r="L204" s="190"/>
      <c r="M204" s="369" t="str">
        <f>'[1]ALL NEW COMP'!$AB209</f>
        <v>BCU - 55</v>
      </c>
      <c r="N204" s="408"/>
      <c r="O204" s="190">
        <f>'[1]ALL NEW COMP'!AK209</f>
        <v>5061.27652353696</v>
      </c>
      <c r="P204" s="190">
        <f>'[1]ALL NEW COMP'!AL209</f>
        <v>4966.90031151369</v>
      </c>
      <c r="Q204" s="190">
        <f>'[1]ALL NEW COMP'!AM209</f>
        <v>4693.95441573717</v>
      </c>
      <c r="R204" s="330">
        <f>'[1]ALL NEW COMP'!$AN209</f>
        <v>3285.76809101602</v>
      </c>
      <c r="S204" s="369">
        <f>'[1]ALL NEW COMP'!$AQ209</f>
        <v>0</v>
      </c>
      <c r="T204" s="409"/>
      <c r="U204"/>
      <c r="V204"/>
    </row>
    <row r="205" ht="13.5" customHeight="1" spans="1:22">
      <c r="A205" s="364" t="str">
        <f>'[1]ALL NEW COMP'!A210</f>
        <v>ALL190</v>
      </c>
      <c r="B205" s="364" t="str">
        <f>'[1]ALL NEW COMP'!B210</f>
        <v>LS500DH-83D2YG HITACHI SCROLL COMP (5HP LT)</v>
      </c>
      <c r="C205" s="398"/>
      <c r="D205" s="70" t="str">
        <f>'[1]ALL NEW COMP'!D210</f>
        <v>5 low temp</v>
      </c>
      <c r="E205" s="70" t="str">
        <f>'[1]ALL NEW COMP'!E210</f>
        <v>0.039*32" ,(0.051*20")</v>
      </c>
      <c r="F205" s="70"/>
      <c r="G205" s="366">
        <f>'[1]ALL NEW COMP'!G210</f>
        <v>0</v>
      </c>
      <c r="H205" s="190">
        <f>'[1]ALL NEW COMP'!O210</f>
        <v>1939.87603305785</v>
      </c>
      <c r="I205" s="367"/>
      <c r="J205" s="368" t="str">
        <f>'[1]ALL NEW COMP'!T210</f>
        <v>CU - 72 QC</v>
      </c>
      <c r="K205" s="190">
        <f>'[1]ALL NEW COMP'!W210</f>
        <v>5777.17338121794</v>
      </c>
      <c r="L205" s="190"/>
      <c r="M205" s="369" t="str">
        <f>'[1]ALL NEW COMP'!$AB210</f>
        <v>BCU - 64  </v>
      </c>
      <c r="N205" s="410"/>
      <c r="O205" s="190">
        <f>'[1]ALL NEW COMP'!AK210</f>
        <v>5878.6660030076</v>
      </c>
      <c r="P205" s="190">
        <f>'[1]ALL NEW COMP'!AL210</f>
        <v>5784.28979098433</v>
      </c>
      <c r="Q205" s="190">
        <f>'[1]ALL NEW COMP'!AM210</f>
        <v>5511.3438952078</v>
      </c>
      <c r="R205" s="330">
        <f>'[1]ALL NEW COMP'!$AN210</f>
        <v>3857.94072664546</v>
      </c>
      <c r="S205" s="369">
        <f>'[1]ALL NEW COMP'!$AQ210</f>
        <v>0</v>
      </c>
      <c r="T205" s="409"/>
      <c r="U205"/>
      <c r="V205"/>
    </row>
    <row r="206" ht="13.5" customHeight="1" spans="1:22">
      <c r="A206" s="364" t="str">
        <f>'[1]ALL NEW COMP'!A211</f>
        <v>ALL191</v>
      </c>
      <c r="B206" s="364" t="str">
        <f>'[1]ALL NEW COMP'!B211</f>
        <v>LS600DH-95D2YG HITACHI SCROLL COMP (6HP LT)</v>
      </c>
      <c r="C206" s="398"/>
      <c r="D206" s="70" t="str">
        <f>'[1]ALL NEW COMP'!D211</f>
        <v>6 low temp</v>
      </c>
      <c r="E206" s="70" t="str">
        <f>'[1]ALL NEW COMP'!E211</f>
        <v>0.042*40" ,(0.051*16")</v>
      </c>
      <c r="F206" s="70"/>
      <c r="G206" s="366">
        <f>'[1]ALL NEW COMP'!G211</f>
        <v>0</v>
      </c>
      <c r="H206" s="190">
        <f>'[1]ALL NEW COMP'!O211</f>
        <v>2371.90082644628</v>
      </c>
      <c r="I206" s="374"/>
      <c r="J206" s="368" t="str">
        <f>'[1]ALL NEW COMP'!T211</f>
        <v>CU - 90 QC</v>
      </c>
      <c r="K206" s="190">
        <f>'[1]ALL NEW COMP'!W211</f>
        <v>6520.54922021296</v>
      </c>
      <c r="L206" s="190"/>
      <c r="M206" s="369" t="str">
        <f>'[1]ALL NEW COMP'!$AB211</f>
        <v>BCU - 72</v>
      </c>
      <c r="N206" s="178"/>
      <c r="O206" s="190">
        <f>'[1]ALL NEW COMP'!AK211</f>
        <v>6641.82362597533</v>
      </c>
      <c r="P206" s="190">
        <f>'[1]ALL NEW COMP'!AL211</f>
        <v>6547.44741395206</v>
      </c>
      <c r="Q206" s="190">
        <f>'[1]ALL NEW COMP'!AM211</f>
        <v>6274.50151817554</v>
      </c>
      <c r="R206" s="330">
        <f>'[1]ALL NEW COMP'!$AN211</f>
        <v>4392.15106272288</v>
      </c>
      <c r="S206" s="369">
        <f>'[1]ALL NEW COMP'!$AQ211</f>
        <v>0</v>
      </c>
      <c r="T206" s="409"/>
      <c r="U206"/>
      <c r="V206"/>
    </row>
    <row r="207" ht="13.5" customHeight="1" spans="1:22">
      <c r="A207" s="364" t="str">
        <f>'[1]ALL NEW COMP'!A212</f>
        <v>ALL192</v>
      </c>
      <c r="B207" s="364" t="str">
        <f>'[1]ALL NEW COMP'!B212</f>
        <v>CGC27L-30BP-Z-2P COMPRESSOR</v>
      </c>
      <c r="C207" s="411"/>
      <c r="D207" s="70" t="str">
        <f>'[1]ALL NEW COMP'!D212</f>
        <v>2 R507</v>
      </c>
      <c r="E207" s="70" t="str">
        <f>'[1]ALL NEW COMP'!E212</f>
        <v>R507</v>
      </c>
      <c r="F207" s="70"/>
      <c r="G207" s="366">
        <f>'[1]ALL NEW COMP'!G212</f>
        <v>0</v>
      </c>
      <c r="H207" s="190">
        <f>'[1]ALL NEW COMP'!O212</f>
        <v>1341.34932863746</v>
      </c>
      <c r="I207" s="412"/>
      <c r="J207" s="368" t="str">
        <f>'[1]ALL NEW COMP'!T212</f>
        <v>CU - 32  QC</v>
      </c>
      <c r="K207" s="190">
        <f>'[1]ALL NEW COMP'!W212</f>
        <v>3606.59979921774</v>
      </c>
      <c r="L207" s="190"/>
      <c r="M207" s="369" t="str">
        <f>'[1]ALL NEW COMP'!$AB212</f>
        <v>BCU - 36  </v>
      </c>
      <c r="N207" s="178"/>
      <c r="O207" s="190">
        <f>'[1]ALL NEW COMP'!AK212</f>
        <v>4077.69598065492</v>
      </c>
      <c r="P207" s="190">
        <f>'[1]ALL NEW COMP'!AL212</f>
        <v>3983.31976863165</v>
      </c>
      <c r="Q207" s="190">
        <f>'[1]ALL NEW COMP'!AM212</f>
        <v>3710.37387285512</v>
      </c>
      <c r="R207" s="330">
        <f>'[1]ALL NEW COMP'!$AN212</f>
        <v>0</v>
      </c>
      <c r="S207" s="369">
        <f>'[1]ALL NEW COMP'!$AQ212</f>
        <v>0</v>
      </c>
      <c r="T207" s="409"/>
      <c r="U207"/>
      <c r="V207"/>
    </row>
    <row r="208" ht="13.5" customHeight="1" spans="1:22">
      <c r="A208" s="364" t="str">
        <f>'[1]ALL NEW COMP'!A213</f>
        <v>ALL193</v>
      </c>
      <c r="B208" s="364" t="str">
        <f>'[1]ALL NEW COMP'!B213</f>
        <v>CGC34L-38BP-Z-2.5P COMPRESSOR</v>
      </c>
      <c r="C208" s="411"/>
      <c r="D208" s="70" t="str">
        <f>'[1]ALL NEW COMP'!D213</f>
        <v>2.5 R507</v>
      </c>
      <c r="E208" s="70" t="str">
        <f>'[1]ALL NEW COMP'!E213</f>
        <v>R507</v>
      </c>
      <c r="F208" s="70"/>
      <c r="G208" s="366">
        <f>'[1]ALL NEW COMP'!G213</f>
        <v>0</v>
      </c>
      <c r="H208" s="190">
        <f>'[1]ALL NEW COMP'!O213</f>
        <v>1490.38814293052</v>
      </c>
      <c r="I208" s="412"/>
      <c r="J208" s="368" t="str">
        <f>'[1]ALL NEW COMP'!T213</f>
        <v>CU - 36  QC</v>
      </c>
      <c r="K208" s="190">
        <f>'[1]ALL NEW COMP'!W213</f>
        <v>3867.38125740167</v>
      </c>
      <c r="L208" s="190"/>
      <c r="M208" s="369" t="str">
        <f>'[1]ALL NEW COMP'!$AB213</f>
        <v>BCU - 40  </v>
      </c>
      <c r="N208" s="178"/>
      <c r="O208" s="190">
        <f>'[1]ALL NEW COMP'!AK213</f>
        <v>4376.42151672222</v>
      </c>
      <c r="P208" s="190">
        <f>'[1]ALL NEW COMP'!AL213</f>
        <v>4282.04530469896</v>
      </c>
      <c r="Q208" s="190">
        <f>'[1]ALL NEW COMP'!AM213</f>
        <v>4009.09940892243</v>
      </c>
      <c r="R208" s="330">
        <f>'[1]ALL NEW COMP'!$AN213</f>
        <v>0</v>
      </c>
      <c r="S208" s="369">
        <f>'[1]ALL NEW COMP'!$AQ213</f>
        <v>0</v>
      </c>
      <c r="T208" s="409"/>
      <c r="U208"/>
      <c r="V208"/>
    </row>
    <row r="209" ht="13.5" customHeight="1" spans="1:22">
      <c r="A209" s="364" t="str">
        <f>'[1]ALL NEW COMP'!A214</f>
        <v>ALL194</v>
      </c>
      <c r="B209" s="364" t="str">
        <f>'[1]ALL NEW COMP'!B214</f>
        <v>CGC39L-43BP-Z-3P COMPRESSOR</v>
      </c>
      <c r="C209" s="178"/>
      <c r="D209" s="70" t="str">
        <f>'[1]ALL NEW COMP'!D214</f>
        <v>3 R507</v>
      </c>
      <c r="E209" s="70" t="str">
        <f>'[1]ALL NEW COMP'!E214</f>
        <v>R507</v>
      </c>
      <c r="F209" s="70"/>
      <c r="G209" s="366">
        <f>'[1]ALL NEW COMP'!G214</f>
        <v>0</v>
      </c>
      <c r="H209" s="190">
        <f>'[1]ALL NEW COMP'!O214</f>
        <v>1605.0333846944</v>
      </c>
      <c r="I209" s="412"/>
      <c r="J209" s="368" t="str">
        <f>'[1]ALL NEW COMP'!T214</f>
        <v>CU - 40  QC</v>
      </c>
      <c r="K209" s="190">
        <f>'[1]ALL NEW COMP'!W214</f>
        <v>4087.12814261447</v>
      </c>
      <c r="L209" s="190"/>
      <c r="M209" s="369" t="str">
        <f>'[1]ALL NEW COMP'!$AB214</f>
        <v>BCU - 50  </v>
      </c>
      <c r="N209" s="178"/>
      <c r="O209" s="190">
        <f>'[1]ALL NEW COMP'!AK214</f>
        <v>4641.60991482202</v>
      </c>
      <c r="P209" s="190">
        <f>'[1]ALL NEW COMP'!AL214</f>
        <v>4547.23370279875</v>
      </c>
      <c r="Q209" s="190">
        <f>'[1]ALL NEW COMP'!AM214</f>
        <v>4274.28780702222</v>
      </c>
      <c r="R209" s="330">
        <f>'[1]ALL NEW COMP'!$AN214</f>
        <v>0</v>
      </c>
      <c r="S209" s="369">
        <f>'[1]ALL NEW COMP'!$AQ214</f>
        <v>0</v>
      </c>
      <c r="T209" s="409"/>
      <c r="U209"/>
      <c r="V209"/>
    </row>
    <row r="210" ht="13.5" customHeight="1" spans="1:22">
      <c r="A210" s="364" t="str">
        <f>'[1]ALL NEW COMP'!A215</f>
        <v>ALL195</v>
      </c>
      <c r="B210" s="364" t="str">
        <f>'[1]ALL NEW COMP'!B215</f>
        <v>CGE61L-66BP-Z-4P COMPRESSOR</v>
      </c>
      <c r="C210" s="178"/>
      <c r="D210" s="70" t="str">
        <f>'[1]ALL NEW COMP'!D215</f>
        <v>4 R507</v>
      </c>
      <c r="E210" s="70" t="str">
        <f>'[1]ALL NEW COMP'!E215</f>
        <v>R507</v>
      </c>
      <c r="F210" s="70"/>
      <c r="G210" s="366">
        <f>'[1]ALL NEW COMP'!G215</f>
        <v>0</v>
      </c>
      <c r="H210" s="190">
        <f>'[1]ALL NEW COMP'!O215</f>
        <v>1605.0333846944</v>
      </c>
      <c r="I210" s="412"/>
      <c r="J210" s="368" t="str">
        <f>'[1]ALL NEW COMP'!T215</f>
        <v>CU - 64 QC</v>
      </c>
      <c r="K210" s="190">
        <f>'[1]ALL NEW COMP'!W215</f>
        <v>5260.89223586916</v>
      </c>
      <c r="L210" s="190"/>
      <c r="M210" s="369" t="str">
        <f>'[1]ALL NEW COMP'!$AB215</f>
        <v>BCU - 55</v>
      </c>
      <c r="N210" s="178"/>
      <c r="O210" s="190">
        <f>'[1]ALL NEW COMP'!AK215</f>
        <v>5021.99913425957</v>
      </c>
      <c r="P210" s="190">
        <f>'[1]ALL NEW COMP'!AL215</f>
        <v>4927.6229222363</v>
      </c>
      <c r="Q210" s="190">
        <f>'[1]ALL NEW COMP'!AM215</f>
        <v>4654.67702645978</v>
      </c>
      <c r="R210" s="330">
        <f>'[1]ALL NEW COMP'!$AN215</f>
        <v>0</v>
      </c>
      <c r="S210" s="369">
        <f>'[1]ALL NEW COMP'!$AQ215</f>
        <v>0</v>
      </c>
      <c r="T210" s="409"/>
      <c r="U210"/>
      <c r="V210"/>
    </row>
    <row r="211" ht="13.5" customHeight="1" spans="1:22">
      <c r="A211" s="364" t="str">
        <f>'[1]ALL NEW COMP'!A216</f>
        <v>ALL196</v>
      </c>
      <c r="B211" s="364" t="str">
        <f>'[1]ALL NEW COMP'!B216</f>
        <v>CGE77L-83BP-Z-5P COMPRESSOR</v>
      </c>
      <c r="C211" s="178"/>
      <c r="D211" s="70" t="str">
        <f>'[1]ALL NEW COMP'!D216</f>
        <v>5 R507</v>
      </c>
      <c r="E211" s="70" t="str">
        <f>'[1]ALL NEW COMP'!E216</f>
        <v>R507</v>
      </c>
      <c r="F211" s="70"/>
      <c r="G211" s="366">
        <f>'[1]ALL NEW COMP'!G216</f>
        <v>0</v>
      </c>
      <c r="H211" s="190">
        <f>'[1]ALL NEW COMP'!O216</f>
        <v>1719.67862645829</v>
      </c>
      <c r="I211" s="412"/>
      <c r="J211" s="368" t="str">
        <f>'[1]ALL NEW COMP'!T216</f>
        <v>CU - 72 QC</v>
      </c>
      <c r="K211" s="190">
        <f>'[1]ALL NEW COMP'!W216</f>
        <v>5611.22883151477</v>
      </c>
      <c r="L211" s="190"/>
      <c r="M211" s="369" t="str">
        <f>'[1]ALL NEW COMP'!$AB216</f>
        <v>BCU - 64  </v>
      </c>
      <c r="N211" s="178"/>
      <c r="O211" s="190">
        <f>'[1]ALL NEW COMP'!AK216</f>
        <v>5721.24842059001</v>
      </c>
      <c r="P211" s="190">
        <f>'[1]ALL NEW COMP'!AL216</f>
        <v>5626.87220856674</v>
      </c>
      <c r="Q211" s="190">
        <f>'[1]ALL NEW COMP'!AM216</f>
        <v>5353.92631279022</v>
      </c>
      <c r="R211" s="330">
        <f>'[1]ALL NEW COMP'!$AN216</f>
        <v>0</v>
      </c>
      <c r="S211" s="369">
        <f>'[1]ALL NEW COMP'!$AQ216</f>
        <v>0</v>
      </c>
      <c r="T211" s="409"/>
      <c r="U211"/>
      <c r="V211"/>
    </row>
    <row r="212" ht="13.5" customHeight="1" spans="1:22">
      <c r="A212" s="364" t="str">
        <f>'[1]ALL NEW COMP'!A217</f>
        <v>ALL197</v>
      </c>
      <c r="B212" s="364" t="str">
        <f>'[1]ALL NEW COMP'!B217</f>
        <v>CGE91L-98BP-Z-6P COMPRESSOR</v>
      </c>
      <c r="C212" s="178"/>
      <c r="D212" s="70" t="str">
        <f>'[1]ALL NEW COMP'!D217</f>
        <v>6 R507</v>
      </c>
      <c r="E212" s="70" t="str">
        <f>'[1]ALL NEW COMP'!E217</f>
        <v>R507</v>
      </c>
      <c r="F212" s="70"/>
      <c r="G212" s="366">
        <f>'[1]ALL NEW COMP'!G217</f>
        <v>0</v>
      </c>
      <c r="H212" s="190">
        <f>'[1]ALL NEW COMP'!O217</f>
        <v>1834.32386822217</v>
      </c>
      <c r="I212" s="412"/>
      <c r="J212" s="368" t="str">
        <f>'[1]ALL NEW COMP'!T217</f>
        <v>CU - 90 QC</v>
      </c>
      <c r="K212" s="190">
        <f>'[1]ALL NEW COMP'!W217</f>
        <v>6093.10783401296</v>
      </c>
      <c r="L212" s="190"/>
      <c r="M212" s="369" t="str">
        <f>'[1]ALL NEW COMP'!$AB217</f>
        <v>BCU - 72</v>
      </c>
      <c r="N212" s="178"/>
      <c r="O212" s="190">
        <f>'[1]ALL NEW COMP'!AK217</f>
        <v>6222.90920706092</v>
      </c>
      <c r="P212" s="190">
        <f>'[1]ALL NEW COMP'!AL217</f>
        <v>6128.53299503765</v>
      </c>
      <c r="Q212" s="190">
        <f>'[1]ALL NEW COMP'!AM217</f>
        <v>5855.58709926112</v>
      </c>
      <c r="R212" s="330">
        <f>'[1]ALL NEW COMP'!$AN217</f>
        <v>0</v>
      </c>
      <c r="S212" s="369">
        <f>'[1]ALL NEW COMP'!$AQ217</f>
        <v>0</v>
      </c>
      <c r="T212" s="409"/>
      <c r="U212"/>
      <c r="V212"/>
    </row>
    <row r="213" ht="13.5" customHeight="1" spans="1:22">
      <c r="A213" s="364" t="str">
        <f>'[1]ALL NEW COMP'!A218</f>
        <v>ALL198</v>
      </c>
      <c r="B213" s="364" t="str">
        <f>'[1]ALL NEW COMP'!B218</f>
        <v>CGE77LD-66BP-6PDC COMPRESSOR</v>
      </c>
      <c r="C213" s="178"/>
      <c r="D213" s="70" t="str">
        <f>'[1]ALL NEW COMP'!D218</f>
        <v>6 DC INV R507</v>
      </c>
      <c r="E213" s="70" t="str">
        <f>'[1]ALL NEW COMP'!E218</f>
        <v>R507</v>
      </c>
      <c r="F213" s="70"/>
      <c r="G213" s="366">
        <f>'[1]ALL NEW COMP'!G218</f>
        <v>0</v>
      </c>
      <c r="H213" s="190">
        <f>'[1]ALL NEW COMP'!O218</f>
        <v>2866.13104409715</v>
      </c>
      <c r="I213" s="412"/>
      <c r="J213" s="368" t="str">
        <f>'[1]ALL NEW COMP'!T218</f>
        <v>CU - 90 QC</v>
      </c>
      <c r="K213" s="190">
        <f>'[1]ALL NEW COMP'!W218</f>
        <v>7029.6712705764</v>
      </c>
      <c r="L213" s="190"/>
      <c r="M213" s="369" t="str">
        <f>'[1]ALL NEW COMP'!$AB218</f>
        <v>LCU-06</v>
      </c>
      <c r="N213" s="178"/>
      <c r="O213" s="190">
        <f>'[1]ALL NEW COMP'!AK218</f>
        <v>8081.04520455944</v>
      </c>
      <c r="P213" s="190">
        <f>'[1]ALL NEW COMP'!AL218</f>
        <v>7986.66899253617</v>
      </c>
      <c r="Q213" s="190">
        <f>'[1]ALL NEW COMP'!AM218</f>
        <v>7713.72309675964</v>
      </c>
      <c r="R213" s="330">
        <f>'[1]ALL NEW COMP'!$AN218</f>
        <v>0</v>
      </c>
      <c r="S213" s="369">
        <f>'[1]ALL NEW COMP'!$AQ218</f>
        <v>0</v>
      </c>
      <c r="T213" s="409"/>
      <c r="U213"/>
      <c r="V213"/>
    </row>
    <row r="214" ht="13.5" customHeight="1" spans="1:22">
      <c r="A214" s="364" t="str">
        <f>'[1]ALL NEW COMP'!A219</f>
        <v>ALL199</v>
      </c>
      <c r="B214" s="364" t="str">
        <f>'[1]ALL NEW COMP'!B219</f>
        <v>CGE85LD-73BP-7PDC COMPRESSOR</v>
      </c>
      <c r="C214" s="178"/>
      <c r="D214" s="70" t="str">
        <f>'[1]ALL NEW COMP'!D219</f>
        <v>7 DC INV R507</v>
      </c>
      <c r="E214" s="70" t="str">
        <f>'[1]ALL NEW COMP'!E219</f>
        <v>R507</v>
      </c>
      <c r="F214" s="70"/>
      <c r="G214" s="366">
        <f>'[1]ALL NEW COMP'!G219</f>
        <v>0</v>
      </c>
      <c r="H214" s="190">
        <f>'[1]ALL NEW COMP'!O219</f>
        <v>2980.77628586103</v>
      </c>
      <c r="I214" s="412"/>
      <c r="J214" s="368" t="str">
        <f>'[1]ALL NEW COMP'!T219</f>
        <v>CU - 100 QC</v>
      </c>
      <c r="K214" s="190">
        <f>'[1]ALL NEW COMP'!W219</f>
        <v>7403.8224358668</v>
      </c>
      <c r="L214" s="190"/>
      <c r="M214" s="369" t="str">
        <f>'[1]ALL NEW COMP'!$AB219</f>
        <v>LCU-08</v>
      </c>
      <c r="N214" s="178"/>
      <c r="O214" s="190">
        <f>'[1]ALL NEW COMP'!AK219</f>
        <v>8903.79840073035</v>
      </c>
      <c r="P214" s="190">
        <f>'[1]ALL NEW COMP'!AL219</f>
        <v>8809.42218870708</v>
      </c>
      <c r="Q214" s="190">
        <f>'[1]ALL NEW COMP'!AM219</f>
        <v>8536.47629293055</v>
      </c>
      <c r="R214" s="330">
        <f>'[1]ALL NEW COMP'!$AN219</f>
        <v>0</v>
      </c>
      <c r="S214" s="369">
        <f>'[1]ALL NEW COMP'!$AQ219</f>
        <v>0</v>
      </c>
      <c r="T214" s="409"/>
      <c r="U214"/>
      <c r="V214"/>
    </row>
    <row r="215" ht="13.5" customHeight="1" spans="1:22">
      <c r="A215" s="364" t="str">
        <f>'[1]ALL NEW COMP'!A220</f>
        <v>ALL200</v>
      </c>
      <c r="B215" s="364" t="str">
        <f>'[1]ALL NEW COMP'!B220</f>
        <v>CGE96LD-83BP-8PDC COMPRESSOR</v>
      </c>
      <c r="C215" s="178"/>
      <c r="D215" s="70" t="str">
        <f>'[1]ALL NEW COMP'!D220</f>
        <v>8 DC INV R507</v>
      </c>
      <c r="E215" s="70" t="str">
        <f>'[1]ALL NEW COMP'!E220</f>
        <v>R507</v>
      </c>
      <c r="F215" s="70"/>
      <c r="G215" s="366">
        <f>'[1]ALL NEW COMP'!G220</f>
        <v>0</v>
      </c>
      <c r="H215" s="190">
        <f>'[1]ALL NEW COMP'!O220</f>
        <v>3210.0667693888</v>
      </c>
      <c r="I215" s="412"/>
      <c r="J215" s="368" t="str">
        <f>'[1]ALL NEW COMP'!T220</f>
        <v>CU - 125 QC</v>
      </c>
      <c r="K215" s="190">
        <f>'[1]ALL NEW COMP'!W220</f>
        <v>9464.17979174599</v>
      </c>
      <c r="L215" s="190"/>
      <c r="M215" s="369" t="str">
        <f>'[1]ALL NEW COMP'!$AB220</f>
        <v>LCU-08</v>
      </c>
      <c r="N215" s="178"/>
      <c r="O215" s="190">
        <f>'[1]ALL NEW COMP'!AK220</f>
        <v>10050.4856503953</v>
      </c>
      <c r="P215" s="190">
        <f>'[1]ALL NEW COMP'!AL220</f>
        <v>9956.10943837202</v>
      </c>
      <c r="Q215" s="190">
        <f>'[1]ALL NEW COMP'!AM220</f>
        <v>9683.16354259549</v>
      </c>
      <c r="R215" s="330">
        <f>'[1]ALL NEW COMP'!$AN220</f>
        <v>0</v>
      </c>
      <c r="S215" s="369">
        <f>'[1]ALL NEW COMP'!$AQ220</f>
        <v>0</v>
      </c>
      <c r="T215" s="409"/>
      <c r="U215"/>
      <c r="V215"/>
    </row>
    <row r="216" ht="15" spans="1:22">
      <c r="A216" s="364" t="str">
        <f>'[1]ALL NEW COMP'!A221</f>
        <v>ALL201</v>
      </c>
      <c r="B216" s="364" t="str">
        <f>'[1]ALL NEW COMP'!B221</f>
        <v>CGE114LD-98BP-10PDC COMPRESSOR</v>
      </c>
      <c r="C216" s="178"/>
      <c r="D216" s="70" t="str">
        <f>'[1]ALL NEW COMP'!D221</f>
        <v>10 DC INV R507</v>
      </c>
      <c r="E216" s="70" t="str">
        <f>'[1]ALL NEW COMP'!E221</f>
        <v>R507</v>
      </c>
      <c r="F216" s="70"/>
      <c r="G216" s="366">
        <f>'[1]ALL NEW COMP'!G221</f>
        <v>0</v>
      </c>
      <c r="H216" s="190">
        <f>'[1]ALL NEW COMP'!O221</f>
        <v>3324.71201115269</v>
      </c>
      <c r="I216" s="412"/>
      <c r="J216" s="368" t="str">
        <f>'[1]ALL NEW COMP'!T221</f>
        <v>CU - 144 QC</v>
      </c>
      <c r="K216" s="190">
        <f>'[1]ALL NEW COMP'!W221</f>
        <v>10485.0903649822</v>
      </c>
      <c r="L216" s="190"/>
      <c r="M216" s="369" t="str">
        <f>'[1]ALL NEW COMP'!$AB221</f>
        <v>LCU-10</v>
      </c>
      <c r="N216" s="178"/>
      <c r="O216" s="190">
        <f>'[1]ALL NEW COMP'!AK221</f>
        <v>10925.1870106494</v>
      </c>
      <c r="P216" s="190">
        <f>'[1]ALL NEW COMP'!AL221</f>
        <v>10830.8107986261</v>
      </c>
      <c r="Q216" s="190">
        <f>'[1]ALL NEW COMP'!AM221</f>
        <v>10557.8649028496</v>
      </c>
      <c r="R216" s="330">
        <f>'[1]ALL NEW COMP'!$AN221</f>
        <v>0</v>
      </c>
      <c r="S216" s="369">
        <f>'[1]ALL NEW COMP'!$AQ221</f>
        <v>0</v>
      </c>
      <c r="T216" s="409"/>
      <c r="U216"/>
      <c r="V216"/>
    </row>
    <row r="217" ht="15" spans="1:22">
      <c r="A217" s="364" t="str">
        <f>'[1]ALL NEW COMP'!A222</f>
        <v>ALL202</v>
      </c>
      <c r="B217" s="364" t="str">
        <f>'[1]ALL NEW COMP'!B222</f>
        <v>CEB112LD-B1PG-12PDC COMPRESSOR</v>
      </c>
      <c r="C217" s="178"/>
      <c r="D217" s="70" t="str">
        <f>'[1]ALL NEW COMP'!D222</f>
        <v>12 DC INV R507</v>
      </c>
      <c r="E217" s="70" t="str">
        <f>'[1]ALL NEW COMP'!E222</f>
        <v>R507</v>
      </c>
      <c r="F217" s="70"/>
      <c r="G217" s="366">
        <f>'[1]ALL NEW COMP'!G222</f>
        <v>0</v>
      </c>
      <c r="H217" s="190">
        <f>'[1]ALL NEW COMP'!O222</f>
        <v>4562.88062220266</v>
      </c>
      <c r="I217" s="412"/>
      <c r="J217" s="368" t="str">
        <f>'[1]ALL NEW COMP'!T222</f>
        <v>CU - 160 QC</v>
      </c>
      <c r="K217" s="190">
        <f>'[1]ALL NEW COMP'!W222</f>
        <v>12161.9606218702</v>
      </c>
      <c r="L217" s="190"/>
      <c r="M217" s="369" t="str">
        <f>'[1]ALL NEW COMP'!$AB222</f>
        <v>LCU-12</v>
      </c>
      <c r="N217" s="178"/>
      <c r="O217" s="190">
        <f>'[1]ALL NEW COMP'!AK222</f>
        <v>12959.3204524232</v>
      </c>
      <c r="P217" s="190">
        <f>'[1]ALL NEW COMP'!AL222</f>
        <v>12864.9442403999</v>
      </c>
      <c r="Q217" s="190">
        <f>'[1]ALL NEW COMP'!AM222</f>
        <v>12591.9983446234</v>
      </c>
      <c r="R217" s="330">
        <f>'[1]ALL NEW COMP'!$AN222</f>
        <v>0</v>
      </c>
      <c r="S217" s="369">
        <f>'[1]ALL NEW COMP'!$AQ222</f>
        <v>0</v>
      </c>
      <c r="T217" s="409"/>
      <c r="U217"/>
      <c r="V217"/>
    </row>
    <row r="218" ht="15" spans="1:22">
      <c r="A218" s="364" t="str">
        <f>'[1]ALL NEW COMP'!A223</f>
        <v>ALL203</v>
      </c>
      <c r="B218" s="364" t="str">
        <f>'[1]ALL NEW COMP'!B223</f>
        <v>CEB120LD-B1PG-14PDC COMPRESSOR</v>
      </c>
      <c r="C218" s="178"/>
      <c r="D218" s="70" t="str">
        <f>'[1]ALL NEW COMP'!D223</f>
        <v>14 DC INV R507</v>
      </c>
      <c r="E218" s="70" t="str">
        <f>'[1]ALL NEW COMP'!E223</f>
        <v>R507</v>
      </c>
      <c r="F218" s="70"/>
      <c r="G218" s="366">
        <f>'[1]ALL NEW COMP'!G223</f>
        <v>0</v>
      </c>
      <c r="H218" s="190">
        <f>'[1]ALL NEW COMP'!O223</f>
        <v>5044.39063761098</v>
      </c>
      <c r="I218" s="412"/>
      <c r="J218" s="368" t="str">
        <f>'[1]ALL NEW COMP'!T223</f>
        <v>CU - 200 QC</v>
      </c>
      <c r="K218" s="190">
        <f>'[1]ALL NEW COMP'!W223</f>
        <v>14173.829790676</v>
      </c>
      <c r="L218" s="190"/>
      <c r="M218" s="369" t="str">
        <f>'[1]ALL NEW COMP'!$AB223</f>
        <v>LCU-15</v>
      </c>
      <c r="N218" s="178"/>
      <c r="O218" s="190">
        <f>'[1]ALL NEW COMP'!AK223</f>
        <v>13982.6030769717</v>
      </c>
      <c r="P218" s="190">
        <f>'[1]ALL NEW COMP'!AL223</f>
        <v>13888.2268649484</v>
      </c>
      <c r="Q218" s="190">
        <f>'[1]ALL NEW COMP'!AM223</f>
        <v>13615.2809691719</v>
      </c>
      <c r="R218" s="330">
        <f>'[1]ALL NEW COMP'!$AN223</f>
        <v>0</v>
      </c>
      <c r="S218" s="369">
        <f>'[1]ALL NEW COMP'!$AQ223</f>
        <v>0</v>
      </c>
      <c r="T218" s="409"/>
      <c r="U218"/>
      <c r="V218"/>
    </row>
    <row r="219" ht="22.5" spans="1:22">
      <c r="A219" s="364" t="str">
        <f>'[1]ALL NEW COMP'!A224</f>
        <v>ALL204</v>
      </c>
      <c r="B219" s="364" t="str">
        <f>'[1]ALL NEW COMP'!B224</f>
        <v>CGE117LD-73BP-12PDC410 COMPRESSOR</v>
      </c>
      <c r="C219" s="178"/>
      <c r="D219" s="70" t="str">
        <f>'[1]ALL NEW COMP'!D224</f>
        <v>12 DC NV R410</v>
      </c>
      <c r="E219" s="70" t="str">
        <f>'[1]ALL NEW COMP'!E224</f>
        <v>R410</v>
      </c>
      <c r="F219" s="70"/>
      <c r="G219" s="366">
        <f>'[1]ALL NEW COMP'!G224</f>
        <v>0</v>
      </c>
      <c r="H219" s="190">
        <f>'[1]ALL NEW COMP'!O224</f>
        <v>3210.0667693888</v>
      </c>
      <c r="I219" s="412"/>
      <c r="J219" s="368">
        <f>'[1]ALL NEW COMP'!T224</f>
        <v>0</v>
      </c>
      <c r="K219" s="190">
        <f>'[1]ALL NEW COMP'!W224</f>
        <v>0</v>
      </c>
      <c r="L219" s="190"/>
      <c r="M219" s="369" t="str">
        <f>'[1]ALL NEW COMP'!$AB224</f>
        <v>LCU-15</v>
      </c>
      <c r="N219" s="178"/>
      <c r="O219" s="190">
        <f>'[1]ALL NEW COMP'!AK224</f>
        <v>12163.7552581238</v>
      </c>
      <c r="P219" s="190">
        <f>'[1]ALL NEW COMP'!AL224</f>
        <v>12069.3790461006</v>
      </c>
      <c r="Q219" s="190">
        <f>'[1]ALL NEW COMP'!AM224</f>
        <v>11796.433150324</v>
      </c>
      <c r="R219" s="330">
        <f>'[1]ALL NEW COMP'!$AN224</f>
        <v>0</v>
      </c>
      <c r="S219" s="369">
        <f>'[1]ALL NEW COMP'!$AQ224</f>
        <v>0</v>
      </c>
      <c r="T219" s="409"/>
      <c r="U219"/>
      <c r="V219"/>
    </row>
    <row r="220" ht="22.5" spans="1:22">
      <c r="A220" s="364" t="str">
        <f>'[1]ALL NEW COMP'!A225</f>
        <v>ALL205</v>
      </c>
      <c r="B220" s="364" t="str">
        <f>'[1]ALL NEW COMP'!B225</f>
        <v>CKE132LD-83BP-14PDC410 COMPRESSOR</v>
      </c>
      <c r="C220" s="178"/>
      <c r="D220" s="70" t="str">
        <f>'[1]ALL NEW COMP'!D225</f>
        <v>14 DC INV R410</v>
      </c>
      <c r="E220" s="70" t="str">
        <f>'[1]ALL NEW COMP'!E225</f>
        <v>R410</v>
      </c>
      <c r="F220" s="70"/>
      <c r="G220" s="366">
        <f>'[1]ALL NEW COMP'!G225</f>
        <v>0</v>
      </c>
      <c r="H220" s="190">
        <f>'[1]ALL NEW COMP'!O225</f>
        <v>3439.35725291658</v>
      </c>
      <c r="I220" s="412"/>
      <c r="J220" s="368">
        <f>'[1]ALL NEW COMP'!T225</f>
        <v>0</v>
      </c>
      <c r="K220" s="190">
        <f>'[1]ALL NEW COMP'!W225</f>
        <v>0</v>
      </c>
      <c r="L220" s="190"/>
      <c r="M220" s="369" t="str">
        <f>'[1]ALL NEW COMP'!$AB225</f>
        <v>LCU-20</v>
      </c>
      <c r="N220" s="178"/>
      <c r="O220" s="190">
        <f>'[1]ALL NEW COMP'!AK225</f>
        <v>13523.2004827178</v>
      </c>
      <c r="P220" s="190">
        <f>'[1]ALL NEW COMP'!AL225</f>
        <v>13428.8242706945</v>
      </c>
      <c r="Q220" s="190">
        <f>'[1]ALL NEW COMP'!AM225</f>
        <v>13155.878374918</v>
      </c>
      <c r="R220" s="330">
        <f>'[1]ALL NEW COMP'!$AN225</f>
        <v>0</v>
      </c>
      <c r="S220" s="369">
        <f>'[1]ALL NEW COMP'!$AQ225</f>
        <v>0</v>
      </c>
      <c r="T220" s="409"/>
      <c r="U220"/>
      <c r="V220"/>
    </row>
  </sheetData>
  <mergeCells count="67">
    <mergeCell ref="C9:C24"/>
    <mergeCell ref="C25:C38"/>
    <mergeCell ref="C39:C50"/>
    <mergeCell ref="C51:C54"/>
    <mergeCell ref="C55:C65"/>
    <mergeCell ref="C66:C75"/>
    <mergeCell ref="C76:C85"/>
    <mergeCell ref="C86:C94"/>
    <mergeCell ref="C95:C110"/>
    <mergeCell ref="C111:C122"/>
    <mergeCell ref="C123:C126"/>
    <mergeCell ref="C128:C131"/>
    <mergeCell ref="C137:C139"/>
    <mergeCell ref="C140:C152"/>
    <mergeCell ref="C153:C159"/>
    <mergeCell ref="C160:C168"/>
    <mergeCell ref="C169:C177"/>
    <mergeCell ref="C178:C184"/>
    <mergeCell ref="C185:C191"/>
    <mergeCell ref="C192:C193"/>
    <mergeCell ref="C194:C200"/>
    <mergeCell ref="C201:C203"/>
    <mergeCell ref="C204:C206"/>
    <mergeCell ref="I9:I24"/>
    <mergeCell ref="I25:I38"/>
    <mergeCell ref="I39:I50"/>
    <mergeCell ref="I51:I54"/>
    <mergeCell ref="I55:I65"/>
    <mergeCell ref="I66:I75"/>
    <mergeCell ref="I76:I81"/>
    <mergeCell ref="I82:I85"/>
    <mergeCell ref="I86:I94"/>
    <mergeCell ref="I95:I110"/>
    <mergeCell ref="I111:I122"/>
    <mergeCell ref="I160:I168"/>
    <mergeCell ref="I169:I177"/>
    <mergeCell ref="I178:I184"/>
    <mergeCell ref="I185:I191"/>
    <mergeCell ref="I192:I193"/>
    <mergeCell ref="I194:I200"/>
    <mergeCell ref="I201:I206"/>
    <mergeCell ref="J123:J125"/>
    <mergeCell ref="J127:J130"/>
    <mergeCell ref="N9:N24"/>
    <mergeCell ref="N25:N37"/>
    <mergeCell ref="N39:N49"/>
    <mergeCell ref="N50:N53"/>
    <mergeCell ref="N54:N64"/>
    <mergeCell ref="N65:N74"/>
    <mergeCell ref="N75:N84"/>
    <mergeCell ref="N86:N89"/>
    <mergeCell ref="N90:N93"/>
    <mergeCell ref="N94:N100"/>
    <mergeCell ref="N101:N109"/>
    <mergeCell ref="N110:N122"/>
    <mergeCell ref="N168:N176"/>
    <mergeCell ref="N177:N183"/>
    <mergeCell ref="N201:N205"/>
    <mergeCell ref="O6:O7"/>
    <mergeCell ref="P6:P7"/>
    <mergeCell ref="Q6:Q7"/>
    <mergeCell ref="T123:T131"/>
    <mergeCell ref="T156:T159"/>
    <mergeCell ref="T160:T185"/>
    <mergeCell ref="T186:T192"/>
    <mergeCell ref="T193:T194"/>
    <mergeCell ref="T195:T200"/>
  </mergeCells>
  <pageMargins left="0.708661417322835" right="0.708661417322835" top="0.748031496062992" bottom="0.748031496062992" header="0.31496062992126" footer="0.31496062992126"/>
  <pageSetup paperSize="9" orientation="landscape"/>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118"/>
  <sheetViews>
    <sheetView zoomScale="130" zoomScaleNormal="130" workbookViewId="0">
      <pane xSplit="2" ySplit="8" topLeftCell="F83" activePane="bottomRight" state="frozen"/>
      <selection/>
      <selection pane="topRight"/>
      <selection pane="bottomLeft"/>
      <selection pane="bottomRight" activeCell="F23" sqref="F23"/>
    </sheetView>
  </sheetViews>
  <sheetFormatPr defaultColWidth="9" defaultRowHeight="12"/>
  <cols>
    <col min="1" max="1" width="20.2857142857143" style="37" customWidth="1"/>
    <col min="2" max="2" width="27.4285714285714" style="37" customWidth="1"/>
    <col min="3" max="3" width="14.8571428571429" style="37" customWidth="1"/>
    <col min="4" max="4" width="27" style="302" customWidth="1"/>
    <col min="5" max="5" width="17.4285714285714" style="302" customWidth="1"/>
    <col min="6" max="6" width="18" style="303" customWidth="1"/>
    <col min="7" max="7" width="16.5714285714286" style="303" customWidth="1"/>
    <col min="8" max="8" width="28.3428571428571" style="303" customWidth="1"/>
    <col min="9" max="9" width="11.2857142857143" style="303" customWidth="1"/>
    <col min="10" max="10" width="14.2857142857143" style="37" customWidth="1"/>
    <col min="11" max="11" width="16.1428571428571" style="37" customWidth="1"/>
    <col min="12" max="12" width="17.1428571428571" style="37" customWidth="1"/>
    <col min="13" max="13" width="12.4285714285714" style="37" customWidth="1"/>
    <col min="14" max="14" width="22.4285714285714" style="37" customWidth="1"/>
    <col min="15" max="15" width="9.14285714285714" style="257" customWidth="1"/>
    <col min="16" max="16" width="11.5714285714286" style="257" customWidth="1"/>
    <col min="17" max="16384" width="9.14285714285714" style="37"/>
  </cols>
  <sheetData>
    <row r="1" spans="1:16">
      <c r="A1" s="7" t="s">
        <v>0</v>
      </c>
    </row>
    <row r="2" hidden="1"/>
    <row r="3" spans="1:16">
      <c r="A3" s="159" t="str">
        <f>'ALL NEW COMP'!A2</f>
        <v>DATE :5.5.26</v>
      </c>
    </row>
    <row r="4" hidden="1"/>
    <row r="5" hidden="1"/>
    <row r="6" hidden="1"/>
    <row r="8" s="160" customFormat="1" ht="23" customHeight="1" spans="1:16">
      <c r="A8" s="11" t="str">
        <f>'[1]Small comp'!$A8</f>
        <v>ITEM CODE</v>
      </c>
      <c r="B8" s="12" t="str">
        <f>'[1]Small comp'!$B8</f>
        <v>MODEL</v>
      </c>
      <c r="C8" s="106" t="s">
        <v>447</v>
      </c>
      <c r="D8" s="304" t="s">
        <v>279</v>
      </c>
      <c r="E8" s="304" t="str">
        <f>'[1]Small comp'!$E8</f>
        <v>Equalvelant comp</v>
      </c>
      <c r="F8" s="305" t="str">
        <f>'[1]Small comp'!F8</f>
        <v>RELAY BOX</v>
      </c>
      <c r="G8" s="305" t="str">
        <f>'[1]Small comp'!H8</f>
        <v>capillary tube</v>
      </c>
      <c r="H8" s="305" t="str">
        <f>'[1]Small comp'!I8</f>
        <v>use for refrigerator</v>
      </c>
      <c r="I8" s="305" t="s">
        <v>448</v>
      </c>
      <c r="J8" s="306" t="str">
        <f>'[2]Small comp'!$N8</f>
        <v>Dealer (RM) CASH -10%</v>
      </c>
      <c r="K8" s="307" t="s">
        <v>449</v>
      </c>
      <c r="L8" s="20" t="str">
        <f>'[2]Small comp'!$S8</f>
        <v>CU QC MODEL</v>
      </c>
      <c r="M8" s="308" t="str">
        <f>'[2]Small comp'!$V$8</f>
        <v>Cond QC (RM)</v>
      </c>
      <c r="N8" s="169"/>
    </row>
    <row r="9" s="160" customFormat="1" ht="18" hidden="1" customHeight="1" spans="1:16">
      <c r="A9" s="11" t="e">
        <f>'[1]Small comp'!#REF!</f>
        <v>#REF!</v>
      </c>
      <c r="B9" s="12" t="e">
        <f>'[1]Small comp'!#REF!</f>
        <v>#REF!</v>
      </c>
      <c r="C9" s="106" t="s">
        <v>450</v>
      </c>
      <c r="D9" s="309" t="e">
        <f>'[1]Small comp'!#REF!</f>
        <v>#REF!</v>
      </c>
      <c r="E9" s="304"/>
      <c r="F9" s="305"/>
      <c r="G9" s="305"/>
      <c r="H9" s="305"/>
      <c r="I9" s="305"/>
      <c r="J9" s="310" t="e">
        <f>'[1]Small comp'!#REF!</f>
        <v>#REF!</v>
      </c>
      <c r="K9" s="311" t="s">
        <v>449</v>
      </c>
      <c r="L9" s="20" t="e">
        <f>'[1]Small comp'!#REF!</f>
        <v>#REF!</v>
      </c>
      <c r="M9" s="273" t="e">
        <f>'[1]Small comp'!#REF!</f>
        <v>#REF!</v>
      </c>
      <c r="N9" s="312"/>
    </row>
    <row r="10" ht="19.5" hidden="1" customHeight="1" spans="1:16">
      <c r="A10" s="11" t="e">
        <f>'[1]Small comp'!#REF!</f>
        <v>#REF!</v>
      </c>
      <c r="B10" s="12" t="e">
        <f>'[1]Small comp'!#REF!</f>
        <v>#REF!</v>
      </c>
      <c r="C10" s="313" t="s">
        <v>451</v>
      </c>
      <c r="D10" s="309" t="e">
        <f>'[1]Small comp'!#REF!</f>
        <v>#REF!</v>
      </c>
      <c r="E10" s="314" t="e">
        <f>'[1]Small comp'!#REF!</f>
        <v>#REF!</v>
      </c>
      <c r="F10" s="305" t="e">
        <f>'[1]Small comp'!#REF!</f>
        <v>#REF!</v>
      </c>
      <c r="G10" s="305" t="e">
        <f>'[1]Small comp'!#REF!</f>
        <v>#REF!</v>
      </c>
      <c r="H10" s="305" t="e">
        <f>'[1]Small comp'!#REF!</f>
        <v>#REF!</v>
      </c>
      <c r="I10" s="305"/>
      <c r="J10" s="310" t="e">
        <f>'[1]Small comp'!#REF!</f>
        <v>#REF!</v>
      </c>
      <c r="K10" s="305" t="s">
        <v>452</v>
      </c>
      <c r="L10" s="20" t="e">
        <f>'[1]Small comp'!#REF!</f>
        <v>#REF!</v>
      </c>
      <c r="M10" s="273" t="e">
        <f>'[1]Small comp'!#REF!</f>
        <v>#REF!</v>
      </c>
      <c r="N10" s="171"/>
      <c r="O10" s="37"/>
      <c r="P10" s="37"/>
    </row>
    <row r="11" ht="20.25" customHeight="1" spans="1:16">
      <c r="A11" s="11" t="str">
        <f>'[1]Small comp'!$A9</f>
        <v>SMA019</v>
      </c>
      <c r="B11" s="12" t="str">
        <f>'[1]Small comp'!$B9</f>
        <v>SC18CL</v>
      </c>
      <c r="C11" s="315"/>
      <c r="D11" s="309">
        <f>'[1]Small comp'!D9</f>
        <v>0.625</v>
      </c>
      <c r="E11" s="314">
        <f>'[1]Small comp'!$E9</f>
        <v>0</v>
      </c>
      <c r="F11" s="305" t="str">
        <f>'[1]Small comp'!F9</f>
        <v>c/w relay box</v>
      </c>
      <c r="G11" s="305" t="str">
        <f>'[1]Small comp'!H9</f>
        <v>0.055*63"</v>
      </c>
      <c r="H11" s="305" t="str">
        <f>'[1]Small comp'!I9</f>
        <v>6d s/s</v>
      </c>
      <c r="I11" s="305"/>
      <c r="J11" s="310">
        <f>'[1]Small comp'!O9</f>
        <v>756.68549905838</v>
      </c>
      <c r="K11" s="316"/>
      <c r="L11" s="20" t="str">
        <f>'[1]Small comp'!$T9</f>
        <v>CS100</v>
      </c>
      <c r="M11" s="273">
        <f>'[1]Small comp'!$W9</f>
        <v>1437.33384868779</v>
      </c>
      <c r="N11" s="172"/>
      <c r="O11" s="37"/>
      <c r="P11" s="37"/>
    </row>
    <row r="12" ht="28.5" customHeight="1" spans="1:16">
      <c r="A12" s="11" t="str">
        <f>'[1]Small comp'!$A10</f>
        <v>SMA020</v>
      </c>
      <c r="B12" s="12" t="str">
        <f>'[1]Small comp'!$B10</f>
        <v>SC21CL </v>
      </c>
      <c r="C12" s="317"/>
      <c r="D12" s="309">
        <f>'[1]Small comp'!D10</f>
        <v>0.875</v>
      </c>
      <c r="E12" s="314">
        <f>'[1]Small comp'!$E10</f>
        <v>0</v>
      </c>
      <c r="F12" s="305" t="str">
        <f>'[1]Small comp'!F10</f>
        <v>c/w relay box</v>
      </c>
      <c r="G12" s="305" t="str">
        <f>'[1]Small comp'!H10</f>
        <v>0.55*5ft</v>
      </c>
      <c r="H12" s="305" t="str">
        <f>'[1]Small comp'!I10</f>
        <v>2glass door frezzer,4d s/s frezzer, 6d s/s</v>
      </c>
      <c r="I12" s="305"/>
      <c r="J12" s="310">
        <f>'[1]Small comp'!O10</f>
        <v>846.252354048964</v>
      </c>
      <c r="K12" s="318"/>
      <c r="L12" s="20" t="str">
        <f>'[1]Small comp'!$T10</f>
        <v>CS125 Axial fan</v>
      </c>
      <c r="M12" s="273">
        <f>'[1]Small comp'!$W10</f>
        <v>1628.22915230712</v>
      </c>
      <c r="N12" s="173"/>
      <c r="O12" s="37"/>
      <c r="P12" s="37"/>
    </row>
    <row r="13" ht="28.5" customHeight="1" spans="1:16">
      <c r="A13" s="11" t="str">
        <f>'[1]Small comp'!$A11</f>
        <v>SMA021</v>
      </c>
      <c r="B13" s="12" t="str">
        <f>'[1]Small comp'!$B11</f>
        <v>NT6226GK</v>
      </c>
      <c r="C13" s="317"/>
      <c r="D13" s="309"/>
      <c r="E13" s="314"/>
      <c r="F13" s="305"/>
      <c r="G13" s="305"/>
      <c r="H13" s="305"/>
      <c r="I13" s="305"/>
      <c r="J13" s="310">
        <f>'[1]Small comp'!O11</f>
        <v>988.323917137476</v>
      </c>
      <c r="K13" s="318"/>
      <c r="L13" s="20"/>
      <c r="M13" s="273">
        <f>'[1]Small comp'!$W11</f>
        <v>0</v>
      </c>
      <c r="N13" s="173"/>
      <c r="O13" s="37"/>
      <c r="P13" s="37"/>
    </row>
    <row r="14" ht="22.5" spans="1:16">
      <c r="A14" s="11" t="str">
        <f>'[1]Small comp'!$A12</f>
        <v>SMA025.04</v>
      </c>
      <c r="B14" s="43" t="str">
        <f>'[1]Small comp'!$B12</f>
        <v>EEI76C13DJH DC MOTOR (3/8hp)</v>
      </c>
      <c r="C14" s="45" t="s">
        <v>453</v>
      </c>
      <c r="D14" s="309" t="str">
        <f>'[1]Small comp'!D12</f>
        <v>3/8 (0.77amp)</v>
      </c>
      <c r="E14" s="314">
        <f>'[1]Small comp'!$E12</f>
        <v>0</v>
      </c>
      <c r="F14" s="305">
        <f>'[1]Small comp'!F12</f>
        <v>0</v>
      </c>
      <c r="G14" s="305">
        <f>'[1]Small comp'!H12</f>
        <v>0</v>
      </c>
      <c r="H14" s="305" t="str">
        <f>'[1]Small comp'!I12</f>
        <v>2door chiller showcase</v>
      </c>
      <c r="I14" s="305"/>
      <c r="J14" s="310">
        <f>'[1]Small comp'!O12</f>
        <v>355.333333333333</v>
      </c>
      <c r="K14" s="319"/>
      <c r="L14" s="20" t="str">
        <f>'[1]Small comp'!$T12</f>
        <v>CS050 (15 u)</v>
      </c>
      <c r="M14" s="273">
        <f>'[1]Small comp'!$W12</f>
        <v>959.1598349035</v>
      </c>
      <c r="N14" s="165"/>
      <c r="O14" s="37"/>
      <c r="P14" s="37"/>
    </row>
    <row r="15" ht="16" customHeight="1" spans="1:16">
      <c r="A15" s="11" t="str">
        <f>'[1]Small comp'!$A13</f>
        <v>SMA026.01</v>
      </c>
      <c r="B15" s="12" t="str">
        <f>'[1]Small comp'!$B13</f>
        <v>LX95LHBM 1/3HP LG COMP</v>
      </c>
      <c r="C15" s="137"/>
      <c r="D15" s="309" t="str">
        <f>'[1]Small comp'!D13</f>
        <v>1/3HP C/W RUN CAP</v>
      </c>
      <c r="E15" s="314" t="str">
        <f>'[1]Small comp'!$E13</f>
        <v>QA110/AE4440</v>
      </c>
      <c r="F15" s="305">
        <f>'[1]Small comp'!F13</f>
        <v>0</v>
      </c>
      <c r="G15" s="305">
        <f>'[1]Small comp'!H13</f>
        <v>0</v>
      </c>
      <c r="H15" s="305" t="str">
        <f>'[1]Small comp'!I13</f>
        <v>counter frezzer 6ft</v>
      </c>
      <c r="I15" s="305"/>
      <c r="J15" s="310">
        <f>'[1]Small comp'!O13</f>
        <v>270.191570881226</v>
      </c>
      <c r="K15" s="319"/>
      <c r="L15" s="20" t="str">
        <f>'[1]Small comp'!$T13</f>
        <v>CS033 (10 u)</v>
      </c>
      <c r="M15" s="273">
        <f>'[1]Small comp'!$W13</f>
        <v>837.468973195803</v>
      </c>
      <c r="N15" s="165"/>
      <c r="O15" s="37"/>
      <c r="P15" s="37"/>
    </row>
    <row r="16" ht="15" customHeight="1" spans="1:16">
      <c r="A16" s="11" t="str">
        <f>'[1]Small comp'!$A14</f>
        <v>SMA026.08</v>
      </c>
      <c r="B16" s="812" t="str">
        <f>'[1]Small comp'!$B14</f>
        <v>NF21K5131FU 3/8HP R134 LT</v>
      </c>
      <c r="C16" s="136" t="s">
        <v>454</v>
      </c>
      <c r="D16" s="309" t="str">
        <f>'[1]Small comp'!D14</f>
        <v>3/8HP C/W RUN CAP</v>
      </c>
      <c r="E16" s="314" t="str">
        <f>'[1]Small comp'!$E14</f>
        <v>2PCS</v>
      </c>
      <c r="F16" s="305">
        <f>'[1]Small comp'!F14</f>
        <v>0</v>
      </c>
      <c r="G16" s="305">
        <f>'[1]Small comp'!H14</f>
        <v>0</v>
      </c>
      <c r="H16" s="305">
        <f>'[1]Small comp'!I14</f>
        <v>0</v>
      </c>
      <c r="I16" s="305"/>
      <c r="J16" s="310">
        <f>'[1]Small comp'!O14</f>
        <v>330.603174603175</v>
      </c>
      <c r="K16" s="319"/>
      <c r="L16" s="20">
        <f>'[1]Small comp'!$T14</f>
        <v>0</v>
      </c>
      <c r="M16" s="273">
        <f>'[1]Small comp'!$W14</f>
        <v>0</v>
      </c>
      <c r="N16" s="171"/>
      <c r="O16" s="37"/>
      <c r="P16" s="37"/>
    </row>
    <row r="17" spans="1:16">
      <c r="A17" s="11" t="str">
        <f>'[1]Small comp'!$A15</f>
        <v>SMA026.10</v>
      </c>
      <c r="B17" s="812" t="str">
        <f>'[1]Small comp'!$B15</f>
        <v>NF26K5131FZ 3/8HP R134</v>
      </c>
      <c r="C17" s="137"/>
      <c r="D17" s="309" t="str">
        <f>'[1]Small comp'!D15</f>
        <v>3/8 MED TEMP</v>
      </c>
      <c r="E17" s="314" t="str">
        <f>'[1]Small comp'!$E15</f>
        <v>3PCS</v>
      </c>
      <c r="F17" s="305">
        <f>'[1]Small comp'!F15</f>
        <v>0</v>
      </c>
      <c r="G17" s="305">
        <f>'[1]Small comp'!H15</f>
        <v>0</v>
      </c>
      <c r="H17" s="305">
        <f>'[1]Small comp'!I15</f>
        <v>0</v>
      </c>
      <c r="I17" s="305"/>
      <c r="J17" s="310">
        <f>'[1]Small comp'!O15</f>
        <v>335.809523809524</v>
      </c>
      <c r="K17" s="319"/>
      <c r="L17" s="20">
        <f>'[1]Small comp'!$T15</f>
        <v>0</v>
      </c>
      <c r="M17" s="273">
        <f>'[1]Small comp'!$W15</f>
        <v>0</v>
      </c>
      <c r="N17" s="172"/>
      <c r="O17" s="37"/>
      <c r="P17" s="37"/>
    </row>
    <row r="18" spans="1:16">
      <c r="A18" s="11" t="str">
        <f>'[1]Small comp'!$A16</f>
        <v>SMA026.12</v>
      </c>
      <c r="B18" s="812" t="str">
        <f>'[1]Small comp'!$B16</f>
        <v>ENV4A5G-L2J 1/2hp inverter</v>
      </c>
      <c r="C18" s="137"/>
      <c r="D18" s="309" t="str">
        <f>'[1]Small comp'!D16</f>
        <v>15.3cc variable speed R600</v>
      </c>
      <c r="E18" s="314" t="str">
        <f>'[1]Small comp'!$E16</f>
        <v>1PC</v>
      </c>
      <c r="F18" s="305">
        <f>'[1]Small comp'!F16</f>
        <v>0</v>
      </c>
      <c r="G18" s="305">
        <f>'[1]Small comp'!H16</f>
        <v>0</v>
      </c>
      <c r="H18" s="305">
        <f>'[1]Small comp'!I16</f>
        <v>0</v>
      </c>
      <c r="I18" s="305"/>
      <c r="J18" s="310">
        <f>'[1]Small comp'!O16</f>
        <v>383.81512605042</v>
      </c>
      <c r="K18" s="319"/>
      <c r="L18" s="20">
        <f>'[1]Small comp'!$T16</f>
        <v>0</v>
      </c>
      <c r="M18" s="273">
        <f>'[1]Small comp'!$W16</f>
        <v>0</v>
      </c>
      <c r="N18" s="172"/>
      <c r="O18" s="37"/>
      <c r="P18" s="37"/>
    </row>
    <row r="19" spans="1:16">
      <c r="A19" s="11" t="str">
        <f>'[1]Small comp'!$A17</f>
        <v>SMA026.13</v>
      </c>
      <c r="B19" s="812" t="str">
        <f>'[1]Small comp'!$B17</f>
        <v>NC1MV90ASR</v>
      </c>
      <c r="C19" s="138"/>
      <c r="D19" s="309" t="str">
        <f>'[1]Small comp'!D17</f>
        <v>90cc variable speed R134</v>
      </c>
      <c r="E19" s="314" t="str">
        <f>'[1]Small comp'!$E17</f>
        <v>1PC</v>
      </c>
      <c r="F19" s="305">
        <f>'[1]Small comp'!F17</f>
        <v>0</v>
      </c>
      <c r="G19" s="305">
        <f>'[1]Small comp'!H17</f>
        <v>0</v>
      </c>
      <c r="H19" s="305">
        <f>'[1]Small comp'!I17</f>
        <v>0</v>
      </c>
      <c r="I19" s="305"/>
      <c r="J19" s="310">
        <f>'[1]Small comp'!O17</f>
        <v>376.235294117647</v>
      </c>
      <c r="K19" s="319"/>
      <c r="L19" s="20">
        <f>'[1]Small comp'!$T17</f>
        <v>0</v>
      </c>
      <c r="M19" s="273">
        <f>'[1]Small comp'!$W17</f>
        <v>0</v>
      </c>
      <c r="N19" s="173"/>
      <c r="O19" s="37"/>
      <c r="P19" s="37"/>
    </row>
    <row r="20" spans="1:16">
      <c r="A20" s="11" t="str">
        <f>'[1]Small comp'!$A18</f>
        <v>SMA026.14</v>
      </c>
      <c r="B20" s="12" t="str">
        <f>'[1]Small comp'!$B18</f>
        <v>SE30</v>
      </c>
      <c r="C20" s="320" t="s">
        <v>455</v>
      </c>
      <c r="D20" s="321" t="s">
        <v>456</v>
      </c>
      <c r="E20" s="314"/>
      <c r="F20" s="305"/>
      <c r="G20" s="305"/>
      <c r="H20" s="305"/>
      <c r="I20" s="305"/>
      <c r="J20" s="310">
        <f>'[1]Small comp'!O18</f>
        <v>148.055555555556</v>
      </c>
      <c r="K20" s="319"/>
      <c r="L20" s="20">
        <f>'[1]Small comp'!$T18</f>
        <v>0</v>
      </c>
      <c r="M20" s="273">
        <f>'[1]Small comp'!$W18</f>
        <v>0</v>
      </c>
      <c r="N20" s="172"/>
      <c r="O20" s="37"/>
      <c r="P20" s="37"/>
    </row>
    <row r="21" spans="1:16">
      <c r="A21" s="11" t="str">
        <f>'[1]Small comp'!$A19</f>
        <v>SMA026.15</v>
      </c>
      <c r="B21" s="12" t="str">
        <f>'[1]Small comp'!$B19</f>
        <v>SE40</v>
      </c>
      <c r="C21" s="320"/>
      <c r="D21" s="321" t="s">
        <v>457</v>
      </c>
      <c r="E21" s="314"/>
      <c r="F21" s="305"/>
      <c r="G21" s="305"/>
      <c r="H21" s="305"/>
      <c r="I21" s="305"/>
      <c r="J21" s="310">
        <f>'[1]Small comp'!O19</f>
        <v>154.563492063492</v>
      </c>
      <c r="K21" s="319"/>
      <c r="L21" s="20">
        <f>'[1]Small comp'!$T19</f>
        <v>0</v>
      </c>
      <c r="M21" s="273">
        <f>'[1]Small comp'!$W19</f>
        <v>0</v>
      </c>
      <c r="N21" s="172"/>
      <c r="O21" s="37"/>
      <c r="P21" s="37"/>
    </row>
    <row r="22" spans="1:16">
      <c r="A22" s="11" t="str">
        <f>'[1]Small comp'!$A20</f>
        <v>SMA030.01</v>
      </c>
      <c r="B22" s="12" t="str">
        <f>'[1]Small comp'!$B20</f>
        <v>L65CI</v>
      </c>
      <c r="C22" s="209" t="s">
        <v>458</v>
      </c>
      <c r="D22" s="309" t="str">
        <f>'[1]Small comp'!D20</f>
        <v>1/6hp</v>
      </c>
      <c r="E22" s="314" t="str">
        <f>'[1]Small comp'!$E20</f>
        <v>QB66</v>
      </c>
      <c r="F22" s="305">
        <f>'[1]Small comp'!F20</f>
        <v>0</v>
      </c>
      <c r="G22" s="305" t="str">
        <f>'[1]Small comp'!H20</f>
        <v>0.028*4ft</v>
      </c>
      <c r="H22" s="305">
        <f>'[1]Small comp'!I20</f>
        <v>0</v>
      </c>
      <c r="I22" s="305"/>
      <c r="J22" s="310">
        <f>'[1]Small comp'!O20</f>
        <v>156.545454545455</v>
      </c>
      <c r="K22" s="319"/>
      <c r="L22" s="20">
        <f>'[1]Small comp'!$T20</f>
        <v>0</v>
      </c>
      <c r="M22" s="273">
        <f>'[1]Small comp'!$W20</f>
        <v>0</v>
      </c>
      <c r="N22" s="171"/>
      <c r="O22" s="37"/>
      <c r="P22" s="37"/>
    </row>
    <row r="23" spans="1:16">
      <c r="A23" s="11" t="str">
        <f>'[1]Small comp'!$A21</f>
        <v>SMA030.02</v>
      </c>
      <c r="B23" s="12" t="str">
        <f>'[1]Small comp'!$B21</f>
        <v>L72CZ1</v>
      </c>
      <c r="C23" s="209"/>
      <c r="D23" s="309" t="str">
        <f>'[1]Small comp'!D21</f>
        <v>1/5hp c/w run cap 3uf</v>
      </c>
      <c r="E23" s="314" t="str">
        <f>'[1]Small comp'!$E21</f>
        <v>QB73</v>
      </c>
      <c r="F23" s="305">
        <f>'[1]Small comp'!F21</f>
        <v>0</v>
      </c>
      <c r="G23" s="305" t="str">
        <f>'[1]Small comp'!H21</f>
        <v>0.036*4ft</v>
      </c>
      <c r="H23" s="305">
        <f>'[1]Small comp'!I21</f>
        <v>0</v>
      </c>
      <c r="I23" s="305"/>
      <c r="J23" s="310">
        <f>'[1]Small comp'!O21</f>
        <v>175.844444444444</v>
      </c>
      <c r="K23" s="319"/>
      <c r="L23" s="20" t="str">
        <f>'[1]Small comp'!$T21</f>
        <v>CS025</v>
      </c>
      <c r="M23" s="273">
        <f>'[1]Small comp'!$W21</f>
        <v>496.1742556517</v>
      </c>
      <c r="N23" s="172"/>
      <c r="O23" s="37"/>
      <c r="P23" s="37"/>
    </row>
    <row r="24" spans="1:16">
      <c r="A24" s="11" t="str">
        <f>'[1]Small comp'!$A22</f>
        <v>SMA030.021</v>
      </c>
      <c r="B24" s="12" t="str">
        <f>'[1]Small comp'!$B22</f>
        <v>L76CZ1</v>
      </c>
      <c r="C24" s="209"/>
      <c r="D24" s="309" t="str">
        <f>'[1]Small comp'!D22</f>
        <v>1/4hpc/w run cap 3uf</v>
      </c>
      <c r="E24" s="314" t="str">
        <f>'[1]Small comp'!$E22</f>
        <v>QB86</v>
      </c>
      <c r="F24" s="305">
        <f>'[1]Small comp'!F22</f>
        <v>0</v>
      </c>
      <c r="G24" s="305">
        <f>'[1]Small comp'!H22</f>
        <v>0</v>
      </c>
      <c r="H24" s="305">
        <f>'[1]Small comp'!I22</f>
        <v>0</v>
      </c>
      <c r="I24" s="305"/>
      <c r="J24" s="310">
        <f>'[1]Small comp'!O22</f>
        <v>172.282828282828</v>
      </c>
      <c r="K24" s="319"/>
      <c r="L24" s="20" t="str">
        <f>'[1]Small comp'!$T22</f>
        <v>CS030</v>
      </c>
      <c r="M24" s="273">
        <f>'[1]Small comp'!$W22</f>
        <v>589.059566647146</v>
      </c>
      <c r="N24" s="172"/>
      <c r="O24" s="37"/>
      <c r="P24" s="37"/>
    </row>
    <row r="25" ht="13.5" customHeight="1" spans="1:16">
      <c r="A25" s="11" t="str">
        <f>'[1]Small comp'!$A23</f>
        <v>SMA030.03</v>
      </c>
      <c r="B25" s="12" t="str">
        <f>'[1]Small comp'!$B23</f>
        <v>K230CZ1</v>
      </c>
      <c r="C25" s="209"/>
      <c r="D25" s="309" t="str">
        <f>'[1]Small comp'!D23</f>
        <v>1/4hp 230W c/w Start cap</v>
      </c>
      <c r="E25" s="314" t="str">
        <f>'[1]Small comp'!$E23</f>
        <v>QB91</v>
      </c>
      <c r="F25" s="305" t="str">
        <f>'[1]Small comp'!F23</f>
        <v>50uf</v>
      </c>
      <c r="G25" s="305" t="str">
        <f>'[1]Small comp'!H23</f>
        <v>0.042*54"</v>
      </c>
      <c r="H25" s="305" t="str">
        <f>'[1]Small comp'!I23</f>
        <v>1.2m counter chiller</v>
      </c>
      <c r="I25" s="305"/>
      <c r="J25" s="310">
        <f>'[1]Small comp'!O23</f>
        <v>195.363247863248</v>
      </c>
      <c r="K25" s="319"/>
      <c r="L25" s="20" t="str">
        <f>'[1]Small comp'!$T23</f>
        <v>CS030</v>
      </c>
      <c r="M25" s="273">
        <f>'[1]Small comp'!$W23</f>
        <v>599.906127493706</v>
      </c>
      <c r="N25" s="172"/>
      <c r="O25" s="37"/>
      <c r="P25" s="37"/>
    </row>
    <row r="26" ht="22.5" spans="1:16">
      <c r="A26" s="11" t="str">
        <f>'[1]Small comp'!$A24</f>
        <v>SMA030.05</v>
      </c>
      <c r="B26" s="12" t="str">
        <f>'[1]Small comp'!$B24</f>
        <v>KK270CZ1</v>
      </c>
      <c r="C26" s="209"/>
      <c r="D26" s="309" t="str">
        <f>'[1]Small comp'!D24</f>
        <v>1/3hp 270W c/w Start&amp;Run cap</v>
      </c>
      <c r="E26" s="314" t="str">
        <f>'[1]Small comp'!$E24</f>
        <v>QB110,QA110</v>
      </c>
      <c r="F26" s="305" t="str">
        <f>'[1]Small comp'!F24</f>
        <v>5uf</v>
      </c>
      <c r="G26" s="305" t="str">
        <f>'[1]Small comp'!H24</f>
        <v>0.042*54"</v>
      </c>
      <c r="H26" s="305" t="str">
        <f>'[1]Small comp'!I24</f>
        <v>mini 2door,1.5m counter chiller,1 door display chiller</v>
      </c>
      <c r="I26" s="305"/>
      <c r="J26" s="310">
        <f>'[1]Small comp'!O24</f>
        <v>201.495726495726</v>
      </c>
      <c r="K26" s="319"/>
      <c r="L26" s="20" t="str">
        <f>'[1]Small comp'!$T24</f>
        <v>CS033 (10 u)</v>
      </c>
      <c r="M26" s="273">
        <f>'[1]Small comp'!$W24</f>
        <v>682.126274174943</v>
      </c>
      <c r="N26" s="172"/>
      <c r="O26" s="37"/>
      <c r="P26" s="37"/>
    </row>
    <row r="27" spans="1:16">
      <c r="A27" s="11" t="str">
        <f>'[1]Small comp'!$A25</f>
        <v>SMA030.06</v>
      </c>
      <c r="B27" s="12" t="str">
        <f>'[1]Small comp'!$B25</f>
        <v>K325CZ1</v>
      </c>
      <c r="C27" s="209"/>
      <c r="D27" s="309" t="str">
        <f>'[1]Small comp'!D25</f>
        <v>3/8hp 325W c/w Start&amp;Run cap</v>
      </c>
      <c r="E27" s="314" t="str">
        <f>'[1]Small comp'!$E25</f>
        <v>QA125</v>
      </c>
      <c r="F27" s="305" t="str">
        <f>'[1]Small comp'!F25</f>
        <v>50uf,5uf</v>
      </c>
      <c r="G27" s="305" t="str">
        <f>'[1]Small comp'!H25</f>
        <v>0.042*54"</v>
      </c>
      <c r="H27" s="305" t="str">
        <f>'[1]Small comp'!I25</f>
        <v>1.8m counter chiller,2door piping</v>
      </c>
      <c r="I27" s="305"/>
      <c r="J27" s="310">
        <f>'[1]Small comp'!O25</f>
        <v>230.405982905983</v>
      </c>
      <c r="K27" s="319"/>
      <c r="L27" s="20" t="str">
        <f>'[1]Small comp'!$T25</f>
        <v>CS050 (15 u)</v>
      </c>
      <c r="M27" s="273">
        <f>'[1]Small comp'!$W25</f>
        <v>715.512517561186</v>
      </c>
      <c r="N27" s="172"/>
      <c r="O27" s="37"/>
      <c r="P27" s="37"/>
    </row>
    <row r="28" ht="22.5" spans="1:16">
      <c r="A28" s="11" t="str">
        <f>'[1]Small comp'!$A26</f>
        <v>SMA030.07</v>
      </c>
      <c r="B28" s="12" t="str">
        <f>'[1]Small comp'!$B26</f>
        <v>K375CZ1 1/2hp  </v>
      </c>
      <c r="C28" s="209"/>
      <c r="D28" s="309" t="str">
        <f>'[1]Small comp'!D26</f>
        <v>1/2hp c/w Start&amp;Run cap</v>
      </c>
      <c r="E28" s="314" t="str">
        <f>'[1]Small comp'!$E26</f>
        <v>AE2415Y,QA125</v>
      </c>
      <c r="F28" s="305" t="str">
        <f>'[1]Small comp'!F26</f>
        <v>50uf,5uf</v>
      </c>
      <c r="G28" s="305" t="str">
        <f>'[1]Small comp'!H26</f>
        <v>0.049*54" </v>
      </c>
      <c r="H28" s="305" t="str">
        <f>'[1]Small comp'!I26</f>
        <v>2door chiller showcase,2.1m c.chiller,4d upright</v>
      </c>
      <c r="I28" s="305"/>
      <c r="J28" s="310">
        <f>'[1]Small comp'!O26</f>
        <v>233.910256410256</v>
      </c>
      <c r="K28" s="319">
        <v>10</v>
      </c>
      <c r="L28" s="20" t="str">
        <f>'[1]Small comp'!$T26</f>
        <v>CS050 (15 u)</v>
      </c>
      <c r="M28" s="273">
        <f>'[1]Small comp'!$W26</f>
        <v>738.736554480219</v>
      </c>
      <c r="N28" s="172"/>
      <c r="O28" s="37"/>
      <c r="P28" s="37"/>
    </row>
    <row r="29" ht="16" customHeight="1" spans="1:16">
      <c r="A29" s="11" t="str">
        <f>'[1]Small comp'!$A27</f>
        <v>SMA030.08</v>
      </c>
      <c r="B29" s="12" t="str">
        <f>'[1]Small comp'!$B27</f>
        <v>K400CZ1 1/2hp(B) </v>
      </c>
      <c r="C29" s="209"/>
      <c r="D29" s="309" t="str">
        <f>'[1]Small comp'!D27</f>
        <v>1/2hp(B) C/W Start&amp;Run cap</v>
      </c>
      <c r="E29" s="314" t="str">
        <f>'[1]Small comp'!$E27</f>
        <v>AE7440</v>
      </c>
      <c r="F29" s="305" t="str">
        <f>'[1]Small comp'!F27</f>
        <v>50uf,6uf</v>
      </c>
      <c r="G29" s="305" t="str">
        <f>'[1]Small comp'!H27</f>
        <v>0.049*54",0.042*54" piping</v>
      </c>
      <c r="H29" s="305" t="str">
        <f>'[1]Small comp'!I27</f>
        <v>3door chiller showcase,4d s/s upright</v>
      </c>
      <c r="I29" s="305"/>
      <c r="J29" s="310">
        <f>'[1]Small comp'!O27</f>
        <v>255.811965811966</v>
      </c>
      <c r="K29" s="319">
        <v>10</v>
      </c>
      <c r="L29" s="20" t="str">
        <f>'[1]Small comp'!$T27</f>
        <v>CS060 (16 u)</v>
      </c>
      <c r="M29" s="273">
        <f>'[1]Small comp'!$W27</f>
        <v>812.865643527935</v>
      </c>
      <c r="N29" s="172"/>
      <c r="O29" s="37"/>
      <c r="P29" s="37"/>
    </row>
    <row r="30" customHeight="1" spans="1:16">
      <c r="A30" s="11" t="str">
        <f>'[1]Small comp'!$A28</f>
        <v>SMA030.09</v>
      </c>
      <c r="B30" s="12" t="str">
        <f>'[1]Small comp'!$B28</f>
        <v>NE2150CK 1/3hp </v>
      </c>
      <c r="C30" s="209" t="s">
        <v>459</v>
      </c>
      <c r="D30" s="309" t="str">
        <f>'[1]Small comp'!D28</f>
        <v>1/3hp 600W c/w start&amp;run cap</v>
      </c>
      <c r="E30" s="314" t="str">
        <f>'[1]Small comp'!$E28</f>
        <v>SC12CL</v>
      </c>
      <c r="F30" s="305">
        <f>'[1]Small comp'!F28</f>
        <v>0</v>
      </c>
      <c r="G30" s="305" t="str">
        <f>'[1]Small comp'!H28</f>
        <v>0.042*54"</v>
      </c>
      <c r="H30" s="305" t="str">
        <f>'[1]Small comp'!I28</f>
        <v>counter frezzer 6ft</v>
      </c>
      <c r="I30" s="305"/>
      <c r="J30" s="310">
        <f>'[1]Small comp'!O28</f>
        <v>404.305555555555</v>
      </c>
      <c r="K30" s="319"/>
      <c r="L30" s="20" t="str">
        <f>'[1]Small comp'!$T28</f>
        <v>CS050 (15 u)</v>
      </c>
      <c r="M30" s="273">
        <f>'[1]Small comp'!$W28</f>
        <v>895.52667793701</v>
      </c>
      <c r="N30" s="172"/>
      <c r="O30" s="37"/>
      <c r="P30" s="37"/>
    </row>
    <row r="31" spans="1:16">
      <c r="A31" s="11" t="str">
        <f>'[1]Small comp'!$A29</f>
        <v>SMA030.10</v>
      </c>
      <c r="B31" s="12" t="str">
        <f>'[1]Small comp'!$B29</f>
        <v>NE2170CK 1/2hp </v>
      </c>
      <c r="C31" s="209"/>
      <c r="D31" s="309" t="str">
        <f>'[1]Small comp'!D29</f>
        <v>1/2hp 700W c/w start&amp;run cap</v>
      </c>
      <c r="E31" s="314" t="str">
        <f>'[1]Small comp'!$E29</f>
        <v>SC15CL</v>
      </c>
      <c r="F31" s="305">
        <f>'[1]Small comp'!F29</f>
        <v>0</v>
      </c>
      <c r="G31" s="305" t="str">
        <f>'[1]Small comp'!H29</f>
        <v>0.049*54"</v>
      </c>
      <c r="H31" s="305" t="str">
        <f>'[1]Small comp'!I29</f>
        <v>4d s/s upright</v>
      </c>
      <c r="I31" s="305"/>
      <c r="J31" s="310">
        <f>'[1]Small comp'!O29</f>
        <v>418.2</v>
      </c>
      <c r="K31" s="319"/>
      <c r="L31" s="20" t="str">
        <f>'[1]Small comp'!$T29</f>
        <v>CS060 (16 u)</v>
      </c>
      <c r="M31" s="273">
        <f>'[1]Small comp'!$W29</f>
        <v>936.798624127583</v>
      </c>
      <c r="N31" s="172"/>
      <c r="O31" s="37"/>
      <c r="P31" s="37"/>
    </row>
    <row r="32" spans="1:16">
      <c r="A32" s="11" t="str">
        <f>'[1]Small comp'!$A30</f>
        <v>SMA030.11</v>
      </c>
      <c r="B32" s="12" t="str">
        <f>'[1]Small comp'!$B30</f>
        <v>NE2178CK 5/8hp </v>
      </c>
      <c r="C32" s="209"/>
      <c r="D32" s="309" t="str">
        <f>'[1]Small comp'!D30</f>
        <v>5/8HP 850W c/w start&amp;run cap</v>
      </c>
      <c r="E32" s="314" t="str">
        <f>'[1]Small comp'!$E30</f>
        <v>SC18CL</v>
      </c>
      <c r="F32" s="305">
        <f>'[1]Small comp'!F30</f>
        <v>0</v>
      </c>
      <c r="G32" s="305" t="str">
        <f>'[1]Small comp'!H30</f>
        <v>0.055*54"</v>
      </c>
      <c r="H32" s="305" t="str">
        <f>'[1]Small comp'!I30</f>
        <v>2d s/s frezzer,4d s/s upright</v>
      </c>
      <c r="I32" s="305"/>
      <c r="J32" s="310">
        <f>'[1]Small comp'!O30</f>
        <v>433.688888888889</v>
      </c>
      <c r="K32" s="319"/>
      <c r="L32" s="20" t="str">
        <f>'[1]Small comp'!$T30</f>
        <v>CS075</v>
      </c>
      <c r="M32" s="273">
        <f>'[1]Small comp'!$W30</f>
        <v>997.767387941905</v>
      </c>
      <c r="N32" s="172"/>
      <c r="O32" s="37"/>
      <c r="P32" s="37"/>
    </row>
    <row r="33" spans="1:16">
      <c r="A33" s="11" t="str">
        <f>'[1]Small comp'!$A31</f>
        <v>SMA030.12</v>
      </c>
      <c r="B33" s="12" t="str">
        <f>'[1]Small comp'!$B31</f>
        <v>NE2180CK 3/4hp</v>
      </c>
      <c r="C33" s="209"/>
      <c r="D33" s="309" t="str">
        <f>'[1]Small comp'!D31</f>
        <v>3/4HP 910W c/w start&amp;run cap</v>
      </c>
      <c r="E33" s="314" t="str">
        <f>'[1]Small comp'!$E31</f>
        <v>SC18CL</v>
      </c>
      <c r="F33" s="305">
        <f>'[1]Small comp'!F31</f>
        <v>0</v>
      </c>
      <c r="G33" s="305" t="str">
        <f>'[1]Small comp'!H31</f>
        <v>0.055*54"</v>
      </c>
      <c r="H33" s="305" t="str">
        <f>'[1]Small comp'!I31</f>
        <v>4d s/s frezzer,6d s/s upright</v>
      </c>
      <c r="I33" s="305"/>
      <c r="J33" s="310">
        <f>'[1]Small comp'!O31</f>
        <v>451.759259259259</v>
      </c>
      <c r="K33" s="319"/>
      <c r="L33" s="20" t="str">
        <f>'[1]Small comp'!$T31</f>
        <v>CS100</v>
      </c>
      <c r="M33" s="273">
        <f>'[1]Small comp'!$W31</f>
        <v>1072.88940424335</v>
      </c>
      <c r="N33" s="172"/>
      <c r="O33" s="37"/>
      <c r="P33" s="37"/>
    </row>
    <row r="34" spans="1:16">
      <c r="A34" s="11" t="str">
        <f>'[1]Small comp'!$A32</f>
        <v>SMA030.14</v>
      </c>
      <c r="B34" s="12" t="str">
        <f>'[1]Small comp'!$B32</f>
        <v>NCT2195CK 1hp</v>
      </c>
      <c r="C34" s="209"/>
      <c r="D34" s="309" t="str">
        <f>'[1]Small comp'!D32</f>
        <v>1HP 1100W c/w start&amp;run cap</v>
      </c>
      <c r="E34" s="314" t="str">
        <f>'[1]Small comp'!$E32</f>
        <v>WJ2450Z</v>
      </c>
      <c r="F34" s="305">
        <f>'[1]Small comp'!F32</f>
        <v>0</v>
      </c>
      <c r="G34" s="305" t="str">
        <f>'[1]Small comp'!H32</f>
        <v>0.049*54"*2</v>
      </c>
      <c r="H34" s="305" t="str">
        <f>'[1]Small comp'!I32</f>
        <v>2d frezzer glass,6d s/s frezzer</v>
      </c>
      <c r="I34" s="305"/>
      <c r="J34" s="310">
        <f>'[1]Small comp'!O32</f>
        <v>860.088888888889</v>
      </c>
      <c r="K34" s="319"/>
      <c r="L34" s="20" t="str">
        <f>'[1]Small comp'!$T32</f>
        <v>CS145 Axial fan</v>
      </c>
      <c r="M34" s="273">
        <f>'[1]Small comp'!$W32</f>
        <v>1629.26100996345</v>
      </c>
      <c r="N34" s="172"/>
      <c r="O34" s="37"/>
      <c r="P34" s="37"/>
    </row>
    <row r="35" customHeight="1" spans="1:16">
      <c r="A35" s="11" t="str">
        <f>'[1]Small comp'!$A33</f>
        <v>SMA030.15</v>
      </c>
      <c r="B35" s="12" t="str">
        <f>'[1]Small comp'!$B33</f>
        <v>NCT2212CK 1 1/2hp</v>
      </c>
      <c r="C35" s="209"/>
      <c r="D35" s="309" t="str">
        <f>'[1]Small comp'!D33</f>
        <v>1 1/2HP1400W  c/w start&amp;run cap</v>
      </c>
      <c r="E35" s="314" t="str">
        <f>'[1]Small comp'!$E33</f>
        <v>AW2464Z</v>
      </c>
      <c r="F35" s="305">
        <f>'[1]Small comp'!F33</f>
        <v>0</v>
      </c>
      <c r="G35" s="305" t="str">
        <f>'[1]Small comp'!H33</f>
        <v>0.049*54"*2</v>
      </c>
      <c r="H35" s="305" t="str">
        <f>'[1]Small comp'!I33</f>
        <v>3d frezzer glass</v>
      </c>
      <c r="I35" s="305"/>
      <c r="J35" s="310">
        <f>'[1]Small comp'!O33</f>
        <v>954.685990338164</v>
      </c>
      <c r="K35" s="319"/>
      <c r="L35" s="20" t="str">
        <f>'[1]Small comp'!$T33</f>
        <v>CS170 Axial fan</v>
      </c>
      <c r="M35" s="273">
        <f>'[1]Small comp'!$W33</f>
        <v>1808.28005311752</v>
      </c>
      <c r="N35" s="172"/>
      <c r="O35" s="37"/>
      <c r="P35" s="37"/>
    </row>
    <row r="36" customHeight="1" spans="1:16">
      <c r="A36" s="11"/>
      <c r="B36" s="12"/>
      <c r="C36" s="209"/>
      <c r="D36" s="309"/>
      <c r="E36" s="314"/>
      <c r="F36" s="305"/>
      <c r="G36" s="305"/>
      <c r="H36" s="305"/>
      <c r="I36" s="305"/>
      <c r="J36" s="310" t="str">
        <f>'[1]Small comp'!O103</f>
        <v>~</v>
      </c>
      <c r="K36" s="319"/>
      <c r="L36" s="20"/>
      <c r="M36" s="273">
        <f>'[1]Small comp'!$W103</f>
        <v>0</v>
      </c>
      <c r="N36" s="172"/>
      <c r="O36" s="37"/>
      <c r="P36" s="37"/>
    </row>
    <row r="37" customHeight="1" spans="1:16">
      <c r="A37" s="11"/>
      <c r="B37" s="12"/>
      <c r="C37" s="209"/>
      <c r="D37" s="309"/>
      <c r="E37" s="314"/>
      <c r="F37" s="305"/>
      <c r="G37" s="305"/>
      <c r="H37" s="305"/>
      <c r="I37" s="305"/>
      <c r="J37" s="310" t="str">
        <f>'[1]Small comp'!O104</f>
        <v>~</v>
      </c>
      <c r="K37" s="319"/>
      <c r="L37" s="20"/>
      <c r="M37" s="273">
        <f>'[1]Small comp'!$W104</f>
        <v>0</v>
      </c>
      <c r="N37" s="172"/>
      <c r="O37" s="37"/>
      <c r="P37" s="37"/>
    </row>
    <row r="38" customHeight="1" spans="1:16">
      <c r="A38" s="11"/>
      <c r="B38" s="12"/>
      <c r="C38" s="209"/>
      <c r="D38" s="309"/>
      <c r="E38" s="314"/>
      <c r="F38" s="305"/>
      <c r="G38" s="305"/>
      <c r="H38" s="305"/>
      <c r="I38" s="305"/>
      <c r="J38" s="310" t="str">
        <f>'[1]Small comp'!O105</f>
        <v>~</v>
      </c>
      <c r="K38" s="319"/>
      <c r="L38" s="20"/>
      <c r="M38" s="273">
        <f>'[1]Small comp'!$W105</f>
        <v>0</v>
      </c>
      <c r="N38" s="172"/>
      <c r="O38" s="37"/>
      <c r="P38" s="37"/>
    </row>
    <row r="39" customHeight="1" spans="1:16">
      <c r="A39" s="11"/>
      <c r="B39" s="12"/>
      <c r="C39" s="209"/>
      <c r="D39" s="309"/>
      <c r="E39" s="314"/>
      <c r="F39" s="305"/>
      <c r="G39" s="305"/>
      <c r="H39" s="305"/>
      <c r="I39" s="305"/>
      <c r="J39" s="310" t="str">
        <f>'[1]Small comp'!O106</f>
        <v>~</v>
      </c>
      <c r="K39" s="319"/>
      <c r="L39" s="20"/>
      <c r="M39" s="273">
        <f>'[1]Small comp'!$W106</f>
        <v>0</v>
      </c>
      <c r="N39" s="172"/>
      <c r="O39" s="37"/>
      <c r="P39" s="37"/>
    </row>
    <row r="40" customHeight="1" spans="1:16">
      <c r="A40" s="11"/>
      <c r="B40" s="12"/>
      <c r="C40" s="209"/>
      <c r="D40" s="309"/>
      <c r="E40" s="314"/>
      <c r="F40" s="305"/>
      <c r="G40" s="305"/>
      <c r="H40" s="305"/>
      <c r="I40" s="305"/>
      <c r="J40" s="310" t="str">
        <f>'[1]Small comp'!O107</f>
        <v>~</v>
      </c>
      <c r="K40" s="319"/>
      <c r="L40" s="20"/>
      <c r="M40" s="273">
        <f>'[1]Small comp'!$W107</f>
        <v>0</v>
      </c>
      <c r="N40" s="172"/>
      <c r="O40" s="37"/>
      <c r="P40" s="37"/>
    </row>
    <row r="41" customHeight="1" spans="1:16">
      <c r="A41" s="11"/>
      <c r="B41" s="12"/>
      <c r="C41" s="209"/>
      <c r="D41" s="309"/>
      <c r="E41" s="314"/>
      <c r="F41" s="305"/>
      <c r="G41" s="305"/>
      <c r="H41" s="305"/>
      <c r="I41" s="305"/>
      <c r="J41" s="310" t="str">
        <f>'[1]Small comp'!O108</f>
        <v>~</v>
      </c>
      <c r="K41" s="319"/>
      <c r="L41" s="20"/>
      <c r="M41" s="273">
        <f>'[1]Small comp'!$W108</f>
        <v>0</v>
      </c>
      <c r="N41" s="172"/>
      <c r="O41" s="37"/>
      <c r="P41" s="37"/>
    </row>
    <row r="42" customHeight="1" spans="1:16">
      <c r="A42" s="11"/>
      <c r="B42" s="12"/>
      <c r="C42" s="209"/>
      <c r="D42" s="309"/>
      <c r="E42" s="314"/>
      <c r="F42" s="305"/>
      <c r="G42" s="305"/>
      <c r="H42" s="305"/>
      <c r="I42" s="305"/>
      <c r="J42" s="310" t="str">
        <f>'[1]Small comp'!O109</f>
        <v>~</v>
      </c>
      <c r="K42" s="319"/>
      <c r="L42" s="20"/>
      <c r="M42" s="273">
        <f>'[1]Small comp'!$W109</f>
        <v>0</v>
      </c>
      <c r="N42" s="172"/>
      <c r="O42" s="37"/>
      <c r="P42" s="37"/>
    </row>
    <row r="43" ht="15" customHeight="1" spans="1:16">
      <c r="A43" s="11" t="str">
        <f>'[1]Small comp'!$A34</f>
        <v>SMA030.16</v>
      </c>
      <c r="B43" s="12" t="str">
        <f>'[1]Small comp'!$B34</f>
        <v>LZ58CU</v>
      </c>
      <c r="C43" s="209" t="s">
        <v>460</v>
      </c>
      <c r="D43" s="309" t="str">
        <f>'[1]Small comp'!D34</f>
        <v>1/3hp 275W c/w run cap</v>
      </c>
      <c r="E43" s="314" t="str">
        <f>'[1]Small comp'!$E34</f>
        <v>QB110</v>
      </c>
      <c r="F43" s="305" t="str">
        <f>'[1]Small comp'!F34</f>
        <v>3uf</v>
      </c>
      <c r="G43" s="305" t="str">
        <f>'[1]Small comp'!H34</f>
        <v>0.036*76"</v>
      </c>
      <c r="H43" s="305">
        <f>'[1]Small comp'!I34</f>
        <v>0</v>
      </c>
      <c r="I43" s="305"/>
      <c r="J43" s="310">
        <f>'[1]Small comp'!O34</f>
        <v>188.296296296296</v>
      </c>
      <c r="K43" s="319"/>
      <c r="L43" s="20" t="str">
        <f>'[1]Small comp'!$T34</f>
        <v>CS050 (15 u)</v>
      </c>
      <c r="M43" s="273">
        <f>'[1]Small comp'!$W34</f>
        <v>670.641316384981</v>
      </c>
      <c r="N43" s="172"/>
      <c r="O43" s="37"/>
      <c r="P43" s="37"/>
    </row>
    <row r="44" spans="1:16">
      <c r="A44" s="11" t="str">
        <f>'[1]Small comp'!$A35</f>
        <v>SMA030.17</v>
      </c>
      <c r="B44" s="12" t="str">
        <f>'[1]Small comp'!$B35</f>
        <v>LZ68CU1</v>
      </c>
      <c r="C44" s="209"/>
      <c r="D44" s="309" t="str">
        <f>'[1]Small comp'!D35</f>
        <v>3/8hp 325W c/w run cap</v>
      </c>
      <c r="E44" s="314" t="str">
        <f>'[1]Small comp'!$E35</f>
        <v>QA125</v>
      </c>
      <c r="F44" s="305" t="str">
        <f>'[1]Small comp'!F35</f>
        <v>4uf</v>
      </c>
      <c r="G44" s="305" t="str">
        <f>'[1]Small comp'!H35</f>
        <v>0.036*59"</v>
      </c>
      <c r="H44" s="305" t="str">
        <f>'[1]Small comp'!I35</f>
        <v>5ft counter chiller</v>
      </c>
      <c r="I44" s="305"/>
      <c r="J44" s="310">
        <f>'[1]Small comp'!O35</f>
        <v>193.358024691358</v>
      </c>
      <c r="K44" s="319"/>
      <c r="L44" s="20" t="str">
        <f>'[1]Small comp'!$T35</f>
        <v>CS050 (15 u)</v>
      </c>
      <c r="M44" s="273">
        <f>'[1]Small comp'!$W35</f>
        <v>683.780646190978</v>
      </c>
      <c r="N44" s="172"/>
      <c r="O44" s="37"/>
      <c r="P44" s="37"/>
    </row>
    <row r="45" ht="17.25" customHeight="1" spans="1:16">
      <c r="A45" s="11" t="str">
        <f>'[1]Small comp'!$A36</f>
        <v>SMA030.18</v>
      </c>
      <c r="B45" s="12" t="str">
        <f>'[1]Small comp'!$B36</f>
        <v>LZ76CU</v>
      </c>
      <c r="C45" s="209"/>
      <c r="D45" s="309" t="str">
        <f>'[1]Small comp'!D36</f>
        <v>1/2hp 380W c/w run cap</v>
      </c>
      <c r="E45" s="314" t="str">
        <f>'[1]Small comp'!$E36</f>
        <v>AE2415Y</v>
      </c>
      <c r="F45" s="305" t="str">
        <f>'[1]Small comp'!F36</f>
        <v>4uf</v>
      </c>
      <c r="G45" s="305" t="str">
        <f>'[1]Small comp'!H36</f>
        <v>0.042*54"</v>
      </c>
      <c r="H45" s="305">
        <f>'[1]Small comp'!I36</f>
        <v>0</v>
      </c>
      <c r="I45" s="305"/>
      <c r="J45" s="310">
        <f>'[1]Small comp'!O36</f>
        <v>232.333333333333</v>
      </c>
      <c r="K45" s="319"/>
      <c r="L45" s="20" t="str">
        <f>'[1]Small comp'!$T36</f>
        <v>CS060 (16 u)</v>
      </c>
      <c r="M45" s="273">
        <f>'[1]Small comp'!$W36</f>
        <v>767.671640000598</v>
      </c>
      <c r="N45" s="172"/>
      <c r="O45" s="37"/>
      <c r="P45" s="37"/>
    </row>
    <row r="46" ht="15" customHeight="1" spans="1:16">
      <c r="A46" s="11" t="str">
        <f>'[1]Small comp'!$A37</f>
        <v>SMA030.19</v>
      </c>
      <c r="B46" s="12" t="str">
        <f>'[1]Small comp'!$B37</f>
        <v>LU83CU</v>
      </c>
      <c r="C46" s="209"/>
      <c r="D46" s="309" t="str">
        <f>'[1]Small comp'!D37</f>
        <v>1/2hp 400W c/w start&amp;run cap</v>
      </c>
      <c r="E46" s="314" t="str">
        <f>'[1]Small comp'!$E37</f>
        <v>AE2415Y</v>
      </c>
      <c r="F46" s="305">
        <f>'[1]Small comp'!F37</f>
        <v>0</v>
      </c>
      <c r="G46" s="305" t="str">
        <f>'[1]Small comp'!H37</f>
        <v>0.049*54"</v>
      </c>
      <c r="H46" s="305" t="str">
        <f>'[1]Small comp'!I37</f>
        <v>2door chiller showcase,4d s/s</v>
      </c>
      <c r="I46" s="305"/>
      <c r="J46" s="310">
        <f>'[1]Small comp'!O37</f>
        <v>223.728395061728</v>
      </c>
      <c r="K46" s="319"/>
      <c r="L46" s="20" t="str">
        <f>'[1]Small comp'!$T37</f>
        <v>CS060 (16 u)</v>
      </c>
      <c r="M46" s="273">
        <f>'[1]Small comp'!$W37</f>
        <v>761.525255520881</v>
      </c>
      <c r="N46" s="172"/>
      <c r="O46" s="37"/>
      <c r="P46" s="37"/>
    </row>
    <row r="47" spans="1:16">
      <c r="A47" s="11" t="str">
        <f>'[1]Small comp'!$A38</f>
        <v>SMA030.20</v>
      </c>
      <c r="B47" s="12" t="str">
        <f>'[1]Small comp'!$B38</f>
        <v>KK480CU1</v>
      </c>
      <c r="C47" s="209"/>
      <c r="D47" s="309" t="str">
        <f>'[1]Small comp'!D38</f>
        <v>5/8hp 480W c/w run&amp;start cap</v>
      </c>
      <c r="E47" s="314" t="str">
        <f>'[1]Small comp'!$E38</f>
        <v>AE7440</v>
      </c>
      <c r="F47" s="305">
        <f>'[1]Small comp'!F38</f>
        <v>0</v>
      </c>
      <c r="G47" s="305" t="str">
        <f>'[1]Small comp'!H38</f>
        <v>0.049*54"</v>
      </c>
      <c r="H47" s="305" t="str">
        <f>'[1]Small comp'!I38</f>
        <v>3door chiller showcase,4d s/s</v>
      </c>
      <c r="I47" s="305"/>
      <c r="J47" s="310">
        <f>'[1]Small comp'!O38</f>
        <v>262.197530864197</v>
      </c>
      <c r="K47" s="319"/>
      <c r="L47" s="20" t="str">
        <f>'[1]Small comp'!$T38</f>
        <v>CS075</v>
      </c>
      <c r="M47" s="273">
        <f>'[1]Small comp'!$W38</f>
        <v>840.853807694992</v>
      </c>
      <c r="N47" s="172"/>
      <c r="O47" s="37"/>
      <c r="P47" s="37"/>
    </row>
    <row r="48" spans="1:16">
      <c r="A48" s="11" t="str">
        <f>'[1]Small comp'!$A39</f>
        <v>SMA030.21</v>
      </c>
      <c r="B48" s="12" t="str">
        <f>'[1]Small comp'!$B39</f>
        <v>KK550CU</v>
      </c>
      <c r="C48" s="209"/>
      <c r="D48" s="309" t="str">
        <f>'[1]Small comp'!D39</f>
        <v>3/4hp 550W c/w run&amp;start cap</v>
      </c>
      <c r="E48" s="314" t="str">
        <f>'[1]Small comp'!$E39</f>
        <v>WJ9460</v>
      </c>
      <c r="F48" s="305">
        <f>'[1]Small comp'!F39</f>
        <v>0</v>
      </c>
      <c r="G48" s="305" t="str">
        <f>'[1]Small comp'!H39</f>
        <v>0.049*54"</v>
      </c>
      <c r="H48" s="305">
        <f>'[1]Small comp'!I39</f>
        <v>0</v>
      </c>
      <c r="I48" s="305"/>
      <c r="J48" s="310">
        <f>'[1]Small comp'!O39</f>
        <v>380.641975308642</v>
      </c>
      <c r="K48" s="319"/>
      <c r="L48" s="20" t="str">
        <f>'[1]Small comp'!$T39</f>
        <v>CS075</v>
      </c>
      <c r="M48" s="273">
        <f>'[1]Small comp'!$W39</f>
        <v>925.456982298167</v>
      </c>
      <c r="N48" s="172"/>
      <c r="O48" s="37"/>
      <c r="P48" s="37"/>
    </row>
    <row r="49" spans="1:16">
      <c r="A49" s="11" t="str">
        <f>'[1]Small comp'!$A40</f>
        <v>SMA030.22</v>
      </c>
      <c r="B49" s="12" t="str">
        <f>'[1]Small comp'!$B40</f>
        <v>KK650CU</v>
      </c>
      <c r="C49" s="209"/>
      <c r="D49" s="309" t="str">
        <f>'[1]Small comp'!D40</f>
        <v>1/2hp 650W c/w run&amp;start cap</v>
      </c>
      <c r="E49" s="314" t="str">
        <f>'[1]Small comp'!$E40</f>
        <v>SC15CL</v>
      </c>
      <c r="F49" s="305">
        <f>'[1]Small comp'!F40</f>
        <v>0</v>
      </c>
      <c r="G49" s="305" t="str">
        <f>'[1]Small comp'!H40</f>
        <v>0.049*54"</v>
      </c>
      <c r="H49" s="305">
        <f>'[1]Small comp'!I40</f>
        <v>0</v>
      </c>
      <c r="I49" s="305"/>
      <c r="J49" s="310">
        <f>'[1]Small comp'!O40</f>
        <v>411.012345679012</v>
      </c>
      <c r="K49" s="319"/>
      <c r="L49" s="20" t="str">
        <f>'[1]Small comp'!$T40</f>
        <v>CS075</v>
      </c>
      <c r="M49" s="273">
        <f>'[1]Small comp'!$W40</f>
        <v>947.150103991289</v>
      </c>
      <c r="N49" s="172"/>
      <c r="O49" s="37"/>
      <c r="P49" s="37"/>
    </row>
    <row r="50" spans="1:16">
      <c r="A50" s="11" t="str">
        <f>'[1]Small comp'!$A41</f>
        <v>SMA030.23</v>
      </c>
      <c r="B50" s="12" t="str">
        <f>'[1]Small comp'!$B41</f>
        <v>NE2168CU</v>
      </c>
      <c r="C50" s="209"/>
      <c r="D50" s="309" t="str">
        <f>'[1]Small comp'!D41</f>
        <v>5/8hp 750W c/w run&amp;start cap</v>
      </c>
      <c r="E50" s="314" t="str">
        <f>'[1]Small comp'!$E41</f>
        <v>SC15CL</v>
      </c>
      <c r="F50" s="305">
        <f>'[1]Small comp'!F41</f>
        <v>0</v>
      </c>
      <c r="G50" s="305" t="str">
        <f>'[1]Small comp'!H41</f>
        <v>0.049*54"</v>
      </c>
      <c r="H50" s="305">
        <f>'[1]Small comp'!I41</f>
        <v>0</v>
      </c>
      <c r="I50" s="305"/>
      <c r="J50" s="310">
        <f>'[1]Small comp'!O41</f>
        <v>427.20987654321</v>
      </c>
      <c r="K50" s="319"/>
      <c r="L50" s="20" t="str">
        <f>'[1]Small comp'!$T41</f>
        <v>CS075</v>
      </c>
      <c r="M50" s="273">
        <f>'[1]Small comp'!$W41</f>
        <v>958.719768894286</v>
      </c>
      <c r="N50" s="172"/>
      <c r="O50" s="37"/>
      <c r="P50" s="37"/>
    </row>
    <row r="51" spans="1:16">
      <c r="A51" s="11" t="str">
        <f>'[1]Small comp'!$A42</f>
        <v>SMA030.24</v>
      </c>
      <c r="B51" s="12" t="str">
        <f>'[1]Small comp'!$B42</f>
        <v>NE2178CU</v>
      </c>
      <c r="C51" s="209"/>
      <c r="D51" s="309" t="str">
        <f>'[1]Small comp'!D42</f>
        <v>3/4hp 810W c/w run&amp;start cap</v>
      </c>
      <c r="E51" s="314" t="str">
        <f>'[1]Small comp'!$E42</f>
        <v>SC18CL</v>
      </c>
      <c r="F51" s="305">
        <f>'[1]Small comp'!F42</f>
        <v>0</v>
      </c>
      <c r="G51" s="305" t="str">
        <f>'[1]Small comp'!H42</f>
        <v>0.049*54"</v>
      </c>
      <c r="H51" s="305">
        <f>'[1]Small comp'!I42</f>
        <v>0</v>
      </c>
      <c r="I51" s="305"/>
      <c r="J51" s="310">
        <f>'[1]Small comp'!O42</f>
        <v>488.962962962963</v>
      </c>
      <c r="K51" s="319"/>
      <c r="L51" s="20" t="str">
        <f>'[1]Small comp'!$T42</f>
        <v>CS100</v>
      </c>
      <c r="M51" s="273">
        <f>'[1]Small comp'!$W42</f>
        <v>1077.95113263841</v>
      </c>
      <c r="N51" s="172"/>
      <c r="O51" s="37"/>
      <c r="P51" s="37"/>
    </row>
    <row r="52" spans="1:16">
      <c r="A52" s="11" t="str">
        <f>'[1]Small comp'!$A43</f>
        <v>SMA030.25</v>
      </c>
      <c r="B52" s="12" t="str">
        <f>'[1]Small comp'!$B43</f>
        <v>NV2180CU</v>
      </c>
      <c r="C52" s="209"/>
      <c r="D52" s="309" t="str">
        <f>'[1]Small comp'!D43</f>
        <v>1hp 900W c/w run&amp;start cap</v>
      </c>
      <c r="E52" s="314" t="str">
        <f>'[1]Small comp'!$E43</f>
        <v>SC21CL</v>
      </c>
      <c r="F52" s="305">
        <f>'[1]Small comp'!F43</f>
        <v>0</v>
      </c>
      <c r="G52" s="305" t="str">
        <f>'[1]Small comp'!H43</f>
        <v>0.049*54"*2</v>
      </c>
      <c r="H52" s="305" t="str">
        <f>'[1]Small comp'!I43</f>
        <v>2d frezzer,4d s/s frezzer</v>
      </c>
      <c r="I52" s="305"/>
      <c r="J52" s="310">
        <f>'[1]Small comp'!O43</f>
        <v>707.022222222222</v>
      </c>
      <c r="K52" s="319"/>
      <c r="L52" s="20" t="str">
        <f>'[1]Small comp'!$T43</f>
        <v>CS125 Axial fan</v>
      </c>
      <c r="M52" s="273">
        <f>'[1]Small comp'!$W43</f>
        <v>1396.83585424716</v>
      </c>
      <c r="N52" s="172"/>
      <c r="O52" s="37"/>
      <c r="P52" s="37"/>
    </row>
    <row r="53" spans="1:16">
      <c r="A53" s="11" t="str">
        <f>'[1]Small comp'!$A44</f>
        <v>SMA030.26</v>
      </c>
      <c r="B53" s="12" t="str">
        <f>'[1]Small comp'!$B44</f>
        <v>NV2195CU</v>
      </c>
      <c r="C53" s="209"/>
      <c r="D53" s="309" t="str">
        <f>'[1]Small comp'!D44</f>
        <v>1 1/2hp 1020W c/w run&amp;start cap</v>
      </c>
      <c r="E53" s="314" t="str">
        <f>'[1]Small comp'!$E44</f>
        <v>WJ2450Z</v>
      </c>
      <c r="F53" s="305">
        <f>'[1]Small comp'!F44</f>
        <v>0</v>
      </c>
      <c r="G53" s="305" t="str">
        <f>'[1]Small comp'!H44</f>
        <v>0.049*54"*2</v>
      </c>
      <c r="H53" s="305" t="str">
        <f>'[1]Small comp'!I44</f>
        <v>3d frezzer,6door frezzer,2 door 40ice</v>
      </c>
      <c r="I53" s="305"/>
      <c r="J53" s="310">
        <f>'[1]Small comp'!O44</f>
        <v>946.973995271868</v>
      </c>
      <c r="K53" s="319"/>
      <c r="L53" s="20" t="str">
        <f>'[1]Small comp'!$T44</f>
        <v>CS170 Axial fan</v>
      </c>
      <c r="M53" s="273">
        <f>'[1]Small comp'!$W44</f>
        <v>1817.6804058512</v>
      </c>
      <c r="N53" s="172"/>
      <c r="O53" s="37"/>
      <c r="P53" s="37"/>
    </row>
    <row r="54" spans="1:16">
      <c r="A54" s="11" t="str">
        <f>'[1]Small comp'!$A45</f>
        <v>SMA030.27</v>
      </c>
      <c r="B54" s="12" t="str">
        <f>'[1]Small comp'!$B45</f>
        <v>A120CY1</v>
      </c>
      <c r="C54" s="209" t="s">
        <v>461</v>
      </c>
      <c r="D54" s="309" t="str">
        <f>'[1]Small comp'!D45</f>
        <v>1/6hp</v>
      </c>
      <c r="E54" s="314">
        <f>'[1]Small comp'!$E45</f>
        <v>0</v>
      </c>
      <c r="F54" s="305">
        <f>'[1]Small comp'!F45</f>
        <v>0</v>
      </c>
      <c r="G54" s="305">
        <f>'[1]Small comp'!H45</f>
        <v>0</v>
      </c>
      <c r="H54" s="305">
        <f>'[1]Small comp'!I45</f>
        <v>0</v>
      </c>
      <c r="I54" s="305"/>
      <c r="J54" s="310">
        <f>'[1]Small comp'!O45</f>
        <v>143.174603174603</v>
      </c>
      <c r="K54" s="319"/>
      <c r="L54" s="20" t="str">
        <f>'[1]Small comp'!$T45</f>
        <v>CS025</v>
      </c>
      <c r="M54" s="273">
        <f>'[1]Small comp'!$W45</f>
        <v>0</v>
      </c>
      <c r="N54" s="172"/>
      <c r="O54" s="37"/>
      <c r="P54" s="37"/>
    </row>
    <row r="55" spans="1:16">
      <c r="A55" s="11" t="str">
        <f>'[1]Small comp'!$A46</f>
        <v>SMA030.28</v>
      </c>
      <c r="B55" s="12" t="str">
        <f>'[1]Small comp'!$B46</f>
        <v>S100CY1</v>
      </c>
      <c r="C55" s="209"/>
      <c r="D55" s="309" t="str">
        <f>'[1]Small comp'!D46</f>
        <v>1/5hp</v>
      </c>
      <c r="E55" s="314">
        <f>'[1]Small comp'!$E46</f>
        <v>0</v>
      </c>
      <c r="F55" s="305">
        <f>'[1]Small comp'!F46</f>
        <v>0</v>
      </c>
      <c r="G55" s="305">
        <f>'[1]Small comp'!H46</f>
        <v>0</v>
      </c>
      <c r="H55" s="305">
        <f>'[1]Small comp'!I46</f>
        <v>0</v>
      </c>
      <c r="I55" s="305"/>
      <c r="J55" s="310">
        <f>'[1]Small comp'!O46</f>
        <v>170.291005291005</v>
      </c>
      <c r="K55" s="319"/>
      <c r="L55" s="20" t="str">
        <f>'[1]Small comp'!$T46</f>
        <v>CS025</v>
      </c>
      <c r="M55" s="273">
        <f>'[1]Small comp'!$W46</f>
        <v>0</v>
      </c>
      <c r="N55" s="172"/>
      <c r="O55" s="37"/>
      <c r="P55" s="37"/>
    </row>
    <row r="56" spans="1:16">
      <c r="A56" s="11" t="str">
        <f>'[1]Small comp'!$A47</f>
        <v>SMA030.29</v>
      </c>
      <c r="B56" s="12" t="str">
        <f>'[1]Small comp'!$B47</f>
        <v>H200CY1/S118CY1</v>
      </c>
      <c r="C56" s="209"/>
      <c r="D56" s="309" t="str">
        <f>'[1]Small comp'!D47</f>
        <v>1/4hp 230W c/w Run cap</v>
      </c>
      <c r="E56" s="314">
        <f>'[1]Small comp'!$E47</f>
        <v>0</v>
      </c>
      <c r="F56" s="305">
        <f>'[1]Small comp'!F47</f>
        <v>0</v>
      </c>
      <c r="G56" s="305">
        <f>'[1]Small comp'!H47</f>
        <v>0</v>
      </c>
      <c r="H56" s="305">
        <f>'[1]Small comp'!I47</f>
        <v>0</v>
      </c>
      <c r="I56" s="305"/>
      <c r="J56" s="310">
        <f>'[1]Small comp'!O47</f>
        <v>175.714285714286</v>
      </c>
      <c r="K56" s="319"/>
      <c r="L56" s="20" t="str">
        <f>'[1]Small comp'!$T47</f>
        <v>CS030</v>
      </c>
      <c r="M56" s="273">
        <f>'[1]Small comp'!$W47</f>
        <v>0</v>
      </c>
      <c r="N56" s="172"/>
      <c r="O56" s="37"/>
      <c r="P56" s="37"/>
    </row>
    <row r="57" spans="1:16">
      <c r="A57" s="11" t="str">
        <f>'[1]Small comp'!$A48</f>
        <v>SMA030.30</v>
      </c>
      <c r="B57" s="12" t="str">
        <f>'[1]Small comp'!$B48</f>
        <v>L140CY1</v>
      </c>
      <c r="C57" s="209"/>
      <c r="D57" s="309" t="str">
        <f>'[1]Small comp'!D48</f>
        <v>1/4hp big 270W c/w Run cap</v>
      </c>
      <c r="E57" s="314">
        <f>'[1]Small comp'!$E48</f>
        <v>0</v>
      </c>
      <c r="F57" s="305">
        <f>'[1]Small comp'!F48</f>
        <v>0</v>
      </c>
      <c r="G57" s="305">
        <f>'[1]Small comp'!H48</f>
        <v>0</v>
      </c>
      <c r="H57" s="305">
        <f>'[1]Small comp'!I48</f>
        <v>0</v>
      </c>
      <c r="I57" s="305"/>
      <c r="J57" s="310">
        <f>'[1]Small comp'!O48</f>
        <v>218.242894056848</v>
      </c>
      <c r="K57" s="319"/>
      <c r="L57" s="20" t="str">
        <f>'[1]Small comp'!$T48</f>
        <v>CS033 (10 u)</v>
      </c>
      <c r="M57" s="273">
        <f>'[1]Small comp'!$W48</f>
        <v>0</v>
      </c>
      <c r="N57" s="172"/>
      <c r="O57" s="37"/>
      <c r="P57" s="37"/>
    </row>
    <row r="58" customHeight="1" spans="1:16">
      <c r="A58" s="11" t="str">
        <f>'[1]Small comp'!$A49</f>
        <v>SMA030.31</v>
      </c>
      <c r="B58" s="12" t="str">
        <f>'[1]Small comp'!$B49</f>
        <v>K270CY1</v>
      </c>
      <c r="C58" s="209"/>
      <c r="D58" s="309" t="str">
        <f>'[1]Small comp'!D49</f>
        <v>1/3hp 270W c/w Run cap</v>
      </c>
      <c r="E58" s="314">
        <f>'[1]Small comp'!$E49</f>
        <v>0</v>
      </c>
      <c r="F58" s="305">
        <f>'[1]Small comp'!F49</f>
        <v>0</v>
      </c>
      <c r="G58" s="305">
        <f>'[1]Small comp'!H49</f>
        <v>0</v>
      </c>
      <c r="H58" s="305">
        <f>'[1]Small comp'!I49</f>
        <v>0</v>
      </c>
      <c r="I58" s="305"/>
      <c r="J58" s="310">
        <f>'[1]Small comp'!O49</f>
        <v>230.956072351421</v>
      </c>
      <c r="K58" s="319"/>
      <c r="L58" s="20" t="str">
        <f>'[1]Small comp'!$T49</f>
        <v>CS050 (15 u)</v>
      </c>
      <c r="M58" s="273">
        <f>'[1]Small comp'!$W49</f>
        <v>0</v>
      </c>
      <c r="N58" s="172"/>
      <c r="O58" s="37"/>
      <c r="P58" s="37"/>
    </row>
    <row r="59" ht="22.5" customHeight="1" spans="1:16">
      <c r="A59" s="11" t="str">
        <f>'[1]Small comp'!$A50</f>
        <v>SMA030.32</v>
      </c>
      <c r="B59" s="12" t="str">
        <f>'[1]Small comp'!$B50</f>
        <v>MPT12LA 3/8hp</v>
      </c>
      <c r="C59" s="209" t="s">
        <v>462</v>
      </c>
      <c r="D59" s="309" t="str">
        <f>'[1]Small comp'!D50</f>
        <v>3/8hp 660W c/w start&amp;run cap</v>
      </c>
      <c r="E59" s="314" t="str">
        <f>'[1]Small comp'!$E50</f>
        <v>SC12CL</v>
      </c>
      <c r="F59" s="305">
        <f>'[1]Small comp'!F50</f>
        <v>0</v>
      </c>
      <c r="G59" s="305">
        <f>'[1]Small comp'!H50</f>
        <v>0</v>
      </c>
      <c r="H59" s="305" t="str">
        <f>'[1]Small comp'!I50</f>
        <v>counter frezzer 6ft</v>
      </c>
      <c r="I59" s="305"/>
      <c r="J59" s="310">
        <f>'[1]Small comp'!O50</f>
        <v>446.91570881226</v>
      </c>
      <c r="K59" s="319"/>
      <c r="L59" s="20" t="str">
        <f>'[1]Small comp'!$T50</f>
        <v>CS050 (15 u)</v>
      </c>
      <c r="M59" s="273">
        <f>'[1]Small comp'!$W50</f>
        <v>947.590170000502</v>
      </c>
      <c r="N59" s="172"/>
      <c r="O59" s="37"/>
      <c r="P59" s="37"/>
    </row>
    <row r="60" spans="1:16">
      <c r="A60" s="11" t="str">
        <f>'[1]Small comp'!$A51</f>
        <v>SMA030.34</v>
      </c>
      <c r="B60" s="12" t="str">
        <f>'[1]Small comp'!$B51</f>
        <v>MPT16LA 5/8hp </v>
      </c>
      <c r="C60" s="209"/>
      <c r="D60" s="309" t="str">
        <f>'[1]Small comp'!D51</f>
        <v>1/2HP big 870W c/w start&amp;run cap</v>
      </c>
      <c r="E60" s="314" t="str">
        <f>'[1]Small comp'!$E51</f>
        <v>SC18CL</v>
      </c>
      <c r="F60" s="305">
        <f>'[1]Small comp'!F51</f>
        <v>0</v>
      </c>
      <c r="G60" s="305" t="str">
        <f>'[1]Small comp'!H51</f>
        <v>0.055*54"</v>
      </c>
      <c r="H60" s="305" t="str">
        <f>'[1]Small comp'!I51</f>
        <v>6d s/s</v>
      </c>
      <c r="I60" s="305"/>
      <c r="J60" s="310">
        <f>'[1]Small comp'!O51</f>
        <v>484.616858237548</v>
      </c>
      <c r="K60" s="319"/>
      <c r="L60" s="20" t="str">
        <f>'[1]Small comp'!$T51</f>
        <v>CS075</v>
      </c>
      <c r="M60" s="273">
        <f>'[1]Small comp'!$W51</f>
        <v>1099.72505989958</v>
      </c>
      <c r="N60" s="172"/>
      <c r="O60" s="37"/>
      <c r="P60" s="37"/>
    </row>
    <row r="61" ht="15" customHeight="1" spans="1:16">
      <c r="A61" s="11" t="str">
        <f>'[1]Small comp'!$A52</f>
        <v>SMA030.35</v>
      </c>
      <c r="B61" s="12" t="str">
        <f>'[1]Small comp'!$B52</f>
        <v>MPT18LA 3/4HP</v>
      </c>
      <c r="C61" s="209"/>
      <c r="D61" s="309" t="str">
        <f>'[1]Small comp'!D52</f>
        <v>3/4HP 970W c/w start&amp;run cap</v>
      </c>
      <c r="E61" s="314" t="str">
        <f>'[1]Small comp'!$E52</f>
        <v>SC18CL</v>
      </c>
      <c r="F61" s="305">
        <f>'[1]Small comp'!F52</f>
        <v>0</v>
      </c>
      <c r="G61" s="305" t="str">
        <f>'[1]Small comp'!H52</f>
        <v>0.055*54"</v>
      </c>
      <c r="H61" s="305" t="str">
        <f>'[1]Small comp'!I52</f>
        <v>2d frezzer,4d s/s frezzer,6d s/s</v>
      </c>
      <c r="I61" s="305"/>
      <c r="J61" s="310">
        <f>'[1]Small comp'!O52</f>
        <v>534.518518518519</v>
      </c>
      <c r="K61" s="319"/>
      <c r="L61" s="20" t="str">
        <f>'[1]Small comp'!$T52</f>
        <v>CS100</v>
      </c>
      <c r="M61" s="273">
        <f>'[1]Small comp'!$W52</f>
        <v>1237.75712911107</v>
      </c>
      <c r="N61" s="173"/>
      <c r="O61" s="37"/>
      <c r="P61" s="37"/>
    </row>
    <row r="62" ht="15" customHeight="1" spans="1:16">
      <c r="A62" s="11" t="str">
        <f>'[1]Small comp'!$A53</f>
        <v>SMA030.47</v>
      </c>
      <c r="B62" s="12" t="str">
        <f>'[1]Small comp'!$B53</f>
        <v>GH16TB 1/2hp med temp</v>
      </c>
      <c r="C62" s="208" t="s">
        <v>463</v>
      </c>
      <c r="D62" s="309" t="str">
        <f>'[1]Small comp'!D53</f>
        <v>1/2hp cw Start cap</v>
      </c>
      <c r="E62" s="314" t="str">
        <f>'[1]Small comp'!$E53</f>
        <v>AE2415Y</v>
      </c>
      <c r="F62" s="305">
        <f>'[1]Small comp'!F53</f>
        <v>0</v>
      </c>
      <c r="G62" s="305">
        <f>'[1]Small comp'!H53</f>
        <v>0</v>
      </c>
      <c r="H62" s="305" t="str">
        <f>'[1]Small comp'!I53</f>
        <v>2door chiller showcase</v>
      </c>
      <c r="I62" s="305"/>
      <c r="J62" s="310">
        <f>'[1]Small comp'!O53</f>
        <v>304.571428571429</v>
      </c>
      <c r="K62" s="322"/>
      <c r="L62" s="20" t="str">
        <f>'[1]Small comp'!$T53</f>
        <v>CS060 (16 u)</v>
      </c>
      <c r="M62" s="273">
        <f>'[1]Small comp'!$W53</f>
        <v>930.608147937106</v>
      </c>
      <c r="N62" s="172"/>
      <c r="O62" s="37"/>
      <c r="P62" s="37"/>
    </row>
    <row r="63" ht="15" customHeight="1" spans="1:16">
      <c r="A63" s="11" t="str">
        <f>'[1]Small comp'!$A54</f>
        <v>SMA030.48</v>
      </c>
      <c r="B63" s="12" t="str">
        <f>'[1]Small comp'!$B54</f>
        <v>GPT18RA 3/4hp med temp</v>
      </c>
      <c r="C63" s="210"/>
      <c r="D63" s="309" t="str">
        <f>'[1]Small comp'!D54</f>
        <v>3/4hp cw Start&amp;Run cap</v>
      </c>
      <c r="E63" s="314" t="str">
        <f>'[1]Small comp'!$E54</f>
        <v>AW4495Y</v>
      </c>
      <c r="F63" s="305">
        <f>'[1]Small comp'!F54</f>
        <v>0</v>
      </c>
      <c r="G63" s="305">
        <f>'[1]Small comp'!H54</f>
        <v>0</v>
      </c>
      <c r="H63" s="305" t="str">
        <f>'[1]Small comp'!I54</f>
        <v>3door chiller showcase,6door s/s</v>
      </c>
      <c r="I63" s="305"/>
      <c r="J63" s="310">
        <f>'[1]Small comp'!O54</f>
        <v>510.663082437276</v>
      </c>
      <c r="K63" s="322"/>
      <c r="L63" s="20" t="str">
        <f>'[1]Small comp'!$T54</f>
        <v>CS075</v>
      </c>
      <c r="M63" s="273">
        <f>'[1]Small comp'!$W54</f>
        <v>1156.12717630169</v>
      </c>
      <c r="N63" s="172"/>
      <c r="O63" s="37"/>
      <c r="P63" s="37"/>
    </row>
    <row r="64" ht="15" customHeight="1" spans="1:16">
      <c r="A64" s="11"/>
      <c r="B64" s="12"/>
      <c r="C64" s="323"/>
      <c r="D64" s="309"/>
      <c r="E64" s="314"/>
      <c r="F64" s="305"/>
      <c r="G64" s="305"/>
      <c r="H64" s="305"/>
      <c r="I64" s="305"/>
      <c r="J64" s="310" t="e">
        <f>'[1]Small comp'!#REF!</f>
        <v>#REF!</v>
      </c>
      <c r="K64" s="324"/>
      <c r="L64" s="20"/>
      <c r="M64" s="273" t="e">
        <f>'[1]Small comp'!#REF!</f>
        <v>#REF!</v>
      </c>
      <c r="N64" s="172"/>
      <c r="O64" s="37"/>
      <c r="P64" s="37"/>
    </row>
    <row r="65" ht="15" customHeight="1" spans="1:18">
      <c r="A65" s="11"/>
      <c r="B65" s="12"/>
      <c r="C65" s="323"/>
      <c r="D65" s="309"/>
      <c r="E65" s="314"/>
      <c r="F65" s="305"/>
      <c r="G65" s="305"/>
      <c r="H65" s="305"/>
      <c r="I65" s="305"/>
      <c r="J65" s="310" t="e">
        <f>'[1]Small comp'!#REF!</f>
        <v>#REF!</v>
      </c>
      <c r="K65" s="324"/>
      <c r="L65" s="20"/>
      <c r="M65" s="273" t="e">
        <f>'[1]Small comp'!#REF!</f>
        <v>#REF!</v>
      </c>
      <c r="N65" s="172"/>
      <c r="O65" s="37"/>
      <c r="P65" s="37"/>
    </row>
    <row r="66" spans="1:18">
      <c r="A66" s="11" t="str">
        <f>'[1]Small comp'!$A55</f>
        <v>SMA030.66</v>
      </c>
      <c r="B66" s="12" t="str">
        <f>'[1]Small comp'!$B55</f>
        <v>NPT16LA 5/8hp R290</v>
      </c>
      <c r="C66" s="208" t="s">
        <v>464</v>
      </c>
      <c r="D66" s="309" t="str">
        <f>'[1]Small comp'!D55</f>
        <v>756W</v>
      </c>
      <c r="E66" s="314" t="str">
        <f>'[1]Small comp'!$E55</f>
        <v>NE2168CU</v>
      </c>
      <c r="F66" s="305">
        <f>'[1]Small comp'!F55</f>
        <v>0</v>
      </c>
      <c r="G66" s="305">
        <f>'[1]Small comp'!H55</f>
        <v>0</v>
      </c>
      <c r="H66" s="305">
        <f>'[1]Small comp'!I55</f>
        <v>0</v>
      </c>
      <c r="I66" s="305"/>
      <c r="J66" s="310">
        <f>'[1]Small comp'!O55</f>
        <v>508.4</v>
      </c>
      <c r="K66" s="324"/>
      <c r="L66" s="20" t="str">
        <f>'[1]Small comp'!$T55</f>
        <v>CS075</v>
      </c>
      <c r="M66" s="273">
        <f>'[1]Small comp'!$W55</f>
        <v>1057.06192056977</v>
      </c>
      <c r="N66" s="172"/>
      <c r="O66" s="37"/>
      <c r="P66" s="37"/>
    </row>
    <row r="67" spans="1:18">
      <c r="A67" s="11"/>
      <c r="B67" s="12"/>
      <c r="C67" s="323"/>
      <c r="D67" s="309"/>
      <c r="E67" s="314"/>
      <c r="F67" s="305"/>
      <c r="G67" s="305"/>
      <c r="H67" s="305"/>
      <c r="I67" s="305"/>
      <c r="J67" s="310" t="str">
        <f>'[1]Small comp'!O56</f>
        <v>~</v>
      </c>
      <c r="K67" s="324"/>
      <c r="L67" s="20"/>
      <c r="M67" s="273">
        <f>'[1]Small comp'!$W56</f>
        <v>1157.49257884652</v>
      </c>
      <c r="N67" s="172"/>
      <c r="O67" s="37"/>
      <c r="P67" s="37"/>
    </row>
    <row r="68" spans="1:18">
      <c r="A68" s="11" t="str">
        <f>'[1]Small comp'!$A57</f>
        <v>SMA030.68</v>
      </c>
      <c r="B68" s="12" t="str">
        <f>'[1]Small comp'!$B57</f>
        <v>NX21FB  7/8hp R290</v>
      </c>
      <c r="C68" s="323"/>
      <c r="D68" s="309" t="str">
        <f>'[1]Small comp'!D57</f>
        <v>907W</v>
      </c>
      <c r="E68" s="314" t="str">
        <f>'[1]Small comp'!$E57</f>
        <v>NV2180CU</v>
      </c>
      <c r="F68" s="305">
        <f>'[1]Small comp'!F57</f>
        <v>0</v>
      </c>
      <c r="G68" s="305">
        <f>'[1]Small comp'!H57</f>
        <v>0</v>
      </c>
      <c r="H68" s="305" t="str">
        <f>'[1]Small comp'!I57</f>
        <v>4d s/s frezzer</v>
      </c>
      <c r="I68" s="305"/>
      <c r="J68" s="310">
        <f>'[1]Small comp'!O57</f>
        <v>802.79012345679</v>
      </c>
      <c r="K68" s="324"/>
      <c r="L68" s="20" t="str">
        <f>'[1]Small comp'!$T57</f>
        <v>CS075</v>
      </c>
      <c r="M68" s="273">
        <f>'[1]Small comp'!$W57</f>
        <v>1320.0530554516</v>
      </c>
      <c r="N68" s="172"/>
      <c r="O68" s="37"/>
      <c r="P68" s="37"/>
    </row>
    <row r="69" ht="15" customHeight="1" spans="1:18">
      <c r="A69" s="11" t="str">
        <f>'[1]Small comp'!$A58</f>
        <v>SMA030.69</v>
      </c>
      <c r="B69" s="12" t="str">
        <f>'[1]Small comp'!$B58</f>
        <v>NX23FB 1hp R290</v>
      </c>
      <c r="C69" s="210"/>
      <c r="D69" s="309" t="str">
        <f>'[1]Small comp'!D58</f>
        <v>1003W</v>
      </c>
      <c r="E69" s="314" t="str">
        <f>'[1]Small comp'!$E58</f>
        <v>NV2195CU</v>
      </c>
      <c r="F69" s="305">
        <f>'[1]Small comp'!F58</f>
        <v>0</v>
      </c>
      <c r="G69" s="305">
        <f>'[1]Small comp'!H58</f>
        <v>0</v>
      </c>
      <c r="H69" s="305" t="str">
        <f>'[1]Small comp'!I58</f>
        <v>2door frezzer</v>
      </c>
      <c r="I69" s="305"/>
      <c r="J69" s="310">
        <f>'[1]Small comp'!O58</f>
        <v>878.716049382716</v>
      </c>
      <c r="K69" s="324"/>
      <c r="L69" s="20" t="str">
        <f>'[1]Small comp'!$T58</f>
        <v>CS145 Axial fan</v>
      </c>
      <c r="M69" s="273">
        <f>'[1]Small comp'!$W58</f>
        <v>1574.30510167421</v>
      </c>
      <c r="N69" s="172"/>
      <c r="O69" s="37"/>
      <c r="P69" s="37"/>
    </row>
    <row r="70" ht="15" customHeight="1" spans="1:18">
      <c r="A70" s="11" t="str">
        <f>'[1]Small comp'!$A59</f>
        <v>SMA031</v>
      </c>
      <c r="B70" s="12" t="str">
        <f>'[1]Small comp'!$B59</f>
        <v>DDD127CV </v>
      </c>
      <c r="C70" s="45" t="s">
        <v>465</v>
      </c>
      <c r="D70" s="309" t="str">
        <f>'[1]Small comp'!D59</f>
        <v>7/8hp (2.9amp) </v>
      </c>
      <c r="E70" s="314" t="str">
        <f>'[1]Small comp'!$E59</f>
        <v>SC21CL,WJ2446Z</v>
      </c>
      <c r="F70" s="305" t="str">
        <f>'[1]Small comp'!F59</f>
        <v>30uf,53-64uf,relay</v>
      </c>
      <c r="G70" s="305" t="str">
        <f>'[1]Small comp'!H59</f>
        <v>0.049*7ft</v>
      </c>
      <c r="H70" s="305" t="str">
        <f>'[1]Small comp'!I59</f>
        <v>2d frezzer,4d s/s frezzer)</v>
      </c>
      <c r="I70" s="305"/>
      <c r="J70" s="310">
        <f>'[1]Small comp'!O59</f>
        <v>731.363636363636</v>
      </c>
      <c r="K70" s="54" t="s">
        <v>466</v>
      </c>
      <c r="L70" s="20" t="str">
        <f>'[1]Small comp'!$T59</f>
        <v>CS125 Axial fan</v>
      </c>
      <c r="M70" s="273">
        <f>'[1]Small comp'!$W59</f>
        <v>1661.9336576783</v>
      </c>
      <c r="N70" s="172"/>
      <c r="O70" s="37"/>
      <c r="P70" s="37"/>
    </row>
    <row r="71" ht="15" customHeight="1" spans="1:18">
      <c r="A71" s="11" t="str">
        <f>'[1]Small comp'!$A60</f>
        <v>SMA032</v>
      </c>
      <c r="B71" s="12" t="str">
        <f>'[1]Small comp'!$B60</f>
        <v>DDL211SX</v>
      </c>
      <c r="C71" s="45"/>
      <c r="D71" s="309" t="str">
        <f>'[1]Small comp'!D60</f>
        <v>1.4hp (4.8amp) </v>
      </c>
      <c r="E71" s="314" t="str">
        <f>'[1]Small comp'!$E60</f>
        <v>AW2464Z,CAJ2464Z</v>
      </c>
      <c r="F71" s="305" t="str">
        <f>'[1]Small comp'!F60</f>
        <v>35uf,88-108uf,relay</v>
      </c>
      <c r="G71" s="305" t="str">
        <f>'[1]Small comp'!H60</f>
        <v>0.055*7ft</v>
      </c>
      <c r="H71" s="305" t="str">
        <f>'[1]Small comp'!I60</f>
        <v>3d frezzer, 6d frezzer</v>
      </c>
      <c r="I71" s="305"/>
      <c r="J71" s="310">
        <f>'[1]Small comp'!O60</f>
        <v>844.318181818182</v>
      </c>
      <c r="K71" s="56"/>
      <c r="L71" s="20" t="str">
        <f>'[1]Small comp'!$T60</f>
        <v>CS170 Axial fan</v>
      </c>
      <c r="M71" s="273">
        <f>'[1]Small comp'!$W60</f>
        <v>1870.87585237998</v>
      </c>
      <c r="N71" s="172"/>
      <c r="O71" s="37"/>
      <c r="P71" s="37"/>
    </row>
    <row r="72" ht="15.75" customHeight="1" spans="1:18">
      <c r="A72" s="11" t="str">
        <f>'[1]Small comp'!$A61</f>
        <v>SMA033</v>
      </c>
      <c r="B72" s="12" t="str">
        <f>'[1]Small comp'!$B61</f>
        <v>DDH307LV / DBH307LV</v>
      </c>
      <c r="C72" s="45"/>
      <c r="D72" s="309" t="str">
        <f>'[1]Small comp'!D61</f>
        <v>2hp (6.65amp)</v>
      </c>
      <c r="E72" s="314" t="str">
        <f>'[1]Small comp'!$E61</f>
        <v>AW2495Z,ZB21</v>
      </c>
      <c r="F72" s="305" t="str">
        <f>'[1]Small comp'!F61</f>
        <v>60uf,130-156uf,relay 1.5M*0.036</v>
      </c>
      <c r="G72" s="305" t="str">
        <f>'[1]Small comp'!H61</f>
        <v>2*0.055*6ft </v>
      </c>
      <c r="H72" s="305" t="str">
        <f>'[1]Small comp'!I61</f>
        <v>3d frezzer glass</v>
      </c>
      <c r="I72" s="305"/>
      <c r="J72" s="310">
        <f>'[1]Small comp'!O61</f>
        <v>953.030303030303</v>
      </c>
      <c r="K72" s="56"/>
      <c r="L72" s="20" t="str">
        <f>'[1]Small comp'!$T61</f>
        <v>CS200</v>
      </c>
      <c r="M72" s="273">
        <f>'[1]Small comp'!$W61</f>
        <v>2599.62908565598</v>
      </c>
      <c r="N72" s="171"/>
      <c r="O72" s="325"/>
      <c r="P72" s="325"/>
      <c r="Q72" s="325"/>
      <c r="R72" s="325"/>
    </row>
    <row r="73" customHeight="1" spans="1:18">
      <c r="A73" s="11" t="str">
        <f>'[1]Small comp'!$A62</f>
        <v>SMA034</v>
      </c>
      <c r="B73" s="12" t="str">
        <f>'[1]Small comp'!$B62</f>
        <v>DDH356LV / DBH356LV</v>
      </c>
      <c r="C73" s="45"/>
      <c r="D73" s="309" t="str">
        <f>'[1]Small comp'!D62</f>
        <v>2.5hp (8.1amp)</v>
      </c>
      <c r="E73" s="314" t="str">
        <f>'[1]Small comp'!$E62</f>
        <v>AW2495Z</v>
      </c>
      <c r="F73" s="305" t="str">
        <f>'[1]Small comp'!F62</f>
        <v>60uf,130-156uf,relay 1M*0.036</v>
      </c>
      <c r="G73" s="305">
        <f>'[1]Small comp'!H62</f>
        <v>0</v>
      </c>
      <c r="H73" s="305">
        <f>'[1]Small comp'!I62</f>
        <v>0</v>
      </c>
      <c r="I73" s="305"/>
      <c r="J73" s="310">
        <f>'[1]Small comp'!O62</f>
        <v>1022.91666666667</v>
      </c>
      <c r="K73" s="56"/>
      <c r="L73" s="20" t="str">
        <f>'[1]Small comp'!$T62</f>
        <v>CU - 36  QC</v>
      </c>
      <c r="M73" s="273">
        <f>'[1]Small comp'!$W62</f>
        <v>2859.04365508686</v>
      </c>
      <c r="N73" s="172"/>
      <c r="O73" s="325"/>
      <c r="P73" s="325"/>
      <c r="Q73" s="325"/>
      <c r="R73" s="325"/>
    </row>
    <row r="74" ht="17.25" customHeight="1" spans="1:18">
      <c r="A74" s="11" t="str">
        <f>'[1]Small comp'!$A63</f>
        <v>SMA035</v>
      </c>
      <c r="B74" s="12" t="str">
        <f>'[1]Small comp'!$B63</f>
        <v>DBH488LC-3ph</v>
      </c>
      <c r="C74" s="45"/>
      <c r="D74" s="309" t="str">
        <f>'[1]Small comp'!D63</f>
        <v>3HP-3ph (4.95amp)</v>
      </c>
      <c r="E74" s="314" t="str">
        <f>'[1]Small comp'!$E63</f>
        <v>AW2510Z,ZB21</v>
      </c>
      <c r="F74" s="305" t="str">
        <f>'[1]Small comp'!F63</f>
        <v>(vertical &amp; horizontal) 1M*0.039</v>
      </c>
      <c r="G74" s="305">
        <f>'[1]Small comp'!H63</f>
        <v>0</v>
      </c>
      <c r="H74" s="305">
        <f>'[1]Small comp'!I63</f>
        <v>0</v>
      </c>
      <c r="I74" s="305"/>
      <c r="J74" s="310">
        <f>'[1]Small comp'!O63</f>
        <v>1642.32954545455</v>
      </c>
      <c r="K74" s="56"/>
      <c r="L74" s="20" t="str">
        <f>'[1]Small comp'!$T63</f>
        <v>CU - 50  QC</v>
      </c>
      <c r="M74" s="273">
        <f>'[1]Small comp'!$W63</f>
        <v>4053.88269396471</v>
      </c>
      <c r="N74" s="172"/>
      <c r="O74" s="325"/>
      <c r="P74" s="325"/>
      <c r="Q74" s="325"/>
      <c r="R74" s="325"/>
    </row>
    <row r="75" ht="17.25" customHeight="1" spans="1:18">
      <c r="A75" s="11" t="str">
        <f>'[1]Small comp'!$A64</f>
        <v>SMA035.1</v>
      </c>
      <c r="B75" s="12" t="str">
        <f>'[1]Small comp'!$B64</f>
        <v>DSD063SV</v>
      </c>
      <c r="C75" s="136"/>
      <c r="D75" s="309" t="str">
        <f>'[1]Small comp'!D64</f>
        <v>1/2 (1.8amp)</v>
      </c>
      <c r="E75" s="314" t="str">
        <f>'[1]Small comp'!$E64</f>
        <v>SC15CL,CAE2420Z</v>
      </c>
      <c r="F75" s="305" t="str">
        <f>'[1]Small comp'!F64</f>
        <v>17uf,66-77uf,relay</v>
      </c>
      <c r="G75" s="305">
        <f>'[1]Small comp'!H64</f>
        <v>0</v>
      </c>
      <c r="H75" s="305" t="str">
        <f>'[1]Small comp'!I64</f>
        <v>2door frezzer</v>
      </c>
      <c r="I75" s="305"/>
      <c r="J75" s="310">
        <f>'[1]Small comp'!O64</f>
        <v>328.877005347594</v>
      </c>
      <c r="K75" s="56"/>
      <c r="L75" s="20">
        <f>'[1]Small comp'!$T64</f>
        <v>0</v>
      </c>
      <c r="M75" s="273">
        <f>'[1]Small comp'!$W64</f>
        <v>0</v>
      </c>
      <c r="N75" s="172"/>
      <c r="O75" s="325"/>
      <c r="P75" s="325"/>
      <c r="Q75" s="325"/>
      <c r="R75" s="325"/>
    </row>
    <row r="76" ht="17.25" customHeight="1" spans="1:18">
      <c r="A76" s="11" t="str">
        <f>'[1]Small comp'!$A65</f>
        <v>SMA035.2</v>
      </c>
      <c r="B76" s="12" t="str">
        <f>'[1]Small comp'!$B65</f>
        <v>DSD096SV</v>
      </c>
      <c r="C76" s="136" t="s">
        <v>467</v>
      </c>
      <c r="D76" s="309" t="str">
        <f>'[1]Small comp'!D65</f>
        <v>5/8 (2.5amp)</v>
      </c>
      <c r="E76" s="314" t="str">
        <f>'[1]Small comp'!$E65</f>
        <v>SC18CL,CAE2425Z</v>
      </c>
      <c r="F76" s="305" t="str">
        <f>'[1]Small comp'!F65</f>
        <v>25uf,66-77uf,relay</v>
      </c>
      <c r="G76" s="305">
        <f>'[1]Small comp'!H65</f>
        <v>0</v>
      </c>
      <c r="H76" s="305" t="str">
        <f>'[1]Small comp'!I65</f>
        <v>1 glass d frezzer</v>
      </c>
      <c r="I76" s="305"/>
      <c r="J76" s="310">
        <f>'[1]Small comp'!O65</f>
        <v>479.356060606061</v>
      </c>
      <c r="K76" s="56"/>
      <c r="L76" s="20" t="str">
        <f>'[1]Small comp'!$T65</f>
        <v>CS100</v>
      </c>
      <c r="M76" s="273">
        <f>'[1]Small comp'!$W65</f>
        <v>1514.42885809126</v>
      </c>
      <c r="N76" s="173"/>
      <c r="O76" s="325"/>
      <c r="P76" s="325"/>
      <c r="Q76" s="325"/>
      <c r="R76" s="325"/>
    </row>
    <row r="77" ht="15" customHeight="1" spans="1:18">
      <c r="A77" s="11" t="str">
        <f>'[1]Small comp'!$A66</f>
        <v>SMA035.3</v>
      </c>
      <c r="B77" s="12" t="str">
        <f>'[1]Small comp'!$B66</f>
        <v>DSD113SV</v>
      </c>
      <c r="C77" s="137"/>
      <c r="D77" s="309" t="str">
        <f>'[1]Small comp'!D66</f>
        <v>7/8 (2.9amp)</v>
      </c>
      <c r="E77" s="314" t="str">
        <f>'[1]Small comp'!$E66</f>
        <v>SC18CL,CAJ2432Z</v>
      </c>
      <c r="F77" s="305" t="str">
        <f>'[1]Small comp'!F66</f>
        <v>25uf,66-77uf,relay</v>
      </c>
      <c r="G77" s="305">
        <f>'[1]Small comp'!H66</f>
        <v>0</v>
      </c>
      <c r="H77" s="305" t="str">
        <f>'[1]Small comp'!I66</f>
        <v>4d s/s frezzer</v>
      </c>
      <c r="I77" s="305"/>
      <c r="J77" s="310">
        <f>'[1]Small comp'!O66</f>
        <v>569.039451114923</v>
      </c>
      <c r="K77" s="56"/>
      <c r="L77" s="20" t="str">
        <f>'[1]Small comp'!$T66</f>
        <v>CS125 Axial fan</v>
      </c>
      <c r="M77" s="273">
        <f>'[1]Small comp'!$W66</f>
        <v>1608.88558049589</v>
      </c>
      <c r="N77" s="171"/>
      <c r="O77" s="325"/>
      <c r="P77" s="325"/>
      <c r="Q77" s="325"/>
      <c r="R77" s="325"/>
    </row>
    <row r="78" spans="1:18">
      <c r="A78" s="11" t="str">
        <f>'[1]Small comp'!$A67</f>
        <v>SMA036</v>
      </c>
      <c r="B78" s="12" t="str">
        <f>'[1]Small comp'!$B67</f>
        <v>DSD145XV</v>
      </c>
      <c r="C78" s="137"/>
      <c r="D78" s="309" t="str">
        <f>'[1]Small comp'!D67</f>
        <v>1hp (4amp)</v>
      </c>
      <c r="E78" s="314" t="str">
        <f>'[1]Small comp'!$E67</f>
        <v>WJ2450Z,CAJ2446Z</v>
      </c>
      <c r="F78" s="305" t="str">
        <f>'[1]Small comp'!F67</f>
        <v>25uf,66-77uf,relay</v>
      </c>
      <c r="G78" s="305" t="str">
        <f>'[1]Small comp'!H67</f>
        <v>0.049*7ft</v>
      </c>
      <c r="H78" s="305" t="str">
        <f>'[1]Small comp'!I67</f>
        <v>2 glass d frezzer</v>
      </c>
      <c r="I78" s="305"/>
      <c r="J78" s="310">
        <f>'[1]Small comp'!O67</f>
        <v>710.570325900514</v>
      </c>
      <c r="K78" s="56"/>
      <c r="L78" s="20" t="str">
        <f>'[1]Small comp'!$T67</f>
        <v>CU - 15 QC  </v>
      </c>
      <c r="M78" s="273">
        <f>'[1]Small comp'!$W67</f>
        <v>2561.20518321417</v>
      </c>
      <c r="N78" s="172"/>
      <c r="O78" s="325"/>
      <c r="P78" s="325"/>
      <c r="Q78" s="325"/>
      <c r="R78" s="325"/>
    </row>
    <row r="79" spans="1:18">
      <c r="A79" s="11" t="str">
        <f>'[1]Small comp'!$A68</f>
        <v>SMA037</v>
      </c>
      <c r="B79" s="12" t="str">
        <f>'[1]Small comp'!$B68</f>
        <v>DSL193SV</v>
      </c>
      <c r="C79" s="137"/>
      <c r="D79" s="309" t="str">
        <f>'[1]Small comp'!D68</f>
        <v>1.3hp (5.2amp) DSL193</v>
      </c>
      <c r="E79" s="314" t="str">
        <f>'[1]Small comp'!$E68</f>
        <v>AW2464Z,CAJ2464Z</v>
      </c>
      <c r="F79" s="305" t="str">
        <f>'[1]Small comp'!F68</f>
        <v>30uf,72-86uf,relay</v>
      </c>
      <c r="G79" s="305" t="str">
        <f>'[1]Small comp'!H68</f>
        <v>0.055*7ft</v>
      </c>
      <c r="H79" s="305" t="str">
        <f>'[1]Small comp'!I68</f>
        <v>6door frezzer,2 door 40ice</v>
      </c>
      <c r="I79" s="305"/>
      <c r="J79" s="310">
        <f>'[1]Small comp'!O68</f>
        <v>827.892561983471</v>
      </c>
      <c r="K79" s="56"/>
      <c r="L79" s="20" t="str">
        <f>'[1]Small comp'!$T68</f>
        <v>CU - 22  QC</v>
      </c>
      <c r="M79" s="273">
        <f>'[1]Small comp'!$W68</f>
        <v>2846.94487601082</v>
      </c>
      <c r="N79" s="172"/>
      <c r="O79" s="37"/>
      <c r="P79" s="37"/>
    </row>
    <row r="80" customHeight="1" spans="1:18">
      <c r="A80" s="11" t="str">
        <f>'[1]Small comp'!$A69</f>
        <v>SMA038</v>
      </c>
      <c r="B80" s="12" t="str">
        <f>'[1]Small comp'!$B69</f>
        <v>DSH254LV</v>
      </c>
      <c r="C80" s="137"/>
      <c r="D80" s="309" t="str">
        <f>'[1]Small comp'!D69</f>
        <v>1.5hp (6.65amp) DSH254</v>
      </c>
      <c r="E80" s="314" t="str">
        <f>'[1]Small comp'!$E69</f>
        <v>AW2464Z,CAJ2464Z</v>
      </c>
      <c r="F80" s="305" t="str">
        <f>'[1]Small comp'!F69</f>
        <v>50uf,108-130uf,relay,2M*0.031</v>
      </c>
      <c r="G80" s="305" t="str">
        <f>'[1]Small comp'!H69</f>
        <v>2m*0.036 (0.031)</v>
      </c>
      <c r="H80" s="305" t="str">
        <f>'[1]Small comp'!I69</f>
        <v>3d frezzer,6door frezzer,2 door 40ice</v>
      </c>
      <c r="I80" s="305"/>
      <c r="J80" s="310">
        <f>'[1]Small comp'!O69</f>
        <v>912.946428571428</v>
      </c>
      <c r="K80" s="56"/>
      <c r="L80" s="20" t="str">
        <f>'[1]Small comp'!$T69</f>
        <v>CU - 22  QC</v>
      </c>
      <c r="M80" s="273">
        <f>'[1]Small comp'!$W69</f>
        <v>2932.95886202481</v>
      </c>
      <c r="N80" s="172"/>
      <c r="O80" s="37"/>
      <c r="P80" s="37"/>
    </row>
    <row r="81" ht="18" customHeight="1" spans="1:16">
      <c r="A81" s="11" t="str">
        <f>'[1]Small comp'!$A70</f>
        <v>SMA039</v>
      </c>
      <c r="B81" s="12" t="str">
        <f>'[1]Small comp'!$B70</f>
        <v>DSH356LV-C8LU</v>
      </c>
      <c r="C81" s="137"/>
      <c r="D81" s="309" t="str">
        <f>'[1]Small comp'!D70</f>
        <v>2hp (9amp) DSH356 1ph</v>
      </c>
      <c r="E81" s="314" t="str">
        <f>'[1]Small comp'!$E70</f>
        <v>AW2495Z</v>
      </c>
      <c r="F81" s="305" t="str">
        <f>'[1]Small comp'!F70</f>
        <v>50uf,108-130uf,relay,1M*0.031</v>
      </c>
      <c r="G81" s="305" t="str">
        <f>'[1]Small comp'!H70</f>
        <v>1m*0.036 (0.031)</v>
      </c>
      <c r="H81" s="305">
        <f>'[1]Small comp'!I70</f>
        <v>0</v>
      </c>
      <c r="I81" s="305"/>
      <c r="J81" s="310">
        <f>'[1]Small comp'!O70</f>
        <v>1045.89160839161</v>
      </c>
      <c r="K81" s="56"/>
      <c r="L81" s="20" t="str">
        <f>'[1]Small comp'!$T70</f>
        <v>CU - 32  QC</v>
      </c>
      <c r="M81" s="273">
        <f>'[1]Small comp'!$W70</f>
        <v>3058.09529793935</v>
      </c>
      <c r="N81" s="172"/>
      <c r="O81" s="37"/>
      <c r="P81" s="37"/>
    </row>
    <row r="82" ht="13.5" customHeight="1" spans="1:16">
      <c r="A82" s="11" t="str">
        <f>'[1]Small comp'!$A71</f>
        <v>SMA040</v>
      </c>
      <c r="B82" s="12" t="str">
        <f>'[1]Small comp'!$B71</f>
        <v>DTH488LV-C9EU (1PH)</v>
      </c>
      <c r="C82" s="137"/>
      <c r="D82" s="309" t="str">
        <f>'[1]Small comp'!D71</f>
        <v>3hp (11.8amp) 1ph</v>
      </c>
      <c r="E82" s="314" t="str">
        <f>'[1]Small comp'!$E71</f>
        <v>AW2510Z,ZB21</v>
      </c>
      <c r="F82" s="305" t="str">
        <f>'[1]Small comp'!F71</f>
        <v>60uf,130-156uf,relay,1.5M*0.039</v>
      </c>
      <c r="G82" s="305" t="str">
        <f>'[1]Small comp'!H71</f>
        <v>1.5m*0.042 (0.039)</v>
      </c>
      <c r="H82" s="305">
        <f>'[1]Small comp'!I71</f>
        <v>0</v>
      </c>
      <c r="I82" s="305"/>
      <c r="J82" s="310">
        <f>'[1]Small comp'!O71</f>
        <v>1316.25214408233</v>
      </c>
      <c r="K82" s="56"/>
      <c r="L82" s="20" t="str">
        <f>'[1]Small comp'!$T71</f>
        <v>CU - 40  QC</v>
      </c>
      <c r="M82" s="273">
        <f>'[1]Small comp'!$W71</f>
        <v>3535.81811353055</v>
      </c>
      <c r="N82" s="172"/>
      <c r="O82" s="37"/>
      <c r="P82" s="37"/>
    </row>
    <row r="83" ht="13.5" customHeight="1" spans="1:16">
      <c r="A83" s="11" t="str">
        <f>'[1]Small comp'!$A72</f>
        <v>SMA040.1</v>
      </c>
      <c r="B83" s="12" t="str">
        <f>'[1]Small comp'!$B72</f>
        <v>DTH488LC3-3ph</v>
      </c>
      <c r="C83" s="137"/>
      <c r="D83" s="309" t="str">
        <f>'[1]Small comp'!D72</f>
        <v>3hp (5.1amp)</v>
      </c>
      <c r="E83" s="314" t="str">
        <f>'[1]Small comp'!$E72</f>
        <v>AW2510Z,ZB21</v>
      </c>
      <c r="F83" s="305" t="str">
        <f>'[1]Small comp'!F72</f>
        <v>1.5m*0.042 (0.039)</v>
      </c>
      <c r="G83" s="305" t="str">
        <f>'[1]Small comp'!H72</f>
        <v>1.5m*0.042 (0.039)</v>
      </c>
      <c r="H83" s="305">
        <f>'[1]Small comp'!I72</f>
        <v>0</v>
      </c>
      <c r="I83" s="305"/>
      <c r="J83" s="310">
        <f>'[1]Small comp'!O72</f>
        <v>1234.65909090909</v>
      </c>
      <c r="K83" s="56"/>
      <c r="L83" s="20" t="str">
        <f>'[1]Small comp'!$T72</f>
        <v>CU - 40  QC</v>
      </c>
      <c r="M83" s="273">
        <f>'[1]Small comp'!$W72</f>
        <v>3015.3412783183</v>
      </c>
      <c r="N83" s="172"/>
      <c r="O83" s="37"/>
      <c r="P83" s="37"/>
    </row>
    <row r="84" ht="13.5" customHeight="1" spans="1:16">
      <c r="A84" s="11" t="str">
        <f>'[1]Small comp'!$A73</f>
        <v>SMA040.2</v>
      </c>
      <c r="B84" s="12" t="str">
        <f>'[1]Small comp'!$B73</f>
        <v>DTE590LC3-3ph</v>
      </c>
      <c r="C84" s="137"/>
      <c r="D84" s="309" t="str">
        <f>'[1]Small comp'!D73</f>
        <v>4hp (6.2amp)</v>
      </c>
      <c r="E84" s="314" t="str">
        <f>'[1]Small comp'!$E73</f>
        <v>ZB38</v>
      </c>
      <c r="F84" s="305" t="str">
        <f>'[1]Small comp'!F73</f>
        <v>0.8m*0.042 (0.039)</v>
      </c>
      <c r="G84" s="305" t="str">
        <f>'[1]Small comp'!H73</f>
        <v>0.8m*0.042 (0.039)</v>
      </c>
      <c r="H84" s="305">
        <f>'[1]Small comp'!I73</f>
        <v>0</v>
      </c>
      <c r="I84" s="305"/>
      <c r="J84" s="310">
        <f>'[1]Small comp'!O73</f>
        <v>1406.04707792208</v>
      </c>
      <c r="K84" s="56"/>
      <c r="L84" s="20" t="str">
        <f>'[1]Small comp'!$T73</f>
        <v>CU - 64B QC</v>
      </c>
      <c r="M84" s="273">
        <f>'[1]Small comp'!$W73</f>
        <v>4508.18906749665</v>
      </c>
      <c r="N84" s="172"/>
      <c r="O84" s="37"/>
      <c r="P84" s="37"/>
    </row>
    <row r="85" spans="1:16">
      <c r="A85" s="11" t="str">
        <f>'[1]Small comp'!$A74</f>
        <v>SMA040.3</v>
      </c>
      <c r="B85" s="12" t="str">
        <f>'[1]Small comp'!$B74</f>
        <v>DTE752LC3-3ph</v>
      </c>
      <c r="C85" s="137"/>
      <c r="D85" s="309" t="str">
        <f>'[1]Small comp'!D74</f>
        <v>5hp (8amp)</v>
      </c>
      <c r="E85" s="314" t="str">
        <f>'[1]Small comp'!$E74</f>
        <v>ZB45</v>
      </c>
      <c r="F85" s="305" t="str">
        <f>'[1]Small comp'!F74</f>
        <v>1.2m*0.049 (0.047)</v>
      </c>
      <c r="G85" s="305" t="str">
        <f>'[1]Small comp'!H74</f>
        <v>1.2m*0.049 (0.047)</v>
      </c>
      <c r="H85" s="305">
        <f>'[1]Small comp'!I74</f>
        <v>0</v>
      </c>
      <c r="I85" s="305"/>
      <c r="J85" s="310">
        <f>'[1]Small comp'!O74</f>
        <v>1668.43652037618</v>
      </c>
      <c r="K85" s="56"/>
      <c r="L85" s="20" t="str">
        <f>'[1]Small comp'!$T74</f>
        <v>CU - 72B QC</v>
      </c>
      <c r="M85" s="273">
        <f>'[1]Small comp'!$W74</f>
        <v>5072.7231774481</v>
      </c>
      <c r="N85" s="172"/>
      <c r="O85" s="37"/>
      <c r="P85" s="37"/>
    </row>
    <row r="86" spans="1:16">
      <c r="A86" s="11" t="str">
        <f>'[1]Small comp'!$A75</f>
        <v>SMA041</v>
      </c>
      <c r="B86" s="12" t="str">
        <f>'[1]Small comp'!$B75</f>
        <v>DTE911LC3</v>
      </c>
      <c r="C86" s="138"/>
      <c r="D86" s="309" t="str">
        <f>'[1]Small comp'!D75</f>
        <v>6.5hp (9.8amp)</v>
      </c>
      <c r="E86" s="314" t="str">
        <f>'[1]Small comp'!$E75</f>
        <v>ZB48/WHP19460</v>
      </c>
      <c r="F86" s="305" t="str">
        <f>'[1]Small comp'!F75</f>
        <v>2m*0.059</v>
      </c>
      <c r="G86" s="305" t="str">
        <f>'[1]Small comp'!H75</f>
        <v>2m*0.059</v>
      </c>
      <c r="H86" s="305">
        <f>'[1]Small comp'!I75</f>
        <v>0</v>
      </c>
      <c r="I86" s="305"/>
      <c r="J86" s="310">
        <f>'[1]Small comp'!O75</f>
        <v>1806.6026645768</v>
      </c>
      <c r="K86" s="56"/>
      <c r="L86" s="20" t="str">
        <f>'[1]Small comp'!$T75</f>
        <v>CU - 90 QC</v>
      </c>
      <c r="M86" s="273">
        <f>'[1]Small comp'!$W75</f>
        <v>5842.02896494515</v>
      </c>
      <c r="N86" s="172"/>
      <c r="O86" s="37"/>
      <c r="P86" s="37"/>
    </row>
    <row r="87" spans="1:16">
      <c r="A87" s="11" t="str">
        <f>'[1]Small comp'!$A76</f>
        <v>SMA041.2</v>
      </c>
      <c r="B87" s="12" t="str">
        <f>'[1]Small comp'!$B76</f>
        <v>WHP02700RCV</v>
      </c>
      <c r="C87" s="137" t="s">
        <v>468</v>
      </c>
      <c r="D87" s="309" t="str">
        <f>'[1]Small comp'!D76</f>
        <v>3./4 (3.2amp)</v>
      </c>
      <c r="E87" s="314">
        <f>'[1]Small comp'!$E76</f>
        <v>0</v>
      </c>
      <c r="F87" s="305" t="str">
        <f>'[1]Small comp'!F76</f>
        <v>17uf450vac(3.2amp)</v>
      </c>
      <c r="G87" s="305">
        <f>'[1]Small comp'!H76</f>
        <v>0</v>
      </c>
      <c r="H87" s="305">
        <f>'[1]Small comp'!I76</f>
        <v>0</v>
      </c>
      <c r="I87" s="305"/>
      <c r="J87" s="310">
        <f>'[1]Small comp'!O76</f>
        <v>349.259259259259</v>
      </c>
      <c r="K87" s="57"/>
      <c r="L87" s="20" t="str">
        <f>'[1]Small comp'!$T76</f>
        <v>CS125 Axial fan</v>
      </c>
      <c r="M87" s="273">
        <f>'[1]Small comp'!$W76</f>
        <v>1089.30928095408</v>
      </c>
      <c r="N87" s="172"/>
      <c r="O87" s="37"/>
      <c r="P87" s="37"/>
    </row>
    <row r="88" customHeight="1" spans="1:16">
      <c r="A88" s="11" t="str">
        <f>'[1]Small comp'!$A77</f>
        <v>SMA041.3</v>
      </c>
      <c r="B88" s="12" t="str">
        <f>'[1]Small comp'!$B77</f>
        <v>SG167UV</v>
      </c>
      <c r="C88" s="137"/>
      <c r="D88" s="309" t="str">
        <f>'[1]Small comp'!D77</f>
        <v>1HP (4.35amp)</v>
      </c>
      <c r="E88" s="314">
        <f>'[1]Small comp'!$E77</f>
        <v>0</v>
      </c>
      <c r="F88" s="305" t="str">
        <f>'[1]Small comp'!F77</f>
        <v>30uf450vac(4.35amp)</v>
      </c>
      <c r="G88" s="305">
        <f>'[1]Small comp'!H77</f>
        <v>0</v>
      </c>
      <c r="H88" s="305">
        <f>'[1]Small comp'!I77</f>
        <v>0</v>
      </c>
      <c r="I88" s="305"/>
      <c r="J88" s="310">
        <f>'[1]Small comp'!O77</f>
        <v>379.62962962963</v>
      </c>
      <c r="K88" s="326"/>
      <c r="L88" s="20" t="str">
        <f>'[1]Small comp'!$T77</f>
        <v>CU - 15 QC  </v>
      </c>
      <c r="M88" s="273">
        <f>'[1]Small comp'!$W77</f>
        <v>1729.82222966679</v>
      </c>
      <c r="N88" s="172"/>
      <c r="O88" s="37"/>
      <c r="P88" s="37"/>
    </row>
    <row r="89" spans="1:16">
      <c r="A89" s="11" t="str">
        <f>'[1]Small comp'!$A78</f>
        <v>SMA041.4</v>
      </c>
      <c r="B89" s="12" t="str">
        <f>'[1]Small comp'!$B78</f>
        <v>SG184SV</v>
      </c>
      <c r="C89" s="137"/>
      <c r="D89" s="309" t="str">
        <f>'[1]Small comp'!D78</f>
        <v>1.25HP (4.6amp)</v>
      </c>
      <c r="E89" s="314">
        <f>'[1]Small comp'!$E78</f>
        <v>0</v>
      </c>
      <c r="F89" s="305" t="str">
        <f>'[1]Small comp'!F78</f>
        <v>35uf450vac(4.6amp)</v>
      </c>
      <c r="G89" s="305">
        <f>'[1]Small comp'!H78</f>
        <v>0</v>
      </c>
      <c r="H89" s="305">
        <f>'[1]Small comp'!I78</f>
        <v>0</v>
      </c>
      <c r="I89" s="305"/>
      <c r="J89" s="310">
        <f>'[1]Small comp'!O78</f>
        <v>394.814814814815</v>
      </c>
      <c r="K89" s="327"/>
      <c r="L89" s="20" t="str">
        <f>'[1]Small comp'!$T78</f>
        <v>CU - 15 QC  </v>
      </c>
      <c r="M89" s="273">
        <f>'[1]Small comp'!$W78</f>
        <v>1743.83932368388</v>
      </c>
      <c r="N89" s="172"/>
      <c r="O89" s="37"/>
      <c r="P89" s="37"/>
    </row>
    <row r="90" spans="1:16">
      <c r="A90" s="11" t="str">
        <f>'[1]Small comp'!$A79</f>
        <v>SMA041.7</v>
      </c>
      <c r="B90" s="12" t="str">
        <f>'[1]Small comp'!$B79</f>
        <v>WHP09800RCV</v>
      </c>
      <c r="C90" s="137"/>
      <c r="D90" s="309" t="str">
        <f>'[1]Small comp'!D79</f>
        <v>2.5HP (11amp)</v>
      </c>
      <c r="E90" s="314" t="str">
        <f>'[1]Small comp'!$E79</f>
        <v>44.6LRA(11.1a)</v>
      </c>
      <c r="F90" s="305" t="str">
        <f>'[1]Small comp'!F79</f>
        <v>50uf (11.1amp)</v>
      </c>
      <c r="G90" s="305">
        <f>'[1]Small comp'!H79</f>
        <v>0</v>
      </c>
      <c r="H90" s="305">
        <f>'[1]Small comp'!I79</f>
        <v>0</v>
      </c>
      <c r="I90" s="305"/>
      <c r="J90" s="310">
        <f>'[1]Small comp'!O79</f>
        <v>686.837606837607</v>
      </c>
      <c r="K90" s="327"/>
      <c r="L90" s="20" t="str">
        <f>'[1]Small comp'!$T79</f>
        <v>CU - 36  QC</v>
      </c>
      <c r="M90" s="273">
        <f>'[1]Small comp'!$W79</f>
        <v>2416.61316360703</v>
      </c>
      <c r="N90" s="172"/>
      <c r="O90" s="37"/>
      <c r="P90" s="37"/>
    </row>
    <row r="91" customHeight="1" spans="1:16">
      <c r="A91" s="11" t="e">
        <f>'[1]Small comp'!#REF!</f>
        <v>#REF!</v>
      </c>
      <c r="B91" s="12" t="e">
        <f>'[1]Small comp'!#REF!</f>
        <v>#REF!</v>
      </c>
      <c r="C91" s="137"/>
      <c r="D91" s="309" t="e">
        <f>'[1]Small comp'!#REF!</f>
        <v>#REF!</v>
      </c>
      <c r="E91" s="314" t="e">
        <f>'[1]Small comp'!#REF!</f>
        <v>#REF!</v>
      </c>
      <c r="F91" s="305" t="e">
        <f>'[1]Small comp'!#REF!</f>
        <v>#REF!</v>
      </c>
      <c r="G91" s="305" t="e">
        <f>'[1]Small comp'!#REF!</f>
        <v>#REF!</v>
      </c>
      <c r="H91" s="305" t="e">
        <f>'[1]Small comp'!#REF!</f>
        <v>#REF!</v>
      </c>
      <c r="I91" s="305"/>
      <c r="J91" s="310" t="e">
        <f>'[1]Small comp'!#REF!</f>
        <v>#REF!</v>
      </c>
      <c r="K91" s="327"/>
      <c r="L91" s="20" t="e">
        <f>'[1]Small comp'!#REF!</f>
        <v>#REF!</v>
      </c>
      <c r="M91" s="273" t="e">
        <f>'[1]Small comp'!#REF!</f>
        <v>#REF!</v>
      </c>
      <c r="N91" s="172"/>
      <c r="O91" s="37"/>
      <c r="P91" s="37"/>
    </row>
    <row r="92" ht="15" customHeight="1" spans="1:16">
      <c r="A92" s="11" t="str">
        <f>'[1]Small comp'!$A80</f>
        <v>SMA042.5</v>
      </c>
      <c r="B92" s="12" t="str">
        <f>'[1]Small comp'!$B80</f>
        <v>TE800RC3Q9JK</v>
      </c>
      <c r="C92" s="138"/>
      <c r="D92" s="309">
        <f>'[1]Small comp'!D80</f>
        <v>5</v>
      </c>
      <c r="E92" s="314">
        <f>'[1]Small comp'!$E80</f>
        <v>0</v>
      </c>
      <c r="F92" s="305">
        <f>'[1]Small comp'!F80</f>
        <v>0</v>
      </c>
      <c r="G92" s="305">
        <f>'[1]Small comp'!H80</f>
        <v>0</v>
      </c>
      <c r="H92" s="305">
        <f>'[1]Small comp'!I80</f>
        <v>0</v>
      </c>
      <c r="I92" s="305"/>
      <c r="J92" s="310">
        <f>'[1]Small comp'!O80</f>
        <v>1333.33333333333</v>
      </c>
      <c r="K92" s="327"/>
      <c r="L92" s="20" t="str">
        <f>'[1]Small comp'!$T80</f>
        <v>CU - 72 QC</v>
      </c>
      <c r="M92" s="273">
        <f>'[1]Small comp'!$W80</f>
        <v>4582.44903787288</v>
      </c>
      <c r="N92" s="172"/>
      <c r="O92" s="37"/>
      <c r="P92" s="37"/>
    </row>
    <row r="93" ht="16.5" customHeight="1" spans="1:16">
      <c r="A93" s="11" t="str">
        <f>'[1]Small comp'!$A81</f>
        <v>SMA050</v>
      </c>
      <c r="B93" s="12" t="str">
        <f>'[1]Small comp'!$B81</f>
        <v>QYGL-C139Y R404 compressor</v>
      </c>
      <c r="C93" s="54" t="s">
        <v>469</v>
      </c>
      <c r="D93" s="309">
        <f>'[1]Small comp'!D81</f>
        <v>1</v>
      </c>
      <c r="E93" s="314">
        <f>'[1]Small comp'!$E81</f>
        <v>0</v>
      </c>
      <c r="F93" s="305">
        <f>'[1]Small comp'!F81</f>
        <v>0</v>
      </c>
      <c r="G93" s="305">
        <f>'[1]Small comp'!H81</f>
        <v>0</v>
      </c>
      <c r="H93" s="305" t="str">
        <f>'[1]Small comp'!I81</f>
        <v>2d frezzer,4d s/s frezzer)</v>
      </c>
      <c r="I93" s="305"/>
      <c r="J93" s="310">
        <f>'[1]Small comp'!O81</f>
        <v>582.2</v>
      </c>
      <c r="K93" s="327"/>
      <c r="L93" s="20">
        <f>'[1]Small comp'!$T81</f>
        <v>0</v>
      </c>
      <c r="M93" s="273">
        <f>'[1]Small comp'!$W81</f>
        <v>0</v>
      </c>
      <c r="N93" s="172"/>
      <c r="O93" s="37"/>
      <c r="P93" s="37"/>
    </row>
    <row r="94" spans="1:16">
      <c r="A94" s="11" t="str">
        <f>'[1]Small comp'!$A82</f>
        <v>SMA057</v>
      </c>
      <c r="B94" s="12" t="str">
        <f>'[1]Small comp'!$B82</f>
        <v>QX-16A030 GREE </v>
      </c>
      <c r="C94" s="54" t="s">
        <v>470</v>
      </c>
      <c r="D94" s="309">
        <f>'[1]Small comp'!D82</f>
        <v>1</v>
      </c>
      <c r="E94" s="314">
        <f>'[1]Small comp'!$E82</f>
        <v>0</v>
      </c>
      <c r="F94" s="305" t="str">
        <f>'[1]Small comp'!F82</f>
        <v>30uf</v>
      </c>
      <c r="G94" s="305">
        <f>'[1]Small comp'!H82</f>
        <v>0</v>
      </c>
      <c r="H94" s="305">
        <f>'[1]Small comp'!I82</f>
        <v>0</v>
      </c>
      <c r="I94" s="305"/>
      <c r="J94" s="310">
        <f>'[1]Small comp'!O82</f>
        <v>300</v>
      </c>
      <c r="K94" s="316"/>
      <c r="L94" s="20" t="str">
        <f>'[1]Small comp'!$T82</f>
        <v>CU - 15 QC  </v>
      </c>
      <c r="M94" s="273">
        <f>'[1]Small comp'!$W82</f>
        <v>1656.31795616251</v>
      </c>
      <c r="N94" s="172"/>
      <c r="O94" s="37"/>
      <c r="P94" s="37"/>
    </row>
    <row r="95" customHeight="1" spans="1:16">
      <c r="A95" s="11" t="str">
        <f>'[1]Small comp'!$A83</f>
        <v>SMA058</v>
      </c>
      <c r="B95" s="12" t="str">
        <f>'[1]Small comp'!$B83</f>
        <v>44R213C RECHI</v>
      </c>
      <c r="C95" s="56"/>
      <c r="D95" s="309">
        <f>'[1]Small comp'!D83</f>
        <v>1</v>
      </c>
      <c r="E95" s="314">
        <f>'[1]Small comp'!$E83</f>
        <v>0</v>
      </c>
      <c r="F95" s="305" t="str">
        <f>'[1]Small comp'!F83</f>
        <v>30uf</v>
      </c>
      <c r="G95" s="305">
        <f>'[1]Small comp'!H83</f>
        <v>0</v>
      </c>
      <c r="H95" s="305">
        <f>'[1]Small comp'!I83</f>
        <v>0</v>
      </c>
      <c r="I95" s="305"/>
      <c r="J95" s="310">
        <f>'[1]Small comp'!O83</f>
        <v>300</v>
      </c>
      <c r="K95" s="316"/>
      <c r="L95" s="20" t="str">
        <f>'[1]Small comp'!$T83</f>
        <v>CU - 15 QC  </v>
      </c>
      <c r="M95" s="273">
        <f>'[1]Small comp'!$W83</f>
        <v>1656.31795616251</v>
      </c>
      <c r="N95" s="172"/>
      <c r="O95" s="37"/>
      <c r="P95" s="37"/>
    </row>
    <row r="96" spans="1:16">
      <c r="A96" s="11" t="str">
        <f>'[1]Small comp'!$A84</f>
        <v>SMA060.2</v>
      </c>
      <c r="B96" s="12" t="str">
        <f>'[1]Small comp'!$B84</f>
        <v>PH371X3CS GMCC</v>
      </c>
      <c r="C96" s="57"/>
      <c r="D96" s="309">
        <f>'[1]Small comp'!D84</f>
        <v>2.5</v>
      </c>
      <c r="E96" s="314">
        <f>'[1]Small comp'!$E84</f>
        <v>0</v>
      </c>
      <c r="F96" s="305" t="str">
        <f>'[1]Small comp'!F84</f>
        <v>50uf</v>
      </c>
      <c r="G96" s="305">
        <f>'[1]Small comp'!H84</f>
        <v>0</v>
      </c>
      <c r="H96" s="305">
        <f>'[1]Small comp'!I84</f>
        <v>0</v>
      </c>
      <c r="I96" s="305"/>
      <c r="J96" s="310">
        <f>'[1]Small comp'!O84</f>
        <v>666.666666666667</v>
      </c>
      <c r="K96" s="328"/>
      <c r="L96" s="20" t="str">
        <f>'[1]Small comp'!$T84</f>
        <v>CU - 40  QC</v>
      </c>
      <c r="M96" s="273">
        <f>'[1]Small comp'!$W84</f>
        <v>2680.98813146515</v>
      </c>
      <c r="N96" s="172"/>
    </row>
    <row r="97" customHeight="1" spans="1:14">
      <c r="A97" s="11" t="str">
        <f>'[1]Small comp'!$A85</f>
        <v>SMA060.3</v>
      </c>
      <c r="B97" s="12" t="str">
        <f>'[1]Small comp'!$B85</f>
        <v>HSM165V3UDZA</v>
      </c>
      <c r="C97" s="54" t="s">
        <v>471</v>
      </c>
      <c r="D97" s="309">
        <f>'[1]Small comp'!D85</f>
        <v>1</v>
      </c>
      <c r="E97" s="314" t="str">
        <f>'[1]Small comp'!$E85</f>
        <v>2855W</v>
      </c>
      <c r="F97" s="305" t="str">
        <f>'[1]Small comp'!F85</f>
        <v>30uf</v>
      </c>
      <c r="G97" s="305">
        <f>'[1]Small comp'!H85</f>
        <v>0</v>
      </c>
      <c r="H97" s="305">
        <f>'[1]Small comp'!I85</f>
        <v>0</v>
      </c>
      <c r="I97" s="305"/>
      <c r="J97" s="310">
        <f>'[1]Small comp'!O85</f>
        <v>311.695906432748</v>
      </c>
      <c r="K97" s="328"/>
      <c r="L97" s="20" t="str">
        <f>'[1]Small comp'!$T85</f>
        <v>CU - 15 QC  </v>
      </c>
      <c r="M97" s="273">
        <f>'[1]Small comp'!$W85</f>
        <v>1652.72821257277</v>
      </c>
      <c r="N97" s="172"/>
    </row>
    <row r="98" customHeight="1" spans="1:14">
      <c r="A98" s="11" t="str">
        <f>'[1]Small comp'!$A86</f>
        <v>SMA060.4</v>
      </c>
      <c r="B98" s="12" t="str">
        <f>'[1]Small comp'!$B86</f>
        <v>HSM215V3UDZ</v>
      </c>
      <c r="C98" s="56"/>
      <c r="D98" s="309">
        <f>'[1]Small comp'!D86</f>
        <v>1.5</v>
      </c>
      <c r="E98" s="314" t="str">
        <f>'[1]Small comp'!$E86</f>
        <v>3715W</v>
      </c>
      <c r="F98" s="305" t="str">
        <f>'[1]Small comp'!F86</f>
        <v>35uf</v>
      </c>
      <c r="G98" s="305">
        <f>'[1]Small comp'!H86</f>
        <v>0</v>
      </c>
      <c r="H98" s="305">
        <f>'[1]Small comp'!I86</f>
        <v>0</v>
      </c>
      <c r="I98" s="305"/>
      <c r="J98" s="310">
        <f>'[1]Small comp'!O86</f>
        <v>328</v>
      </c>
      <c r="K98" s="328"/>
      <c r="L98" s="20" t="str">
        <f>'[1]Small comp'!$T86</f>
        <v>CU - 22  QC</v>
      </c>
      <c r="M98" s="273">
        <f>'[1]Small comp'!$W86</f>
        <v>1821.53666993819</v>
      </c>
      <c r="N98" s="172"/>
    </row>
    <row r="99" customHeight="1" spans="1:14">
      <c r="A99" s="11" t="str">
        <f>'[1]Small comp'!$A87</f>
        <v>SMA062</v>
      </c>
      <c r="B99" s="12" t="str">
        <f>'[1]Small comp'!$B87</f>
        <v>PH310M2CS-4KTH</v>
      </c>
      <c r="C99" s="56"/>
      <c r="D99" s="309">
        <f>'[1]Small comp'!D87</f>
        <v>2</v>
      </c>
      <c r="E99" s="314" t="str">
        <f>'[1]Small comp'!$E87</f>
        <v>5470W</v>
      </c>
      <c r="F99" s="305" t="str">
        <f>'[1]Small comp'!F87</f>
        <v>40uf</v>
      </c>
      <c r="G99" s="305">
        <f>'[1]Small comp'!H87</f>
        <v>0</v>
      </c>
      <c r="H99" s="305">
        <f>'[1]Small comp'!I87</f>
        <v>0</v>
      </c>
      <c r="I99" s="305"/>
      <c r="J99" s="310">
        <f>'[1]Small comp'!O87</f>
        <v>444.787878787879</v>
      </c>
      <c r="K99" s="328"/>
      <c r="L99" s="20" t="str">
        <f>'[1]Small comp'!$T87</f>
        <v>CU - 32  QC</v>
      </c>
      <c r="M99" s="273">
        <f>'[1]Small comp'!$W87</f>
        <v>1980.63445822585</v>
      </c>
      <c r="N99" s="172"/>
    </row>
    <row r="100" spans="1:14">
      <c r="A100" s="11" t="str">
        <f>'[1]Small comp'!$A88</f>
        <v>SMA066</v>
      </c>
      <c r="B100" s="12" t="str">
        <f>'[1]Small comp'!$B88</f>
        <v>PH420G2CS-4KU1</v>
      </c>
      <c r="C100" s="56"/>
      <c r="D100" s="309">
        <f>'[1]Small comp'!D88</f>
        <v>2.5</v>
      </c>
      <c r="E100" s="314" t="str">
        <f>'[1]Small comp'!$E88</f>
        <v>7420W</v>
      </c>
      <c r="F100" s="305" t="str">
        <f>'[1]Small comp'!F88</f>
        <v>50uf</v>
      </c>
      <c r="G100" s="305">
        <f>'[1]Small comp'!H88</f>
        <v>0</v>
      </c>
      <c r="H100" s="305">
        <f>'[1]Small comp'!I88</f>
        <v>0</v>
      </c>
      <c r="I100" s="305"/>
      <c r="J100" s="310">
        <f>'[1]Small comp'!O88</f>
        <v>600.50505050505</v>
      </c>
      <c r="K100" s="328"/>
      <c r="L100" s="20" t="str">
        <f>'[1]Small comp'!$T88</f>
        <v>CU - 36  QC</v>
      </c>
      <c r="M100" s="273">
        <f>'[1]Small comp'!$W88</f>
        <v>2458.03889305</v>
      </c>
      <c r="N100" s="172"/>
    </row>
    <row r="101" spans="1:14">
      <c r="A101" s="11" t="str">
        <f>'[1]Small comp'!$A89</f>
        <v>SMA068</v>
      </c>
      <c r="B101" s="12" t="str">
        <f>'[1]Small comp'!$B89</f>
        <v>PH480X3CS-4MU1</v>
      </c>
      <c r="C101" s="57"/>
      <c r="D101" s="309">
        <f>'[1]Small comp'!D89</f>
        <v>3</v>
      </c>
      <c r="E101" s="314" t="str">
        <f>'[1]Small comp'!$E89</f>
        <v>8600W</v>
      </c>
      <c r="F101" s="305" t="str">
        <f>'[1]Small comp'!F89</f>
        <v>55uf</v>
      </c>
      <c r="G101" s="305">
        <f>'[1]Small comp'!H89</f>
        <v>0</v>
      </c>
      <c r="H101" s="305">
        <f>'[1]Small comp'!I89</f>
        <v>0</v>
      </c>
      <c r="I101" s="305"/>
      <c r="J101" s="310">
        <f>'[1]Small comp'!O89</f>
        <v>735.282651072125</v>
      </c>
      <c r="K101" s="328"/>
      <c r="L101" s="20" t="str">
        <f>'[1]Small comp'!$T89</f>
        <v>CU - 40  QC</v>
      </c>
      <c r="M101" s="273">
        <f>'[1]Small comp'!$W89</f>
        <v>2710.38984086686</v>
      </c>
      <c r="N101" s="172"/>
    </row>
    <row r="102" customHeight="1" spans="1:14">
      <c r="A102" s="11">
        <f>'[1]Small comp'!$A90</f>
        <v>0</v>
      </c>
      <c r="B102" s="12" t="str">
        <f>'[1]Small comp'!$B90</f>
        <v>PA108M1C</v>
      </c>
      <c r="C102" s="136" t="s">
        <v>472</v>
      </c>
      <c r="D102" s="309">
        <f>'[1]Small comp'!D90</f>
        <v>0.75</v>
      </c>
      <c r="E102" s="314" t="str">
        <f>'[1]Small comp'!$E90</f>
        <v>8769btu</v>
      </c>
      <c r="F102" s="305">
        <f>'[1]Small comp'!F90</f>
        <v>0</v>
      </c>
      <c r="G102" s="305">
        <f>'[1]Small comp'!H90</f>
        <v>0</v>
      </c>
      <c r="H102" s="305">
        <f>'[1]Small comp'!I90</f>
        <v>0</v>
      </c>
      <c r="I102" s="305"/>
      <c r="J102" s="310">
        <f>'[1]Small comp'!O90</f>
        <v>327.240740740741</v>
      </c>
      <c r="K102" s="98"/>
      <c r="L102" s="20">
        <f>'[1]Small comp'!$T90</f>
        <v>0</v>
      </c>
      <c r="M102" s="273">
        <f>'[1]Small comp'!$W90</f>
        <v>0</v>
      </c>
      <c r="N102" s="172"/>
    </row>
    <row r="103" spans="1:14">
      <c r="A103" s="11" t="str">
        <f>'[1]Small comp'!$A91</f>
        <v>SMA069</v>
      </c>
      <c r="B103" s="12" t="str">
        <f>'[1]Small comp'!$B91</f>
        <v>PA140GIC</v>
      </c>
      <c r="C103" s="137"/>
      <c r="D103" s="309">
        <f>'[1]Small comp'!D91</f>
        <v>1</v>
      </c>
      <c r="E103" s="314" t="str">
        <f>'[1]Small comp'!$E91</f>
        <v>11601btu</v>
      </c>
      <c r="F103" s="305">
        <f>'[1]Small comp'!F91</f>
        <v>0</v>
      </c>
      <c r="G103" s="305">
        <f>'[1]Small comp'!H91</f>
        <v>0</v>
      </c>
      <c r="H103" s="305">
        <f>'[1]Small comp'!I91</f>
        <v>0</v>
      </c>
      <c r="I103" s="305"/>
      <c r="J103" s="310">
        <f>'[1]Small comp'!O91</f>
        <v>315.092592592593</v>
      </c>
      <c r="K103" s="98"/>
      <c r="L103" s="20">
        <f>'[1]Small comp'!$T91</f>
        <v>0</v>
      </c>
      <c r="M103" s="273">
        <f>'[1]Small comp'!$W91</f>
        <v>0</v>
      </c>
      <c r="N103" s="172"/>
    </row>
    <row r="104" spans="1:14">
      <c r="A104" s="11" t="e">
        <f>'[1]Small comp'!#REF!</f>
        <v>#REF!</v>
      </c>
      <c r="B104" s="12" t="str">
        <f>'[1]Small comp'!$B92</f>
        <v>PA145GIC</v>
      </c>
      <c r="C104" s="137"/>
      <c r="D104" s="309">
        <f>'[1]Small comp'!D92</f>
        <v>1</v>
      </c>
      <c r="E104" s="314" t="str">
        <f>'[1]Small comp'!$E92</f>
        <v>12232btu</v>
      </c>
      <c r="F104" s="305">
        <f>'[1]Small comp'!F92</f>
        <v>0</v>
      </c>
      <c r="G104" s="305">
        <f>'[1]Small comp'!H92</f>
        <v>0</v>
      </c>
      <c r="H104" s="305">
        <f>'[1]Small comp'!I92</f>
        <v>0</v>
      </c>
      <c r="I104" s="305"/>
      <c r="J104" s="310">
        <f>'[1]Small comp'!O92</f>
        <v>386.462962962963</v>
      </c>
      <c r="K104" s="98"/>
      <c r="L104" s="20">
        <f>'[1]Small comp'!$T92</f>
        <v>0</v>
      </c>
      <c r="M104" s="273">
        <f>'[1]Small comp'!$W92</f>
        <v>0</v>
      </c>
      <c r="N104" s="172"/>
    </row>
    <row r="105" customHeight="1" spans="1:14">
      <c r="A105" s="11">
        <f>'[1]Small comp'!$A93</f>
        <v>0</v>
      </c>
      <c r="B105" s="12" t="str">
        <f>'[1]Small comp'!$B93</f>
        <v>PA190G2C</v>
      </c>
      <c r="C105" s="137"/>
      <c r="D105" s="309">
        <f>'[1]Small comp'!D93</f>
        <v>1.5</v>
      </c>
      <c r="E105" s="314" t="str">
        <f>'[1]Small comp'!$E93</f>
        <v>18630btu</v>
      </c>
      <c r="F105" s="305">
        <f>'[1]Small comp'!F93</f>
        <v>0</v>
      </c>
      <c r="G105" s="305">
        <f>'[1]Small comp'!H93</f>
        <v>0</v>
      </c>
      <c r="H105" s="305">
        <f>'[1]Small comp'!I93</f>
        <v>0</v>
      </c>
      <c r="I105" s="305"/>
      <c r="J105" s="310">
        <f>'[1]Small comp'!O93</f>
        <v>480.611111111111</v>
      </c>
      <c r="K105" s="98"/>
      <c r="L105" s="14">
        <f>'[1]Small comp'!$T93</f>
        <v>0</v>
      </c>
      <c r="M105" s="273">
        <f>'[1]Small comp'!$W93</f>
        <v>0</v>
      </c>
      <c r="N105" s="173"/>
    </row>
    <row r="106" customHeight="1" spans="1:14">
      <c r="A106" s="11" t="str">
        <f>'[1]Small comp'!$A92</f>
        <v>SMA070</v>
      </c>
      <c r="B106" s="12" t="e">
        <f>'[1]Small comp'!#REF!</f>
        <v>#REF!</v>
      </c>
      <c r="C106" s="137"/>
      <c r="D106" s="309" t="e">
        <f>'[1]Small comp'!#REF!</f>
        <v>#REF!</v>
      </c>
      <c r="E106" s="314" t="e">
        <f>'[1]Small comp'!#REF!</f>
        <v>#REF!</v>
      </c>
      <c r="F106" s="305" t="e">
        <f>'[1]Small comp'!#REF!</f>
        <v>#REF!</v>
      </c>
      <c r="G106" s="305" t="e">
        <f>'[1]Small comp'!#REF!</f>
        <v>#REF!</v>
      </c>
      <c r="H106" s="305" t="e">
        <f>'[1]Small comp'!#REF!</f>
        <v>#REF!</v>
      </c>
      <c r="I106" s="305"/>
      <c r="J106" s="310" t="e">
        <f>'[1]Small comp'!#REF!</f>
        <v>#REF!</v>
      </c>
      <c r="K106" s="98"/>
      <c r="L106" s="14" t="e">
        <f>'[1]Small comp'!#REF!</f>
        <v>#REF!</v>
      </c>
      <c r="M106" s="273" t="e">
        <f>'[1]Small comp'!#REF!</f>
        <v>#REF!</v>
      </c>
      <c r="N106" s="165"/>
    </row>
    <row r="107" customHeight="1" spans="1:14">
      <c r="A107" s="11" t="str">
        <f>'[1]Small comp'!$A94</f>
        <v>SMA071</v>
      </c>
      <c r="B107" s="12" t="str">
        <f>'[1]Small comp'!$B94</f>
        <v>PA215M2C</v>
      </c>
      <c r="C107" s="137"/>
      <c r="D107" s="309">
        <f>'[1]Small comp'!D94</f>
        <v>1.5</v>
      </c>
      <c r="E107" s="314" t="str">
        <f>'[1]Small comp'!$E94</f>
        <v>18067btu</v>
      </c>
      <c r="F107" s="305">
        <f>'[1]Small comp'!F94</f>
        <v>0</v>
      </c>
      <c r="G107" s="305">
        <f>'[1]Small comp'!H94</f>
        <v>0</v>
      </c>
      <c r="H107" s="305">
        <f>'[1]Small comp'!I94</f>
        <v>0</v>
      </c>
      <c r="I107" s="305"/>
      <c r="J107" s="310">
        <f>'[1]Small comp'!O94</f>
        <v>470.740740740741</v>
      </c>
      <c r="K107" s="98"/>
      <c r="L107" s="14">
        <f>'[1]Small comp'!$T94</f>
        <v>0</v>
      </c>
      <c r="M107" s="273">
        <f>'[1]Small comp'!$W94</f>
        <v>0</v>
      </c>
      <c r="N107" s="165"/>
    </row>
    <row r="108" customHeight="1" spans="1:14">
      <c r="A108" s="11" t="str">
        <f>'[1]Small comp'!$A95</f>
        <v>SMA072</v>
      </c>
      <c r="B108" s="12" t="str">
        <f>'[1]Small comp'!$B95</f>
        <v>PA270G2C</v>
      </c>
      <c r="C108" s="137"/>
      <c r="D108" s="309">
        <f>'[1]Small comp'!D95</f>
        <v>2</v>
      </c>
      <c r="E108" s="314" t="str">
        <f>'[1]Small comp'!$E95</f>
        <v>23304btu</v>
      </c>
      <c r="F108" s="305">
        <f>'[1]Small comp'!F95</f>
        <v>0</v>
      </c>
      <c r="G108" s="305">
        <f>'[1]Small comp'!H95</f>
        <v>0</v>
      </c>
      <c r="H108" s="305">
        <f>'[1]Small comp'!I95</f>
        <v>0</v>
      </c>
      <c r="I108" s="305"/>
      <c r="J108" s="310">
        <f>'[1]Small comp'!O95</f>
        <v>599.814814814815</v>
      </c>
      <c r="K108" s="98"/>
      <c r="L108" s="14">
        <f>'[1]Small comp'!$T95</f>
        <v>0</v>
      </c>
      <c r="M108" s="273">
        <f>'[1]Small comp'!$W95</f>
        <v>0</v>
      </c>
      <c r="N108" s="165"/>
    </row>
    <row r="109" customHeight="1" spans="1:14">
      <c r="A109" s="11">
        <f>'[1]Small comp'!$A96</f>
        <v>0</v>
      </c>
      <c r="B109" s="12" t="str">
        <f>'[1]Small comp'!$B96</f>
        <v>PA290G2C</v>
      </c>
      <c r="C109" s="137"/>
      <c r="D109" s="309">
        <f>'[1]Small comp'!D96</f>
        <v>2.5</v>
      </c>
      <c r="E109" s="314" t="str">
        <f>'[1]Small comp'!$E96</f>
        <v>24805btu</v>
      </c>
      <c r="F109" s="305">
        <f>'[1]Small comp'!F96</f>
        <v>0</v>
      </c>
      <c r="G109" s="305">
        <f>'[1]Small comp'!H96</f>
        <v>0</v>
      </c>
      <c r="H109" s="305">
        <f>'[1]Small comp'!I96</f>
        <v>0</v>
      </c>
      <c r="I109" s="305"/>
      <c r="J109" s="310">
        <f>'[1]Small comp'!O96</f>
        <v>631.703703703704</v>
      </c>
      <c r="K109" s="98"/>
      <c r="L109" s="14">
        <f>'[1]Small comp'!$T96</f>
        <v>0</v>
      </c>
      <c r="M109" s="273">
        <f>'[1]Small comp'!$W96</f>
        <v>0</v>
      </c>
      <c r="N109" s="165"/>
    </row>
    <row r="110" customHeight="1" spans="1:14">
      <c r="A110" s="11">
        <f>'[1]Small comp'!$A97</f>
        <v>0</v>
      </c>
      <c r="B110" s="12" t="str">
        <f>'[1]Small comp'!$B97</f>
        <v>PA330X3CS</v>
      </c>
      <c r="C110" s="138"/>
      <c r="D110" s="309">
        <f>'[1]Small comp'!D97</f>
        <v>3</v>
      </c>
      <c r="E110" s="329" t="str">
        <f>'[1]Small comp'!$E97</f>
        <v>27944btu</v>
      </c>
      <c r="F110" s="330">
        <f>'[1]Small comp'!F97</f>
        <v>0</v>
      </c>
      <c r="G110" s="330">
        <f>'[1]Small comp'!H97</f>
        <v>0</v>
      </c>
      <c r="H110" s="330">
        <f>'[1]Small comp'!I97</f>
        <v>0</v>
      </c>
      <c r="I110" s="330"/>
      <c r="J110" s="310">
        <f>'[1]Small comp'!O97</f>
        <v>710.666666666667</v>
      </c>
      <c r="K110" s="98"/>
      <c r="L110" s="14">
        <f>'[1]Small comp'!$T97</f>
        <v>0</v>
      </c>
      <c r="M110" s="273">
        <f>'[1]Small comp'!$W97</f>
        <v>0</v>
      </c>
      <c r="N110" s="165"/>
    </row>
    <row r="111" spans="1:14">
      <c r="B111" s="331"/>
      <c r="C111" s="332"/>
    </row>
    <row r="112" spans="1:14">
      <c r="A112" s="333" t="s">
        <v>397</v>
      </c>
      <c r="C112" s="332"/>
      <c r="J112" s="296"/>
      <c r="K112" s="296"/>
      <c r="L112" s="296"/>
      <c r="M112" s="296"/>
    </row>
    <row r="113" spans="1:16">
      <c r="A113" s="35" t="s">
        <v>473</v>
      </c>
      <c r="B113" s="334"/>
      <c r="C113" s="332"/>
      <c r="D113" s="335"/>
      <c r="E113" s="335"/>
      <c r="F113" s="336"/>
      <c r="G113" s="336"/>
      <c r="H113" s="336"/>
      <c r="I113" s="336"/>
      <c r="J113" s="337"/>
      <c r="K113" s="337"/>
      <c r="L113" s="337"/>
      <c r="M113" s="337"/>
    </row>
    <row r="114" spans="1:16">
      <c r="A114" s="35"/>
      <c r="B114" s="334"/>
      <c r="C114" s="334"/>
      <c r="D114" s="335"/>
      <c r="E114" s="335"/>
      <c r="F114" s="336"/>
      <c r="G114" s="336"/>
      <c r="H114" s="336"/>
      <c r="I114" s="336"/>
      <c r="J114" s="337"/>
      <c r="K114" s="337"/>
      <c r="L114" s="337"/>
      <c r="M114" s="337"/>
    </row>
    <row r="115" spans="1:16">
      <c r="A115" s="36"/>
      <c r="B115" s="296"/>
      <c r="C115" s="335"/>
      <c r="D115" s="335"/>
      <c r="E115" s="335"/>
      <c r="F115" s="336"/>
      <c r="G115" s="336"/>
      <c r="H115" s="336"/>
      <c r="I115" s="336"/>
      <c r="J115" s="296"/>
      <c r="K115" s="296"/>
      <c r="L115" s="296"/>
      <c r="M115" s="296"/>
    </row>
    <row r="116" spans="1:16">
      <c r="A116" s="338"/>
      <c r="B116" s="338"/>
      <c r="C116" s="338"/>
      <c r="D116" s="338"/>
      <c r="E116" s="338"/>
      <c r="F116" s="338"/>
      <c r="G116" s="338"/>
      <c r="H116" s="338"/>
      <c r="I116" s="338"/>
      <c r="J116" s="339"/>
      <c r="K116" s="339"/>
      <c r="L116" s="339"/>
      <c r="O116" s="37"/>
      <c r="P116" s="37"/>
    </row>
    <row r="117" spans="1:16">
      <c r="A117" s="338"/>
      <c r="B117" s="338"/>
      <c r="C117" s="338"/>
      <c r="D117" s="338"/>
      <c r="E117" s="338"/>
      <c r="F117" s="338"/>
      <c r="G117" s="338"/>
      <c r="H117" s="338"/>
      <c r="I117" s="338"/>
      <c r="J117" s="338"/>
      <c r="K117" s="338"/>
      <c r="L117" s="338"/>
      <c r="O117" s="37"/>
      <c r="P117" s="37"/>
    </row>
    <row r="118" spans="1:16">
      <c r="A118" s="338"/>
      <c r="B118" s="338"/>
      <c r="C118" s="338"/>
      <c r="D118" s="338"/>
      <c r="E118" s="338"/>
      <c r="F118" s="338"/>
      <c r="G118" s="338"/>
      <c r="H118" s="338"/>
      <c r="I118" s="338"/>
      <c r="J118" s="338"/>
      <c r="K118" s="338"/>
      <c r="L118" s="338"/>
      <c r="O118" s="37"/>
      <c r="P118" s="37"/>
    </row>
  </sheetData>
  <mergeCells count="28">
    <mergeCell ref="C10:C12"/>
    <mergeCell ref="C16:C19"/>
    <mergeCell ref="C20:C21"/>
    <mergeCell ref="C22:C29"/>
    <mergeCell ref="C30:C35"/>
    <mergeCell ref="C43:C53"/>
    <mergeCell ref="C54:C58"/>
    <mergeCell ref="C59:C61"/>
    <mergeCell ref="C62:C63"/>
    <mergeCell ref="C66:C69"/>
    <mergeCell ref="C70:C74"/>
    <mergeCell ref="C76:C86"/>
    <mergeCell ref="C87:C92"/>
    <mergeCell ref="C94:C96"/>
    <mergeCell ref="C97:C101"/>
    <mergeCell ref="C102:C110"/>
    <mergeCell ref="K10:K12"/>
    <mergeCell ref="K70:K87"/>
    <mergeCell ref="K88:K90"/>
    <mergeCell ref="K91:K92"/>
    <mergeCell ref="K94:K95"/>
    <mergeCell ref="N10:N12"/>
    <mergeCell ref="N16:N19"/>
    <mergeCell ref="N22:N57"/>
    <mergeCell ref="N58:N61"/>
    <mergeCell ref="N72:N76"/>
    <mergeCell ref="N77:N93"/>
    <mergeCell ref="N94:N105"/>
  </mergeCells>
  <pageMargins left="0.7" right="0.7" top="0.75" bottom="0.75" header="0.3" footer="0.3"/>
  <pageSetup paperSize="9" orientation="portrait" horizontalDpi="180" verticalDpi="180"/>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tabColor rgb="FFFFFF00"/>
  </sheetPr>
  <dimension ref="A1:T149"/>
  <sheetViews>
    <sheetView workbookViewId="0">
      <pane xSplit="2" ySplit="8" topLeftCell="C68" activePane="bottomRight" state="frozen"/>
      <selection/>
      <selection pane="topRight"/>
      <selection pane="bottomLeft"/>
      <selection pane="bottomRight" activeCell="H74" sqref="H74"/>
    </sheetView>
  </sheetViews>
  <sheetFormatPr defaultColWidth="9" defaultRowHeight="12"/>
  <cols>
    <col min="1" max="1" width="13.8571428571429" style="39" customWidth="1"/>
    <col min="2" max="2" width="30.7142857142857" style="254" customWidth="1"/>
    <col min="3" max="3" width="20.4285714285714" style="255" customWidth="1"/>
    <col min="4" max="4" width="25.4285714285714" style="255" customWidth="1"/>
    <col min="5" max="5" width="27.4285714285714" style="255" customWidth="1"/>
    <col min="6" max="6" width="16.2857142857143" style="37" customWidth="1"/>
    <col min="7" max="7" width="24.7142857142857" style="37" customWidth="1"/>
    <col min="8" max="8" width="11.4285714285714" style="37" customWidth="1"/>
    <col min="9" max="9" width="16" style="37" customWidth="1"/>
    <col min="10" max="10" width="16.2857142857143" style="37" customWidth="1"/>
    <col min="11" max="11" width="9.85714285714286" style="37" customWidth="1"/>
    <col min="12" max="12" width="12" style="37" customWidth="1"/>
    <col min="13" max="13" width="21.4285714285714" style="256" customWidth="1"/>
    <col min="14" max="14" width="9.85714285714286" style="37" customWidth="1"/>
    <col min="15" max="15" width="11" style="37" customWidth="1"/>
    <col min="16" max="16" width="38.1428571428571" style="37" customWidth="1"/>
    <col min="17" max="20" width="9.14285714285714" style="257"/>
    <col min="21" max="16384" width="9.14285714285714" style="37"/>
  </cols>
  <sheetData>
    <row r="1" ht="16.5" customHeight="1" spans="1:20">
      <c r="A1" s="7" t="s">
        <v>0</v>
      </c>
    </row>
    <row r="2" hidden="1"/>
    <row r="3" spans="1:20">
      <c r="A3" s="9" t="str">
        <f>'Switch board'!A3</f>
        <v>DATE :5.5.26</v>
      </c>
    </row>
    <row r="4" hidden="1"/>
    <row r="5" hidden="1"/>
    <row r="6" hidden="1"/>
    <row r="8" s="159" customFormat="1" ht="36" spans="1:20">
      <c r="A8" s="258" t="str">
        <f>'[1]FLAKE ICE'!$A8</f>
        <v>ITEM CODE</v>
      </c>
      <c r="B8" s="259" t="str">
        <f>'[1]FLAKE ICE'!$B8</f>
        <v>MODEL</v>
      </c>
      <c r="C8" s="260" t="s">
        <v>47</v>
      </c>
      <c r="D8" s="261" t="str">
        <f>'[1]FLAKE ICE'!$D8</f>
        <v>TON</v>
      </c>
      <c r="E8" s="261" t="str">
        <f>'[1]FLAKE ICE'!$E8</f>
        <v>Cooling capacity(kw/h)</v>
      </c>
      <c r="F8" s="41" t="str">
        <f>'[1]FLAKE ICE'!J8</f>
        <v>(RM) </v>
      </c>
      <c r="G8" s="262" t="str">
        <f>'[1]FLAKE ICE'!$M$8</f>
        <v>Rotary cond unit</v>
      </c>
      <c r="H8" s="263" t="str">
        <f>'[1]FLAKE ICE'!O8</f>
        <v>highly complete set c/w bin</v>
      </c>
      <c r="I8" s="264" t="str">
        <f>'[1]FLAKE ICE'!$Q$8</f>
        <v>highly Complete set w/o bin</v>
      </c>
      <c r="J8" s="265" t="str">
        <f>'[1]FLAKE ICE'!$R8</f>
        <v>copeland scroll</v>
      </c>
      <c r="K8" s="266" t="str">
        <f>'[1]FLAKE ICE'!$T8</f>
        <v>copeland complete set c/w bin</v>
      </c>
      <c r="L8" s="267" t="str">
        <f>'[1]FLAKE ICE'!$V8</f>
        <v>copeland Complete set w/o bin</v>
      </c>
      <c r="M8" s="268" t="str">
        <f>'[1]FLAKE ICE'!$W8</f>
        <v>WELZER Cond unit</v>
      </c>
      <c r="N8" s="266" t="str">
        <f>'[1]FLAKE ICE'!$Y8</f>
        <v>complete set c/w bin</v>
      </c>
      <c r="O8" s="267" t="str">
        <f>'[1]FLAKE ICE'!$AA8</f>
        <v>Complete set w/o bin</v>
      </c>
      <c r="P8" s="269" t="s">
        <v>72</v>
      </c>
      <c r="Q8" s="270"/>
      <c r="R8" s="270"/>
      <c r="S8" s="270"/>
      <c r="T8" s="270"/>
    </row>
    <row r="9" s="159" customFormat="1" customHeight="1" spans="1:20">
      <c r="A9" s="271" t="str">
        <f>'[1]FLAKE ICE'!$A9</f>
        <v>FLA001.1</v>
      </c>
      <c r="B9" s="272" t="str">
        <f>'[1]FLAKE ICE'!$B9</f>
        <v>F0.3T</v>
      </c>
      <c r="C9" s="54" t="s">
        <v>474</v>
      </c>
      <c r="D9" s="138" t="str">
        <f>'[1]FLAKE ICE'!D9</f>
        <v>RCX1034,TS-02</v>
      </c>
      <c r="E9" s="138">
        <f>'[1]FLAKE ICE'!E9</f>
        <v>1.9</v>
      </c>
      <c r="F9" s="273">
        <f>'[1]FLAKE ICE'!J9</f>
        <v>4933.14093314093</v>
      </c>
      <c r="G9" s="274" t="str">
        <f>'[1]FLAKE ICE'!$M9</f>
        <v>PH310M2CS-4KTH</v>
      </c>
      <c r="H9" s="273">
        <f>'[1]FLAKE ICE'!$O9</f>
        <v>10749.8461084541</v>
      </c>
      <c r="I9" s="275">
        <f>'[1]FLAKE ICE'!$Q9</f>
        <v>10074.6917233592</v>
      </c>
      <c r="J9" s="275" t="str">
        <f>'[1]FLAKE ICE'!$R9</f>
        <v>ZB15 cw cu32qc</v>
      </c>
      <c r="K9" s="273">
        <f>'[1]FLAKE ICE'!$T9</f>
        <v>13305.6022356997</v>
      </c>
      <c r="L9" s="276">
        <f>'[1]FLAKE ICE'!$V9</f>
        <v>11463.1986075818</v>
      </c>
      <c r="M9" s="40"/>
      <c r="N9" s="276"/>
      <c r="O9" s="276"/>
      <c r="P9" s="277"/>
      <c r="Q9" s="270"/>
      <c r="R9" s="270"/>
      <c r="S9" s="270"/>
      <c r="T9" s="270"/>
    </row>
    <row r="10" s="183" customFormat="1" ht="15" customHeight="1" spans="1:20">
      <c r="A10" s="271" t="str">
        <f>'[1]FLAKE ICE'!$A11</f>
        <v>FLA001</v>
      </c>
      <c r="B10" s="272" t="str">
        <f>'[1]FLAKE ICE'!$B11</f>
        <v>F0.5T</v>
      </c>
      <c r="C10" s="56"/>
      <c r="D10" s="138" t="str">
        <f>'[1]FLAKE ICE'!D11</f>
        <v>RCX2434,3134(TX2-3,TS2-4)</v>
      </c>
      <c r="E10" s="138">
        <f>'[1]FLAKE ICE'!E11</f>
        <v>3.2</v>
      </c>
      <c r="F10" s="273">
        <f>'[1]FLAKE ICE'!J11</f>
        <v>5920.34632034632</v>
      </c>
      <c r="G10" s="274" t="str">
        <f>'[1]FLAKE ICE'!$M11</f>
        <v>DTH488LC3-3ph</v>
      </c>
      <c r="H10" s="273">
        <f>'[1]FLAKE ICE'!$O11</f>
        <v>13909.5036165651</v>
      </c>
      <c r="I10" s="275">
        <f>'[1]FLAKE ICE'!$Q11</f>
        <v>10933.3131403746</v>
      </c>
      <c r="J10" s="275" t="str">
        <f>'[1]FLAKE ICE'!$R11</f>
        <v>ZB21 cw cu40qc</v>
      </c>
      <c r="K10" s="273">
        <f>'[1]FLAKE ICE'!$T11</f>
        <v>15885.8200796796</v>
      </c>
      <c r="L10" s="276">
        <f>'[1]FLAKE ICE'!$V11</f>
        <v>12909.6296034892</v>
      </c>
      <c r="M10" s="40"/>
      <c r="N10" s="276"/>
      <c r="O10" s="276"/>
      <c r="P10" s="278"/>
      <c r="Q10" s="279"/>
      <c r="R10" s="279"/>
      <c r="S10" s="279"/>
      <c r="T10" s="280"/>
    </row>
    <row r="11" s="183" customFormat="1" ht="14.25" customHeight="1" spans="1:20">
      <c r="A11" s="271" t="str">
        <f>'[1]FLAKE ICE'!$A12</f>
        <v>FLA002</v>
      </c>
      <c r="B11" s="272" t="str">
        <f>'[1]FLAKE ICE'!$B12</f>
        <v>F1T</v>
      </c>
      <c r="C11" s="56"/>
      <c r="D11" s="138" t="str">
        <f>'[1]FLAKE ICE'!D12</f>
        <v>RCX4734(TX2-5,TS2-6)</v>
      </c>
      <c r="E11" s="138">
        <f>'[1]FLAKE ICE'!E12</f>
        <v>6.5</v>
      </c>
      <c r="F11" s="273">
        <f>'[1]FLAKE ICE'!J12</f>
        <v>9744.30014430014</v>
      </c>
      <c r="G11" s="274" t="str">
        <f>'[1]FLAKE ICE'!$M12</f>
        <v>DTE752LC3-3ph</v>
      </c>
      <c r="H11" s="273">
        <f>'[1]FLAKE ICE'!$O12</f>
        <v>20500.8935908321</v>
      </c>
      <c r="I11" s="275">
        <f>'[1]FLAKE ICE'!$Q12</f>
        <v>18358.1177177634</v>
      </c>
      <c r="J11" s="275" t="str">
        <f>'[1]FLAKE ICE'!$R12</f>
        <v>ZB45 cw cu72bqc</v>
      </c>
      <c r="K11" s="273">
        <f>'[1]FLAKE ICE'!$T12</f>
        <v>22808.8381035992</v>
      </c>
      <c r="L11" s="276">
        <f>'[1]FLAKE ICE'!$V12</f>
        <v>19832.6476274087</v>
      </c>
      <c r="M11" s="40" t="str">
        <f>'[1]FLAKE ICE'!$W12</f>
        <v>B4DES5Y cw cu72bqc</v>
      </c>
      <c r="N11" s="276">
        <f>'[1]FLAKE ICE'!$Y12</f>
        <v>23553.8853607343</v>
      </c>
      <c r="O11" s="276">
        <f>'[1]FLAKE ICE'!$AA12</f>
        <v>20577.6948845438</v>
      </c>
      <c r="P11" s="278"/>
      <c r="Q11" s="279"/>
      <c r="R11" s="279"/>
      <c r="S11" s="279"/>
      <c r="T11" s="280"/>
    </row>
    <row r="12" s="183" customFormat="1" ht="14.25" customHeight="1" spans="1:20">
      <c r="A12" s="271" t="str">
        <f>'[1]FLAKE ICE'!$A13</f>
        <v>FLA003</v>
      </c>
      <c r="B12" s="272" t="str">
        <f>'[1]FLAKE ICE'!$B13</f>
        <v>F1.5T</v>
      </c>
      <c r="C12" s="56"/>
      <c r="D12" s="138" t="str">
        <f>'[1]FLAKE ICE'!D13</f>
        <v>TGES5</v>
      </c>
      <c r="E12" s="138">
        <f>'[1]FLAKE ICE'!E13</f>
        <v>9.8</v>
      </c>
      <c r="F12" s="273">
        <f>'[1]FLAKE ICE'!J13</f>
        <v>10822.5108225108</v>
      </c>
      <c r="G12" s="274" t="str">
        <f>'[1]FLAKE ICE'!$M13</f>
        <v>C-SCN603H8T cw cu125Bqc</v>
      </c>
      <c r="H12" s="273">
        <f>'[1]FLAKE ICE'!$O13</f>
        <v>29077.9018423898</v>
      </c>
      <c r="I12" s="275">
        <f>'[1]FLAKE ICE'!$Q13</f>
        <v>24861.63200112</v>
      </c>
      <c r="J12" s="275" t="str">
        <f>'[1]FLAKE ICE'!$R13</f>
        <v>ZFI36 cw cu125Bqc</v>
      </c>
      <c r="K12" s="273">
        <f>'[1]FLAKE ICE'!$T13</f>
        <v>31068.2518188017</v>
      </c>
      <c r="L12" s="276">
        <f>'[1]FLAKE ICE'!$V13</f>
        <v>26851.9819775318</v>
      </c>
      <c r="M12" s="40" t="str">
        <f>'[1]FLAKE ICE'!$W13</f>
        <v>B4TES9Y cw cu125qc</v>
      </c>
      <c r="N12" s="276">
        <f>'[1]FLAKE ICE'!$Y13</f>
        <v>32011.4339210387</v>
      </c>
      <c r="O12" s="276">
        <f>'[1]FLAKE ICE'!$AA13</f>
        <v>27795.1640797689</v>
      </c>
      <c r="P12" s="278"/>
      <c r="Q12" s="279"/>
      <c r="R12" s="279"/>
      <c r="S12" s="279"/>
      <c r="T12" s="280"/>
    </row>
    <row r="13" s="183" customFormat="1" spans="1:20">
      <c r="A13" s="271" t="str">
        <f>'[1]FLAKE ICE'!$A14</f>
        <v>FLA004</v>
      </c>
      <c r="B13" s="272" t="str">
        <f>'[1]FLAKE ICE'!$B14</f>
        <v>F2T</v>
      </c>
      <c r="C13" s="56"/>
      <c r="D13" s="138" t="str">
        <f>'[1]FLAKE ICE'!D14</f>
        <v>TGES7.5,SCX0857</v>
      </c>
      <c r="E13" s="138">
        <f>'[1]FLAKE ICE'!E14</f>
        <v>13</v>
      </c>
      <c r="F13" s="273">
        <f>'[1]FLAKE ICE'!J14</f>
        <v>15907.7869921243</v>
      </c>
      <c r="G13" s="274" t="str">
        <f>'[1]FLAKE ICE'!$M14</f>
        <v>C-SCN903H8T cw cu144Bqc</v>
      </c>
      <c r="H13" s="273">
        <f>'[1]FLAKE ICE'!$O14</f>
        <v>37205.221284379</v>
      </c>
      <c r="I13" s="275">
        <f>'[1]FLAKE ICE'!$Q14</f>
        <v>32843.562827893</v>
      </c>
      <c r="J13" s="275" t="str">
        <f>'[1]FLAKE ICE'!$R14</f>
        <v>ZFI50 cw cu144Bqc</v>
      </c>
      <c r="K13" s="273">
        <f>'[1]FLAKE ICE'!$T14</f>
        <v>38551.0571374858</v>
      </c>
      <c r="L13" s="276">
        <f>'[1]FLAKE ICE'!$V14</f>
        <v>35518.7454788441</v>
      </c>
      <c r="M13" s="40" t="str">
        <f>'[1]FLAKE ICE'!$W14</f>
        <v>B4PES12Y cw cu144qc</v>
      </c>
      <c r="N13" s="276">
        <f>'[1]FLAKE ICE'!$Y14</f>
        <v>39578.6821209393</v>
      </c>
      <c r="O13" s="276">
        <f>'[1]FLAKE ICE'!$AA14</f>
        <v>35217.0236644533</v>
      </c>
      <c r="P13" s="278"/>
      <c r="Q13" s="279"/>
      <c r="R13" s="279"/>
      <c r="S13" s="279"/>
      <c r="T13" s="280"/>
    </row>
    <row r="14" s="183" customFormat="1" spans="1:20">
      <c r="A14" s="271" t="str">
        <f>'[1]FLAKE ICE'!$A15</f>
        <v>FLA005</v>
      </c>
      <c r="B14" s="272" t="str">
        <f>'[1]FLAKE ICE'!$B15</f>
        <v>F3T</v>
      </c>
      <c r="C14" s="56"/>
      <c r="D14" s="138" t="str">
        <f>'[1]FLAKE ICE'!D15</f>
        <v>2*TGES5</v>
      </c>
      <c r="E14" s="138">
        <f>'[1]FLAKE ICE'!E15</f>
        <v>19.5</v>
      </c>
      <c r="F14" s="273">
        <f>'[1]FLAKE ICE'!J15</f>
        <v>19428.3628018568</v>
      </c>
      <c r="G14" s="281" t="str">
        <f>'[1]FLAKE ICE'!$M15</f>
        <v>1TON CSBN453 cw cu72Bqc</v>
      </c>
      <c r="H14" s="273">
        <f>'[1]FLAKE ICE'!$O15</f>
        <v>22914.0393785898</v>
      </c>
      <c r="I14" s="275">
        <f>'[1]FLAKE ICE'!$Q15</f>
        <v>18697.7695373199</v>
      </c>
      <c r="J14" s="275" t="str">
        <f>'[1]FLAKE ICE'!$R15</f>
        <v>ZFI59 cw cu160qc</v>
      </c>
      <c r="K14" s="273"/>
      <c r="L14" s="276">
        <f>'[1]FLAKE ICE'!$V15</f>
        <v>42067.7236023653</v>
      </c>
      <c r="M14" s="40" t="str">
        <f>'[1]FLAKE ICE'!$W15</f>
        <v>B4nes14Y c/w cu160qc</v>
      </c>
      <c r="N14" s="276" t="str">
        <f>'[1]FLAKE ICE'!$Y15</f>
        <v>~</v>
      </c>
      <c r="O14" s="276">
        <f>'[1]FLAKE ICE'!$AA15</f>
        <v>39304.3009995263</v>
      </c>
      <c r="P14" s="278"/>
      <c r="Q14" s="279"/>
      <c r="R14" s="279"/>
      <c r="S14" s="279"/>
      <c r="T14" s="280"/>
    </row>
    <row r="15" s="183" customFormat="1" spans="1:20">
      <c r="A15" s="271" t="str">
        <f>'[1]FLAKE ICE'!$A16</f>
        <v>FLA006</v>
      </c>
      <c r="B15" s="272" t="str">
        <f>'[1]FLAKE ICE'!$B16</f>
        <v>F4T</v>
      </c>
      <c r="C15" s="56"/>
      <c r="D15" s="138" t="str">
        <f>'[1]FLAKE ICE'!D16</f>
        <v>2*TGES5</v>
      </c>
      <c r="E15" s="138">
        <f>'[1]FLAKE ICE'!E16</f>
        <v>26</v>
      </c>
      <c r="F15" s="273" t="str">
        <f>'[1]FLAKE ICE'!J16</f>
        <v>~</v>
      </c>
      <c r="G15" s="274"/>
      <c r="H15" s="273"/>
      <c r="I15" s="275"/>
      <c r="J15" s="275" t="str">
        <f>'[1]FLAKE ICE'!$R16</f>
        <v>ZFI68 cw cu200qc</v>
      </c>
      <c r="K15" s="273"/>
      <c r="L15" s="276">
        <f>'[1]FLAKE ICE'!$V16</f>
        <v>53869.3771714109</v>
      </c>
      <c r="M15" s="40" t="str">
        <f>'[1]FLAKE ICE'!$W16</f>
        <v>B4HE18Y c/w cu200qc</v>
      </c>
      <c r="N15" s="276" t="str">
        <f>'[1]FLAKE ICE'!$Y16</f>
        <v>~</v>
      </c>
      <c r="O15" s="276">
        <f>'[1]FLAKE ICE'!$AA16</f>
        <v>54035.3558760814</v>
      </c>
      <c r="P15" s="278"/>
      <c r="Q15" s="282"/>
      <c r="R15" s="282"/>
      <c r="S15" s="279"/>
      <c r="T15" s="280"/>
    </row>
    <row r="16" s="183" customFormat="1" spans="1:20">
      <c r="A16" s="271" t="str">
        <f>'[1]FLAKE ICE'!$A17</f>
        <v>FLA007</v>
      </c>
      <c r="B16" s="272" t="str">
        <f>'[1]FLAKE ICE'!$B17</f>
        <v>F5T</v>
      </c>
      <c r="C16" s="56"/>
      <c r="D16" s="138" t="str">
        <f>'[1]FLAKE ICE'!D17</f>
        <v>2*SCX0857,2*TGES7.5</v>
      </c>
      <c r="E16" s="138">
        <f>'[1]FLAKE ICE'!E17</f>
        <v>32.5</v>
      </c>
      <c r="F16" s="273">
        <f>'[1]FLAKE ICE'!J17</f>
        <v>29990.0902310541</v>
      </c>
      <c r="G16" s="274"/>
      <c r="H16" s="273"/>
      <c r="I16" s="275"/>
      <c r="J16" s="275" t="str">
        <f>'[1]FLAKE ICE'!$R17</f>
        <v>ZFI122 cw cu300qc</v>
      </c>
      <c r="K16" s="273"/>
      <c r="L16" s="276">
        <f>'[1]FLAKE ICE'!$V17</f>
        <v>69786.8869095464</v>
      </c>
      <c r="M16" s="40" t="str">
        <f>'[1]FLAKE ICE'!$W17</f>
        <v>B6GE34Y c/w cu300qc</v>
      </c>
      <c r="N16" s="276" t="str">
        <f>'[1]FLAKE ICE'!$Y17</f>
        <v>~</v>
      </c>
      <c r="O16" s="276">
        <f>'[1]FLAKE ICE'!$AA17</f>
        <v>66665.2177508474</v>
      </c>
      <c r="P16" s="278"/>
      <c r="Q16" s="282"/>
      <c r="R16" s="282"/>
      <c r="S16" s="279"/>
      <c r="T16" s="280"/>
    </row>
    <row r="17" s="183" customFormat="1" customHeight="1" spans="1:20">
      <c r="A17" s="271" t="str">
        <f>'[1]FLAKE ICE'!$A18</f>
        <v>FLA008</v>
      </c>
      <c r="B17" s="272" t="str">
        <f>'[1]FLAKE ICE'!$B18</f>
        <v>F6T</v>
      </c>
      <c r="C17" s="56"/>
      <c r="D17" s="138" t="str">
        <f>'[1]FLAKE ICE'!D18</f>
        <v>3*TGES5</v>
      </c>
      <c r="E17" s="138">
        <f>'[1]FLAKE ICE'!E18</f>
        <v>39</v>
      </c>
      <c r="F17" s="273">
        <f>'[1]FLAKE ICE'!J18</f>
        <v>31294.0071976217</v>
      </c>
      <c r="G17" s="274"/>
      <c r="H17" s="273"/>
      <c r="I17" s="275"/>
      <c r="J17" s="275" t="str">
        <f>'[1]FLAKE ICE'!$R18</f>
        <v>ZFI122 cw cu300qc</v>
      </c>
      <c r="K17" s="273"/>
      <c r="L17" s="276">
        <f>'[1]FLAKE ICE'!$V18</f>
        <v>71195.7736881881</v>
      </c>
      <c r="M17" s="40" t="str">
        <f>'[1]FLAKE ICE'!$W18</f>
        <v>B6GE34Y c/w cu300qc</v>
      </c>
      <c r="N17" s="276" t="str">
        <f>'[1]FLAKE ICE'!$Y18</f>
        <v>~</v>
      </c>
      <c r="O17" s="276">
        <f>'[1]FLAKE ICE'!$AA18</f>
        <v>68074.1045294891</v>
      </c>
      <c r="P17" s="278"/>
      <c r="Q17" s="282"/>
      <c r="R17" s="282"/>
      <c r="S17" s="279"/>
      <c r="T17" s="280"/>
    </row>
    <row r="18" s="183" customFormat="1" spans="1:20">
      <c r="A18" s="271" t="str">
        <f>'[1]FLAKE ICE'!$A19</f>
        <v>FLA009</v>
      </c>
      <c r="B18" s="272" t="str">
        <f>'[1]FLAKE ICE'!$B19</f>
        <v>F8T</v>
      </c>
      <c r="C18" s="56"/>
      <c r="D18" s="138">
        <f>'[1]FLAKE ICE'!D19</f>
        <v>0</v>
      </c>
      <c r="E18" s="138">
        <f>'[1]FLAKE ICE'!E19</f>
        <v>0</v>
      </c>
      <c r="F18" s="273">
        <f>'[1]FLAKE ICE'!J19</f>
        <v>50852.7616961352</v>
      </c>
      <c r="G18" s="283"/>
      <c r="H18" s="275"/>
      <c r="I18" s="275"/>
      <c r="J18" s="275"/>
      <c r="K18" s="275"/>
      <c r="L18" s="276"/>
      <c r="M18" s="40" t="str">
        <f>'[1]FLAKE ICE'!$W19</f>
        <v>SW3L 3000</v>
      </c>
      <c r="N18" s="276">
        <f>'[1]FLAKE ICE'!$Y19</f>
        <v>0</v>
      </c>
      <c r="O18" s="276">
        <f>'[1]FLAKE ICE'!$AA19</f>
        <v>100900.462346113</v>
      </c>
      <c r="P18" s="278"/>
      <c r="Q18" s="282"/>
      <c r="R18" s="282"/>
      <c r="S18" s="279"/>
      <c r="T18" s="280"/>
    </row>
    <row r="19" s="183" customFormat="1" spans="1:20">
      <c r="A19" s="271" t="str">
        <f>'[1]FLAKE ICE'!$A20</f>
        <v>FLA010</v>
      </c>
      <c r="B19" s="272" t="str">
        <f>'[1]FLAKE ICE'!$B20</f>
        <v>F10T</v>
      </c>
      <c r="C19" s="56"/>
      <c r="D19" s="138">
        <f>'[1]FLAKE ICE'!D20</f>
        <v>0</v>
      </c>
      <c r="E19" s="138">
        <f>'[1]FLAKE ICE'!E20</f>
        <v>0</v>
      </c>
      <c r="F19" s="273">
        <f>'[1]FLAKE ICE'!J20</f>
        <v>54764.5125958379</v>
      </c>
      <c r="G19" s="284"/>
      <c r="H19" s="275"/>
      <c r="I19" s="275"/>
      <c r="J19" s="275"/>
      <c r="K19" s="275"/>
      <c r="L19" s="276"/>
      <c r="M19" s="40" t="str">
        <f>'[1]FLAKE ICE'!$W20</f>
        <v>SW3L 4000</v>
      </c>
      <c r="N19" s="276">
        <f>'[1]FLAKE ICE'!$Y20</f>
        <v>0</v>
      </c>
      <c r="O19" s="276">
        <f>'[1]FLAKE ICE'!$AA20</f>
        <v>132379.949858941</v>
      </c>
      <c r="P19" s="278"/>
      <c r="Q19" s="282"/>
      <c r="R19" s="282"/>
      <c r="S19" s="279"/>
      <c r="T19" s="280"/>
    </row>
    <row r="20" s="183" customFormat="1" spans="1:20">
      <c r="A20" s="271" t="str">
        <f>'[1]FLAKE ICE'!$A21</f>
        <v>FLA011</v>
      </c>
      <c r="B20" s="272" t="str">
        <f>'[1]FLAKE ICE'!$B21</f>
        <v>F12T</v>
      </c>
      <c r="C20" s="56"/>
      <c r="D20" s="138">
        <f>'[1]FLAKE ICE'!D21</f>
        <v>0</v>
      </c>
      <c r="E20" s="138">
        <f>'[1]FLAKE ICE'!E21</f>
        <v>0</v>
      </c>
      <c r="F20" s="273">
        <f>'[1]FLAKE ICE'!J21</f>
        <v>58676.2634955406</v>
      </c>
      <c r="G20" s="284"/>
      <c r="H20" s="285"/>
      <c r="I20" s="275"/>
      <c r="J20" s="275"/>
      <c r="K20" s="275"/>
      <c r="L20" s="276"/>
      <c r="M20" s="40" t="str">
        <f>'[1]FLAKE ICE'!$W21</f>
        <v>SW3L 5000</v>
      </c>
      <c r="N20" s="276">
        <f>'[1]FLAKE ICE'!$Y21</f>
        <v>0</v>
      </c>
      <c r="O20" s="276">
        <f>'[1]FLAKE ICE'!$AA21</f>
        <v>152988.305819602</v>
      </c>
      <c r="P20" s="278"/>
      <c r="Q20" s="282"/>
      <c r="R20" s="282"/>
      <c r="S20" s="279"/>
      <c r="T20" s="280"/>
    </row>
    <row r="21" s="183" customFormat="1" spans="1:20">
      <c r="A21" s="271" t="str">
        <f>'[1]FLAKE ICE'!$A22</f>
        <v>FLA010.01</v>
      </c>
      <c r="B21" s="272" t="str">
        <f>'[1]FLAKE ICE'!$B22</f>
        <v>F15T</v>
      </c>
      <c r="C21" s="56"/>
      <c r="D21" s="138">
        <f>'[1]FLAKE ICE'!D22</f>
        <v>0</v>
      </c>
      <c r="E21" s="138">
        <f>'[1]FLAKE ICE'!E22</f>
        <v>0</v>
      </c>
      <c r="F21" s="273">
        <f>'[1]FLAKE ICE'!J22</f>
        <v>69107.5992280812</v>
      </c>
      <c r="G21" s="284"/>
      <c r="H21" s="285">
        <f>'[1]FLAKE ICE'!N25</f>
        <v>700</v>
      </c>
      <c r="I21" s="275"/>
      <c r="J21" s="275"/>
      <c r="K21" s="275"/>
      <c r="L21" s="276"/>
      <c r="M21" s="40" t="str">
        <f>'[1]FLAKE ICE'!$W22</f>
        <v>SW3L 6000</v>
      </c>
      <c r="N21" s="276">
        <f>'[1]FLAKE ICE'!$Y22</f>
        <v>0</v>
      </c>
      <c r="O21" s="276">
        <f>'[1]FLAKE ICE'!$AA22</f>
        <v>168239.117010245</v>
      </c>
      <c r="P21" s="278"/>
      <c r="Q21" s="282"/>
      <c r="R21" s="282"/>
      <c r="S21" s="279"/>
      <c r="T21" s="280"/>
    </row>
    <row r="22" s="183" customFormat="1" spans="1:20">
      <c r="A22" s="271" t="str">
        <f>'[1]FLAKE ICE'!$A23</f>
        <v>FLA010.02</v>
      </c>
      <c r="B22" s="272" t="str">
        <f>'[1]FLAKE ICE'!$B23</f>
        <v>F20T</v>
      </c>
      <c r="C22" s="57"/>
      <c r="D22" s="138">
        <f>'[1]FLAKE ICE'!D23</f>
        <v>0</v>
      </c>
      <c r="E22" s="138">
        <f>'[1]FLAKE ICE'!E23</f>
        <v>0</v>
      </c>
      <c r="F22" s="273">
        <f>'[1]FLAKE ICE'!J23</f>
        <v>74323.2670943514</v>
      </c>
      <c r="G22" s="284"/>
      <c r="H22" s="285">
        <f>'[1]FLAKE ICE'!N26</f>
        <v>900</v>
      </c>
      <c r="I22" s="275"/>
      <c r="J22" s="275"/>
      <c r="K22" s="275"/>
      <c r="L22" s="276"/>
      <c r="M22" s="40" t="str">
        <f>'[1]FLAKE ICE'!$W23</f>
        <v>SW3L 8000</v>
      </c>
      <c r="N22" s="276">
        <f>'[1]FLAKE ICE'!$Y23</f>
        <v>0</v>
      </c>
      <c r="O22" s="276">
        <f>'[1]FLAKE ICE'!$AA23</f>
        <v>207984.508298809</v>
      </c>
      <c r="P22" s="278"/>
      <c r="Q22" s="282"/>
      <c r="R22" s="282"/>
      <c r="S22" s="279"/>
      <c r="T22" s="280"/>
    </row>
    <row r="23" s="183" customFormat="1" customHeight="1" spans="1:20">
      <c r="A23" s="271" t="str">
        <f>'[1]FLAKE ICE'!$A24</f>
        <v>FLA010.05</v>
      </c>
      <c r="B23" s="272" t="str">
        <f>'[1]FLAKE ICE'!$B24</f>
        <v>STF0.5T</v>
      </c>
      <c r="C23" s="54" t="s">
        <v>475</v>
      </c>
      <c r="D23" s="138" t="str">
        <f>'[1]FLAKE ICE'!D24</f>
        <v>RCX2434,3134(TX2-3,TS2-4)</v>
      </c>
      <c r="E23" s="138">
        <f>'[1]FLAKE ICE'!E24</f>
        <v>3.2</v>
      </c>
      <c r="F23" s="273">
        <f>'[1]FLAKE ICE'!J24</f>
        <v>6830.04125344917</v>
      </c>
      <c r="G23" s="284"/>
      <c r="H23" s="285">
        <f>'[1]FLAKE ICE'!N27</f>
        <v>1750</v>
      </c>
      <c r="I23" s="275"/>
      <c r="J23" s="275"/>
      <c r="K23" s="275"/>
      <c r="L23" s="269"/>
      <c r="M23" s="286"/>
      <c r="N23" s="276"/>
      <c r="O23" s="276"/>
      <c r="P23" s="278"/>
      <c r="Q23" s="282"/>
      <c r="R23" s="282"/>
      <c r="S23" s="279"/>
      <c r="T23" s="280"/>
    </row>
    <row r="24" s="183" customFormat="1" spans="1:20">
      <c r="A24" s="271" t="str">
        <f>'[1]FLAKE ICE'!$A25</f>
        <v>FLA010.06</v>
      </c>
      <c r="B24" s="272" t="str">
        <f>'[1]FLAKE ICE'!$B25</f>
        <v>STF1T</v>
      </c>
      <c r="C24" s="56"/>
      <c r="D24" s="138" t="str">
        <f>'[1]FLAKE ICE'!D25</f>
        <v>RCX4734(TX2-5,TS2-6)</v>
      </c>
      <c r="E24" s="138">
        <f>'[1]FLAKE ICE'!E25</f>
        <v>6.5</v>
      </c>
      <c r="F24" s="273">
        <f>'[1]FLAKE ICE'!J25</f>
        <v>11344.0776091379</v>
      </c>
      <c r="G24" s="284"/>
      <c r="H24" s="285">
        <f>'[1]FLAKE ICE'!N28</f>
        <v>2100</v>
      </c>
      <c r="I24" s="275"/>
      <c r="J24" s="275"/>
      <c r="K24" s="275"/>
      <c r="L24" s="269"/>
      <c r="M24" s="286"/>
      <c r="N24" s="276"/>
      <c r="O24" s="276"/>
      <c r="P24" s="278"/>
      <c r="Q24" s="282"/>
      <c r="R24" s="282"/>
      <c r="S24" s="279"/>
      <c r="T24" s="280"/>
    </row>
    <row r="25" s="183" customFormat="1" spans="1:20">
      <c r="A25" s="271" t="str">
        <f>'[1]FLAKE ICE'!$A26</f>
        <v>FLA010.07</v>
      </c>
      <c r="B25" s="272" t="str">
        <f>'[1]FLAKE ICE'!$B26</f>
        <v>STF1.5T</v>
      </c>
      <c r="C25" s="56"/>
      <c r="D25" s="138" t="str">
        <f>'[1]FLAKE ICE'!D26</f>
        <v>TGES5</v>
      </c>
      <c r="E25" s="138">
        <f>'[1]FLAKE ICE'!E26</f>
        <v>9.8</v>
      </c>
      <c r="F25" s="273">
        <f>'[1]FLAKE ICE'!J26</f>
        <v>13769.3631669535</v>
      </c>
      <c r="G25" s="284"/>
      <c r="H25" s="285">
        <f>'[1]FLAKE ICE'!N29</f>
        <v>2900</v>
      </c>
      <c r="I25" s="275"/>
      <c r="J25" s="275"/>
      <c r="K25" s="275"/>
      <c r="L25" s="269"/>
      <c r="M25" s="286"/>
      <c r="N25" s="276"/>
      <c r="O25" s="276"/>
      <c r="P25" s="278"/>
      <c r="Q25" s="282"/>
      <c r="R25" s="282"/>
      <c r="S25" s="279"/>
      <c r="T25" s="280"/>
    </row>
    <row r="26" s="183" customFormat="1" spans="1:20">
      <c r="A26" s="271" t="str">
        <f>'[1]FLAKE ICE'!$A27</f>
        <v>FLA010.08</v>
      </c>
      <c r="B26" s="272" t="str">
        <f>'[1]FLAKE ICE'!$B27</f>
        <v>STF2T</v>
      </c>
      <c r="C26" s="56"/>
      <c r="D26" s="138" t="str">
        <f>'[1]FLAKE ICE'!D27</f>
        <v>TGES7.5,SCX0857</v>
      </c>
      <c r="E26" s="138">
        <f>'[1]FLAKE ICE'!E27</f>
        <v>13</v>
      </c>
      <c r="F26" s="273">
        <f>'[1]FLAKE ICE'!J27</f>
        <v>18359.1508892714</v>
      </c>
      <c r="G26" s="284"/>
      <c r="H26" s="285">
        <f>'[1]FLAKE ICE'!N30</f>
        <v>3000</v>
      </c>
      <c r="I26" s="275"/>
      <c r="J26" s="275"/>
      <c r="K26" s="275"/>
      <c r="L26" s="269"/>
      <c r="M26" s="286"/>
      <c r="N26" s="276"/>
      <c r="O26" s="276"/>
      <c r="P26" s="278"/>
      <c r="Q26" s="282"/>
      <c r="R26" s="282"/>
      <c r="S26" s="279"/>
      <c r="T26" s="280"/>
    </row>
    <row r="27" s="183" customFormat="1" spans="1:20">
      <c r="A27" s="271" t="str">
        <f>'[1]FLAKE ICE'!$A28</f>
        <v>FLA010.09</v>
      </c>
      <c r="B27" s="272" t="str">
        <f>'[1]FLAKE ICE'!$B28</f>
        <v>STF3T</v>
      </c>
      <c r="C27" s="56"/>
      <c r="D27" s="138" t="str">
        <f>'[1]FLAKE ICE'!D28</f>
        <v>2*TGES5</v>
      </c>
      <c r="E27" s="138">
        <f>'[1]FLAKE ICE'!E28</f>
        <v>19.5</v>
      </c>
      <c r="F27" s="273">
        <f>'[1]FLAKE ICE'!J28</f>
        <v>21944.9225473322</v>
      </c>
      <c r="G27" s="284"/>
      <c r="H27" s="285">
        <f>'[1]FLAKE ICE'!N31</f>
        <v>5500</v>
      </c>
      <c r="I27" s="275"/>
      <c r="J27" s="275"/>
      <c r="K27" s="275"/>
      <c r="L27" s="269"/>
      <c r="M27" s="286"/>
      <c r="N27" s="276"/>
      <c r="O27" s="276"/>
      <c r="P27" s="278"/>
      <c r="Q27" s="282"/>
      <c r="R27" s="282"/>
      <c r="S27" s="279"/>
      <c r="T27" s="280"/>
    </row>
    <row r="28" s="183" customFormat="1" spans="1:20">
      <c r="A28" s="271" t="str">
        <f>'[1]FLAKE ICE'!$A29</f>
        <v>FLA010.10</v>
      </c>
      <c r="B28" s="272" t="str">
        <f>'[1]FLAKE ICE'!$B29</f>
        <v>STF4T</v>
      </c>
      <c r="C28" s="56"/>
      <c r="D28" s="138" t="str">
        <f>'[1]FLAKE ICE'!D29</f>
        <v>2*TGES5</v>
      </c>
      <c r="E28" s="138">
        <f>'[1]FLAKE ICE'!E29</f>
        <v>26</v>
      </c>
      <c r="F28" s="273" t="str">
        <f>'[1]FLAKE ICE'!J29</f>
        <v>~</v>
      </c>
      <c r="G28" s="284"/>
      <c r="H28" s="284"/>
      <c r="I28" s="275"/>
      <c r="J28" s="275"/>
      <c r="K28" s="275"/>
      <c r="L28" s="269"/>
      <c r="M28" s="286"/>
      <c r="N28" s="276"/>
      <c r="O28" s="276"/>
      <c r="P28" s="278"/>
      <c r="Q28" s="282"/>
      <c r="R28" s="282"/>
      <c r="S28" s="279"/>
      <c r="T28" s="280"/>
    </row>
    <row r="29" s="183" customFormat="1" spans="1:20">
      <c r="A29" s="271" t="str">
        <f>'[1]FLAKE ICE'!$A30</f>
        <v>FLA010.11</v>
      </c>
      <c r="B29" s="272" t="str">
        <f>'[1]FLAKE ICE'!$B30</f>
        <v>STF5T</v>
      </c>
      <c r="C29" s="56"/>
      <c r="D29" s="138" t="str">
        <f>'[1]FLAKE ICE'!D30</f>
        <v>2*SCX0857,2*TGES7.5</v>
      </c>
      <c r="E29" s="138">
        <f>'[1]FLAKE ICE'!E30</f>
        <v>32.5</v>
      </c>
      <c r="F29" s="273">
        <f>'[1]FLAKE ICE'!J30</f>
        <v>31033.2238043081</v>
      </c>
      <c r="G29" s="284"/>
      <c r="H29" s="275"/>
      <c r="I29" s="275"/>
      <c r="J29" s="275"/>
      <c r="K29" s="275"/>
      <c r="L29" s="269"/>
      <c r="M29" s="286"/>
      <c r="N29" s="276"/>
      <c r="O29" s="276"/>
      <c r="P29" s="278"/>
      <c r="Q29" s="282"/>
      <c r="R29" s="282"/>
      <c r="S29" s="279"/>
      <c r="T29" s="280"/>
    </row>
    <row r="30" s="183" customFormat="1" spans="1:20">
      <c r="A30" s="271" t="str">
        <f>'[1]FLAKE ICE'!$A31</f>
        <v>FLA010.12</v>
      </c>
      <c r="B30" s="272" t="str">
        <f>'[1]FLAKE ICE'!$B31</f>
        <v>STF6T</v>
      </c>
      <c r="C30" s="57"/>
      <c r="D30" s="138" t="str">
        <f>'[1]FLAKE ICE'!D31</f>
        <v>3*TGES5</v>
      </c>
      <c r="E30" s="138">
        <f>'[1]FLAKE ICE'!E31</f>
        <v>39</v>
      </c>
      <c r="F30" s="273">
        <f>'[1]FLAKE ICE'!J31</f>
        <v>32935.9767110771</v>
      </c>
      <c r="G30" s="284"/>
      <c r="H30" s="275"/>
      <c r="I30" s="275"/>
      <c r="J30" s="275"/>
      <c r="K30" s="275"/>
      <c r="L30" s="269"/>
      <c r="M30" s="286"/>
      <c r="N30" s="276"/>
      <c r="O30" s="276"/>
      <c r="P30" s="278"/>
      <c r="Q30" s="282"/>
      <c r="R30" s="282"/>
      <c r="S30" s="279"/>
      <c r="T30" s="280"/>
    </row>
    <row r="31" s="183" customFormat="1" spans="1:20">
      <c r="A31" s="271" t="str">
        <f>'[1]FLAKE ICE'!$A32</f>
        <v>FLA010.13</v>
      </c>
      <c r="B31" s="272" t="str">
        <f>'[1]FLAKE ICE'!$B32</f>
        <v>STF1T-316</v>
      </c>
      <c r="C31" s="56" t="s">
        <v>476</v>
      </c>
      <c r="D31" s="138">
        <f>'[1]FLAKE ICE'!D32</f>
        <v>0</v>
      </c>
      <c r="E31" s="138">
        <f>'[1]FLAKE ICE'!E32</f>
        <v>0</v>
      </c>
      <c r="F31" s="273">
        <f>'[1]FLAKE ICE'!J32</f>
        <v>15647.0035988108</v>
      </c>
      <c r="G31" s="284"/>
      <c r="H31" s="275"/>
      <c r="I31" s="275"/>
      <c r="J31" s="275"/>
      <c r="K31" s="275"/>
      <c r="L31" s="269"/>
      <c r="M31" s="286"/>
      <c r="N31" s="276"/>
      <c r="O31" s="276"/>
      <c r="P31" s="287"/>
      <c r="Q31" s="282"/>
      <c r="R31" s="282"/>
      <c r="S31" s="279"/>
      <c r="T31" s="280"/>
    </row>
    <row r="32" s="183" customFormat="1" spans="1:20">
      <c r="A32" s="271" t="str">
        <f>'[1]FLAKE ICE'!$A33</f>
        <v>FLA024.1</v>
      </c>
      <c r="B32" s="272" t="str">
        <f>'[1]FLAKE ICE'!$B33</f>
        <v>ICE BIN 600P (0.3ton machine)</v>
      </c>
      <c r="C32" s="54" t="s">
        <v>477</v>
      </c>
      <c r="D32" s="138" t="str">
        <f>'[1]FLAKE ICE'!D33</f>
        <v>03ton</v>
      </c>
      <c r="E32" s="138" t="str">
        <f>'[1]FLAKE ICE'!E33</f>
        <v>1060h*760l*800w(42"*30"*31.5")</v>
      </c>
      <c r="F32" s="273">
        <f>'[1]FLAKE ICE'!J33</f>
        <v>2210.8843537415</v>
      </c>
      <c r="G32" s="284"/>
      <c r="H32" s="275"/>
      <c r="I32" s="275"/>
      <c r="J32" s="275"/>
      <c r="K32" s="275"/>
      <c r="L32" s="269"/>
      <c r="M32" s="284"/>
      <c r="N32" s="275"/>
      <c r="O32" s="275"/>
      <c r="P32" s="269"/>
      <c r="Q32" s="282"/>
      <c r="R32" s="282"/>
      <c r="S32" s="282"/>
      <c r="T32" s="282"/>
    </row>
    <row r="33" s="183" customFormat="1" spans="1:20">
      <c r="A33" s="271" t="str">
        <f>'[1]FLAKE ICE'!$A34</f>
        <v>FLA025</v>
      </c>
      <c r="B33" s="272" t="str">
        <f>'[1]FLAKE ICE'!$B34</f>
        <v>ICE BIN 2000P (0.5~1ton machine)</v>
      </c>
      <c r="C33" s="56"/>
      <c r="D33" s="138" t="str">
        <f>'[1]FLAKE ICE'!D34</f>
        <v>0.5ton-1ton</v>
      </c>
      <c r="E33" s="138" t="str">
        <f>'[1]FLAKE ICE'!E34</f>
        <v>1170h * 1220l * 920w (47"*48"*36")</v>
      </c>
      <c r="F33" s="273">
        <f>'[1]FLAKE ICE'!J34</f>
        <v>3571.42857142857</v>
      </c>
      <c r="G33" s="284"/>
      <c r="H33" s="275"/>
      <c r="I33" s="275"/>
      <c r="J33" s="275"/>
      <c r="K33" s="275"/>
      <c r="L33" s="269"/>
      <c r="M33" s="284"/>
      <c r="N33" s="275"/>
      <c r="O33" s="275"/>
      <c r="P33" s="269"/>
      <c r="Q33" s="282"/>
      <c r="R33" s="282"/>
      <c r="S33" s="282"/>
      <c r="T33" s="282"/>
    </row>
    <row r="34" s="183" customFormat="1" ht="24" spans="1:20">
      <c r="A34" s="271" t="str">
        <f>'[1]FLAKE ICE'!$A35</f>
        <v>FLA027</v>
      </c>
      <c r="B34" s="272" t="str">
        <f>'[1]FLAKE ICE'!$B35</f>
        <v>ICE BIN 2500P (1.5ton~2ton machine)</v>
      </c>
      <c r="C34" s="57"/>
      <c r="D34" s="138" t="str">
        <f>'[1]FLAKE ICE'!D35</f>
        <v>1.5-2ton</v>
      </c>
      <c r="E34" s="138" t="str">
        <f>'[1]FLAKE ICE'!E35</f>
        <v>1100h * 1500l * 1126w (43"*59"*44")</v>
      </c>
      <c r="F34" s="273">
        <f>'[1]FLAKE ICE'!J35</f>
        <v>5059.52380952381</v>
      </c>
      <c r="G34" s="284"/>
      <c r="H34" s="275"/>
      <c r="I34" s="275"/>
      <c r="J34" s="275"/>
      <c r="K34" s="275"/>
      <c r="L34" s="269"/>
      <c r="M34" s="284"/>
      <c r="N34" s="275"/>
      <c r="O34" s="275"/>
      <c r="P34" s="269"/>
      <c r="Q34" s="282"/>
      <c r="R34" s="282"/>
      <c r="S34" s="282"/>
      <c r="T34" s="282"/>
    </row>
    <row r="35" s="183" customFormat="1" ht="30.75" customHeight="1" spans="1:20">
      <c r="A35" s="271" t="str">
        <f>'[1]FLAKE ICE'!$A36</f>
        <v>SB031</v>
      </c>
      <c r="B35" s="272" t="str">
        <f>'[1]FLAKE ICE'!$B36</f>
        <v>0.3T~1T Flake ice control panel (DOL) cw plc</v>
      </c>
      <c r="C35" s="54" t="s">
        <v>478</v>
      </c>
      <c r="D35" s="138" t="str">
        <f>'[1]FLAKE ICE'!D36</f>
        <v>0.3-1T</v>
      </c>
      <c r="E35" s="138">
        <f>'[1]FLAKE ICE'!E36</f>
        <v>0</v>
      </c>
      <c r="F35" s="273">
        <f>'[1]FLAKE ICE'!J36</f>
        <v>990.500887888312</v>
      </c>
      <c r="G35" s="284"/>
      <c r="H35" s="275"/>
      <c r="I35" s="275"/>
      <c r="J35" s="275"/>
      <c r="K35" s="275"/>
      <c r="L35" s="269"/>
      <c r="M35" s="284"/>
      <c r="N35" s="275"/>
      <c r="O35" s="275"/>
      <c r="P35" s="277"/>
      <c r="Q35" s="282"/>
      <c r="R35" s="282"/>
      <c r="S35" s="282"/>
      <c r="T35" s="282"/>
    </row>
    <row r="36" s="253" customFormat="1" ht="30.75" customHeight="1" spans="1:20">
      <c r="A36" s="271" t="str">
        <f>'[1]FLAKE ICE'!$A37</f>
        <v>SB032</v>
      </c>
      <c r="B36" s="272" t="str">
        <f>'[1]FLAKE ICE'!$B37</f>
        <v>1.5T~3T Flake ice control panel (DOL) cw plc</v>
      </c>
      <c r="C36" s="56"/>
      <c r="D36" s="138" t="str">
        <f>'[1]FLAKE ICE'!D37</f>
        <v>1.5-3T</v>
      </c>
      <c r="E36" s="138">
        <f>'[1]FLAKE ICE'!E37</f>
        <v>0</v>
      </c>
      <c r="F36" s="273">
        <f>'[1]FLAKE ICE'!J37</f>
        <v>1165.01037557747</v>
      </c>
      <c r="G36" s="284"/>
      <c r="H36" s="275"/>
      <c r="I36" s="275"/>
      <c r="J36" s="275"/>
      <c r="K36" s="275"/>
      <c r="L36" s="269"/>
      <c r="M36" s="284"/>
      <c r="N36" s="275"/>
      <c r="O36" s="275"/>
      <c r="P36" s="278"/>
      <c r="Q36" s="288"/>
      <c r="R36" s="288"/>
      <c r="S36" s="288"/>
      <c r="T36" s="288"/>
    </row>
    <row r="37" s="253" customFormat="1" ht="30.75" customHeight="1" spans="1:20">
      <c r="A37" s="271" t="str">
        <f>'[1]FLAKE ICE'!$A38</f>
        <v>SB032.1</v>
      </c>
      <c r="B37" s="272" t="str">
        <f>'[1]FLAKE ICE'!$B38</f>
        <v>4T~6T Flake ice control panel (p.winding) cw plc</v>
      </c>
      <c r="C37" s="56"/>
      <c r="D37" s="138" t="str">
        <f>'[1]FLAKE ICE'!D38</f>
        <v>4-6T</v>
      </c>
      <c r="E37" s="138">
        <f>'[1]FLAKE ICE'!E38</f>
        <v>0</v>
      </c>
      <c r="F37" s="273">
        <f>'[1]FLAKE ICE'!J38</f>
        <v>2013.35300882883</v>
      </c>
      <c r="G37" s="284"/>
      <c r="H37" s="275"/>
      <c r="I37" s="275"/>
      <c r="J37" s="275"/>
      <c r="K37" s="275"/>
      <c r="L37" s="269"/>
      <c r="M37" s="284"/>
      <c r="N37" s="275"/>
      <c r="O37" s="275"/>
      <c r="P37" s="278"/>
      <c r="Q37" s="288"/>
      <c r="R37" s="288"/>
      <c r="S37" s="288"/>
      <c r="T37" s="288"/>
    </row>
    <row r="38" s="253" customFormat="1" ht="30.75" customHeight="1" spans="1:20">
      <c r="A38" s="271" t="str">
        <f>'[1]FLAKE ICE'!$A39</f>
        <v>SB033</v>
      </c>
      <c r="B38" s="272" t="str">
        <f>'[1]FLAKE ICE'!$B39</f>
        <v>0.5T-1T Flake ice control panel (DOL)</v>
      </c>
      <c r="C38" s="56"/>
      <c r="D38" s="138" t="str">
        <f>'[1]FLAKE ICE'!D39</f>
        <v>0.5-1T</v>
      </c>
      <c r="E38" s="138">
        <f>'[1]FLAKE ICE'!E39</f>
        <v>0</v>
      </c>
      <c r="F38" s="273">
        <f>'[1]FLAKE ICE'!J39</f>
        <v>1474.13342165942</v>
      </c>
      <c r="G38" s="284"/>
      <c r="H38" s="275"/>
      <c r="I38" s="275"/>
      <c r="J38" s="275"/>
      <c r="K38" s="275"/>
      <c r="L38" s="269"/>
      <c r="M38" s="284"/>
      <c r="N38" s="275"/>
      <c r="O38" s="275"/>
      <c r="P38" s="278"/>
      <c r="Q38" s="288"/>
      <c r="R38" s="288"/>
      <c r="S38" s="288"/>
      <c r="T38" s="288"/>
    </row>
    <row r="39" s="183" customFormat="1" ht="30.75" customHeight="1" spans="1:20">
      <c r="A39" s="271" t="str">
        <f>'[1]FLAKE ICE'!$A40</f>
        <v>SB034</v>
      </c>
      <c r="B39" s="272" t="str">
        <f>'[1]FLAKE ICE'!$B40</f>
        <v>1.5T-3T Flake ice control panel (DOL)</v>
      </c>
      <c r="C39" s="56"/>
      <c r="D39" s="138" t="str">
        <f>'[1]FLAKE ICE'!D40</f>
        <v>1.5-3T</v>
      </c>
      <c r="E39" s="138">
        <f>'[1]FLAKE ICE'!E40</f>
        <v>0</v>
      </c>
      <c r="F39" s="273">
        <f>'[1]FLAKE ICE'!J40</f>
        <v>1760.66832916796</v>
      </c>
      <c r="G39" s="284"/>
      <c r="H39" s="275"/>
      <c r="I39" s="275"/>
      <c r="J39" s="275"/>
      <c r="K39" s="275"/>
      <c r="L39" s="269"/>
      <c r="M39" s="284"/>
      <c r="N39" s="275"/>
      <c r="O39" s="275"/>
      <c r="P39" s="278"/>
      <c r="Q39" s="282"/>
      <c r="R39" s="282"/>
      <c r="S39" s="282"/>
      <c r="T39" s="282"/>
    </row>
    <row r="40" s="183" customFormat="1" ht="30.75" customHeight="1" spans="1:20">
      <c r="A40" s="271" t="str">
        <f>'[1]FLAKE ICE'!$A41</f>
        <v>SB035</v>
      </c>
      <c r="B40" s="272" t="str">
        <f>'[1]FLAKE ICE'!$B41</f>
        <v>2T~4T Flake ice control panel (PART WINDING)</v>
      </c>
      <c r="C40" s="56"/>
      <c r="D40" s="138" t="str">
        <f>'[1]FLAKE ICE'!D41</f>
        <v>2-4T</v>
      </c>
      <c r="E40" s="138">
        <f>'[1]FLAKE ICE'!E41</f>
        <v>0</v>
      </c>
      <c r="F40" s="273">
        <f>'[1]FLAKE ICE'!J41</f>
        <v>2439.94823252024</v>
      </c>
      <c r="G40" s="284"/>
      <c r="H40" s="275"/>
      <c r="I40" s="275"/>
      <c r="J40" s="275"/>
      <c r="K40" s="275"/>
      <c r="L40" s="269"/>
      <c r="M40" s="284"/>
      <c r="N40" s="275"/>
      <c r="O40" s="275"/>
      <c r="P40" s="278"/>
      <c r="Q40" s="282"/>
      <c r="R40" s="282"/>
      <c r="S40" s="282"/>
      <c r="T40" s="282"/>
    </row>
    <row r="41" s="183" customFormat="1" ht="30.75" customHeight="1" spans="1:20">
      <c r="A41" s="271" t="str">
        <f>'[1]FLAKE ICE'!$A42</f>
        <v>SB036</v>
      </c>
      <c r="B41" s="272" t="str">
        <f>'[1]FLAKE ICE'!$B42</f>
        <v>5T~6T Flake ice control panel (PART WINDING)</v>
      </c>
      <c r="C41" s="56"/>
      <c r="D41" s="138" t="str">
        <f>'[1]FLAKE ICE'!D42</f>
        <v>5-6T</v>
      </c>
      <c r="E41" s="138">
        <f>'[1]FLAKE ICE'!E42</f>
        <v>0</v>
      </c>
      <c r="F41" s="273">
        <f>'[1]FLAKE ICE'!J42</f>
        <v>2770.51199825642</v>
      </c>
      <c r="G41" s="284"/>
      <c r="H41" s="275"/>
      <c r="I41" s="275"/>
      <c r="J41" s="275"/>
      <c r="K41" s="275"/>
      <c r="L41" s="269"/>
      <c r="M41" s="284"/>
      <c r="N41" s="275"/>
      <c r="O41" s="275"/>
      <c r="P41" s="278"/>
      <c r="Q41" s="282"/>
      <c r="R41" s="282"/>
      <c r="S41" s="282"/>
      <c r="T41" s="282"/>
    </row>
    <row r="42" s="183" customFormat="1" ht="30.75" customHeight="1" spans="1:20">
      <c r="A42" s="271" t="str">
        <f>'[1]FLAKE ICE'!$A43</f>
        <v>SB037</v>
      </c>
      <c r="B42" s="272" t="str">
        <f>'[1]FLAKE ICE'!$B43</f>
        <v>10T Flake ice control panel (PART WINDING)</v>
      </c>
      <c r="C42" s="56"/>
      <c r="D42" s="138" t="str">
        <f>'[1]FLAKE ICE'!D43</f>
        <v>8-10T</v>
      </c>
      <c r="E42" s="138">
        <f>'[1]FLAKE ICE'!E43</f>
        <v>0</v>
      </c>
      <c r="F42" s="273">
        <f>'[1]FLAKE ICE'!J43</f>
        <v>3385.89661364104</v>
      </c>
      <c r="G42" s="284"/>
      <c r="H42" s="275"/>
      <c r="I42" s="275"/>
      <c r="J42" s="275"/>
      <c r="K42" s="275"/>
      <c r="L42" s="269"/>
      <c r="M42" s="284"/>
      <c r="N42" s="275"/>
      <c r="O42" s="275"/>
      <c r="P42" s="287"/>
      <c r="Q42" s="282"/>
      <c r="R42" s="282"/>
      <c r="S42" s="282"/>
      <c r="T42" s="282"/>
    </row>
    <row r="43" s="183" customFormat="1" ht="30.75" customHeight="1" spans="1:20">
      <c r="A43" s="271" t="str">
        <f>'[1]FLAKE ICE'!$A44</f>
        <v>SB038</v>
      </c>
      <c r="B43" s="272" t="str">
        <f>'[1]FLAKE ICE'!$B44</f>
        <v>PLC CONTROL</v>
      </c>
      <c r="C43" s="56"/>
      <c r="D43" s="138">
        <f>'[1]FLAKE ICE'!D44</f>
        <v>0</v>
      </c>
      <c r="E43" s="138">
        <f>'[1]FLAKE ICE'!E44</f>
        <v>0</v>
      </c>
      <c r="F43" s="273">
        <f>'[1]FLAKE ICE'!J44</f>
        <v>804.673721340388</v>
      </c>
      <c r="G43" s="284"/>
      <c r="H43" s="275"/>
      <c r="I43" s="275"/>
      <c r="J43" s="275"/>
      <c r="K43" s="275"/>
      <c r="L43" s="269"/>
      <c r="M43" s="284"/>
      <c r="N43" s="275"/>
      <c r="O43" s="275"/>
      <c r="P43" s="287"/>
      <c r="Q43" s="282"/>
      <c r="R43" s="282"/>
      <c r="S43" s="282"/>
      <c r="T43" s="282"/>
    </row>
    <row r="44" s="183" customFormat="1" ht="30.75" customHeight="1" spans="1:20">
      <c r="A44" s="271" t="str">
        <f>'[1]FLAKE ICE'!$A45</f>
        <v>FLA028</v>
      </c>
      <c r="B44" s="272" t="str">
        <f>'[1]FLAKE ICE'!$B45</f>
        <v>PLC CONTROL BOARD 3PH</v>
      </c>
      <c r="C44" s="56"/>
      <c r="D44" s="138"/>
      <c r="E44" s="138"/>
      <c r="F44" s="273">
        <f>'[1]FLAKE ICE'!J45</f>
        <v>350.529100529101</v>
      </c>
      <c r="G44" s="284"/>
      <c r="H44" s="275"/>
      <c r="I44" s="275"/>
      <c r="J44" s="275"/>
      <c r="K44" s="275"/>
      <c r="L44" s="269"/>
      <c r="M44" s="284"/>
      <c r="N44" s="275"/>
      <c r="O44" s="275"/>
      <c r="P44" s="278"/>
      <c r="Q44" s="282"/>
      <c r="R44" s="282"/>
      <c r="S44" s="282"/>
      <c r="T44" s="282"/>
    </row>
    <row r="45" s="183" customFormat="1" ht="30.75" customHeight="1" spans="1:20">
      <c r="A45" s="271" t="str">
        <f>'[1]FLAKE ICE'!$A46</f>
        <v>FLA029</v>
      </c>
      <c r="B45" s="272" t="str">
        <f>'[1]FLAKE ICE'!$B46</f>
        <v>PLC CONTROL BOARD 1PH</v>
      </c>
      <c r="C45" s="57"/>
      <c r="D45" s="138"/>
      <c r="E45" s="138"/>
      <c r="F45" s="273">
        <f>'[1]FLAKE ICE'!J46</f>
        <v>330.687830687831</v>
      </c>
      <c r="G45" s="284"/>
      <c r="H45" s="275"/>
      <c r="I45" s="275"/>
      <c r="J45" s="275"/>
      <c r="K45" s="275"/>
      <c r="L45" s="269"/>
      <c r="M45" s="284"/>
      <c r="N45" s="275"/>
      <c r="O45" s="275"/>
      <c r="P45" s="278"/>
      <c r="Q45" s="282"/>
      <c r="R45" s="282"/>
      <c r="S45" s="282"/>
      <c r="T45" s="282"/>
    </row>
    <row r="46" s="183" customFormat="1" spans="1:20">
      <c r="A46" s="271" t="str">
        <f>'[1]FLAKE ICE'!$A47</f>
        <v>FLA033</v>
      </c>
      <c r="B46" s="272" t="str">
        <f>'[1]FLAKE ICE'!$B47</f>
        <v>ICE SHOVEL SMALL (66CM*20CM)</v>
      </c>
      <c r="C46" s="57"/>
      <c r="D46" s="138" t="str">
        <f>'[1]FLAKE ICE'!D47</f>
        <v>0.3-0.5</v>
      </c>
      <c r="E46" s="138">
        <f>'[1]FLAKE ICE'!E47</f>
        <v>0</v>
      </c>
      <c r="F46" s="273">
        <f>'[1]FLAKE ICE'!J47</f>
        <v>82.9081632653061</v>
      </c>
      <c r="G46" s="284"/>
      <c r="H46" s="275"/>
      <c r="I46" s="275"/>
      <c r="J46" s="275"/>
      <c r="K46" s="275"/>
      <c r="L46" s="269"/>
      <c r="M46" s="284"/>
      <c r="N46" s="275"/>
      <c r="O46" s="275"/>
      <c r="P46" s="277"/>
      <c r="Q46" s="282"/>
      <c r="R46" s="282"/>
      <c r="S46" s="282"/>
      <c r="T46" s="282"/>
    </row>
    <row r="47" s="183" customFormat="1" spans="1:20">
      <c r="A47" s="271" t="str">
        <f>'[1]FLAKE ICE'!$A48</f>
        <v>FLA034</v>
      </c>
      <c r="B47" s="272" t="str">
        <f>'[1]FLAKE ICE'!$B48</f>
        <v>ICE SHOVEL MEDIUM (96CM*26CM)</v>
      </c>
      <c r="C47" s="196"/>
      <c r="D47" s="138" t="str">
        <f>'[1]FLAKE ICE'!D48</f>
        <v>1~3</v>
      </c>
      <c r="E47" s="138">
        <f>'[1]FLAKE ICE'!E48</f>
        <v>0</v>
      </c>
      <c r="F47" s="273">
        <f>'[1]FLAKE ICE'!J48</f>
        <v>110.544217687075</v>
      </c>
      <c r="G47" s="284"/>
      <c r="H47" s="275"/>
      <c r="I47" s="275"/>
      <c r="J47" s="275"/>
      <c r="K47" s="275"/>
      <c r="L47" s="269"/>
      <c r="M47" s="284"/>
      <c r="N47" s="275"/>
      <c r="O47" s="275"/>
      <c r="P47" s="278"/>
      <c r="Q47" s="282"/>
      <c r="R47" s="282"/>
      <c r="S47" s="282"/>
      <c r="T47" s="282"/>
    </row>
    <row r="48" s="183" customFormat="1" spans="1:20">
      <c r="A48" s="271" t="str">
        <f>'[1]FLAKE ICE'!$A49</f>
        <v>FLA034.1</v>
      </c>
      <c r="B48" s="272" t="str">
        <f>'[1]FLAKE ICE'!$B49</f>
        <v>ICE SHOVEL MEDIUM (112CM*35CM)</v>
      </c>
      <c r="C48" s="196"/>
      <c r="D48" s="138" t="str">
        <f>'[1]FLAKE ICE'!D49</f>
        <v>4~10</v>
      </c>
      <c r="E48" s="138">
        <f>'[1]FLAKE ICE'!E49</f>
        <v>0</v>
      </c>
      <c r="F48" s="273">
        <f>'[1]FLAKE ICE'!J49</f>
        <v>139.285714285714</v>
      </c>
      <c r="G48" s="284"/>
      <c r="H48" s="275"/>
      <c r="I48" s="275"/>
      <c r="J48" s="275"/>
      <c r="K48" s="275"/>
      <c r="L48" s="269"/>
      <c r="M48" s="284"/>
      <c r="N48" s="275"/>
      <c r="O48" s="275"/>
      <c r="P48" s="287"/>
      <c r="Q48" s="282"/>
      <c r="R48" s="282"/>
      <c r="S48" s="282"/>
      <c r="T48" s="282"/>
    </row>
    <row r="49" s="183" customFormat="1" ht="57.75" customHeight="1" spans="1:20">
      <c r="A49" s="271" t="str">
        <f>'[1]FLAKE ICE'!$A50</f>
        <v>FLA035</v>
      </c>
      <c r="B49" s="272" t="str">
        <f>'[1]FLAKE ICE'!$B50</f>
        <v>Water pump motor 2WATTS</v>
      </c>
      <c r="C49" s="55" t="s">
        <v>479</v>
      </c>
      <c r="D49" s="138">
        <f>'[1]FLAKE ICE'!D50</f>
        <v>0</v>
      </c>
      <c r="E49" s="138">
        <f>'[1]FLAKE ICE'!E50</f>
        <v>0</v>
      </c>
      <c r="F49" s="273">
        <f>'[1]FLAKE ICE'!J50</f>
        <v>99.7023809523809</v>
      </c>
      <c r="G49" s="284"/>
      <c r="H49" s="275"/>
      <c r="I49" s="275"/>
      <c r="J49" s="275"/>
      <c r="K49" s="275"/>
      <c r="L49" s="269"/>
      <c r="M49" s="284"/>
      <c r="N49" s="275"/>
      <c r="O49" s="275"/>
      <c r="P49" s="277"/>
      <c r="Q49" s="282"/>
      <c r="R49" s="282"/>
      <c r="S49" s="282"/>
      <c r="T49" s="282"/>
    </row>
    <row r="50" s="183" customFormat="1" ht="57.75" customHeight="1" spans="1:20">
      <c r="A50" s="271" t="str">
        <f>'[1]FLAKE ICE'!$A51</f>
        <v>FLA036</v>
      </c>
      <c r="B50" s="272" t="str">
        <f>'[1]FLAKE ICE'!$B51</f>
        <v>Water pump motor 6WATTS</v>
      </c>
      <c r="C50" s="55" t="s">
        <v>479</v>
      </c>
      <c r="D50" s="138">
        <f>'[1]FLAKE ICE'!D51</f>
        <v>0</v>
      </c>
      <c r="E50" s="138">
        <f>'[1]FLAKE ICE'!E51</f>
        <v>0</v>
      </c>
      <c r="F50" s="273">
        <f>'[1]FLAKE ICE'!J51</f>
        <v>156.25</v>
      </c>
      <c r="G50" s="284"/>
      <c r="H50" s="275"/>
      <c r="I50" s="275"/>
      <c r="J50" s="275"/>
      <c r="K50" s="275"/>
      <c r="L50" s="269"/>
      <c r="M50" s="284"/>
      <c r="N50" s="275"/>
      <c r="O50" s="275"/>
      <c r="P50" s="278"/>
      <c r="Q50" s="282"/>
      <c r="R50" s="282"/>
      <c r="S50" s="282"/>
      <c r="T50" s="282"/>
    </row>
    <row r="51" s="183" customFormat="1" ht="75.75" customHeight="1" spans="1:20">
      <c r="A51" s="271" t="str">
        <f>'[1]FLAKE ICE'!$A52</f>
        <v>FLA037</v>
      </c>
      <c r="B51" s="272" t="str">
        <f>'[1]FLAKE ICE'!$B52</f>
        <v>Water pump motor 9WATTS</v>
      </c>
      <c r="C51" s="141" t="s">
        <v>480</v>
      </c>
      <c r="D51" s="138" t="str">
        <f>'[1]FLAKE ICE'!D52</f>
        <v>0.5T-1T</v>
      </c>
      <c r="E51" s="138" t="str">
        <f>'[1]FLAKE ICE'!E52</f>
        <v>9W</v>
      </c>
      <c r="F51" s="273">
        <f>'[1]FLAKE ICE'!J52</f>
        <v>186.011904761905</v>
      </c>
      <c r="G51" s="284"/>
      <c r="H51" s="275"/>
      <c r="I51" s="275"/>
      <c r="J51" s="275"/>
      <c r="K51" s="275"/>
      <c r="L51" s="269"/>
      <c r="M51" s="284"/>
      <c r="N51" s="275"/>
      <c r="O51" s="275"/>
      <c r="P51" s="278"/>
      <c r="Q51" s="282"/>
      <c r="R51" s="282"/>
      <c r="S51" s="282"/>
      <c r="T51" s="282"/>
    </row>
    <row r="52" s="183" customFormat="1" ht="69.75" customHeight="1" spans="1:20">
      <c r="A52" s="271" t="str">
        <f>'[1]FLAKE ICE'!$A53</f>
        <v>FLA038</v>
      </c>
      <c r="B52" s="272" t="str">
        <f>'[1]FLAKE ICE'!$B53</f>
        <v>Water pump motor 14WATTS</v>
      </c>
      <c r="C52" s="141" t="s">
        <v>480</v>
      </c>
      <c r="D52" s="138" t="str">
        <f>'[1]FLAKE ICE'!D53</f>
        <v>0.5T-1.5T</v>
      </c>
      <c r="E52" s="138" t="str">
        <f>'[1]FLAKE ICE'!E53</f>
        <v>14W</v>
      </c>
      <c r="F52" s="273">
        <f>'[1]FLAKE ICE'!J53</f>
        <v>257.440476190476</v>
      </c>
      <c r="G52" s="284"/>
      <c r="H52" s="275"/>
      <c r="I52" s="275"/>
      <c r="J52" s="275"/>
      <c r="K52" s="275"/>
      <c r="L52" s="269"/>
      <c r="M52" s="284"/>
      <c r="N52" s="275"/>
      <c r="O52" s="275"/>
      <c r="P52" s="287"/>
      <c r="Q52" s="282"/>
      <c r="R52" s="282"/>
      <c r="S52" s="282"/>
      <c r="T52" s="282"/>
    </row>
    <row r="53" s="183" customFormat="1" ht="69.75" customHeight="1" spans="1:20">
      <c r="A53" s="271" t="str">
        <f>'[1]FLAKE ICE'!$A54</f>
        <v>FLA038.1</v>
      </c>
      <c r="B53" s="272" t="str">
        <f>'[1]FLAKE ICE'!$B54</f>
        <v>0.12kw water pump short shaft (2T-3T)</v>
      </c>
      <c r="C53" s="141"/>
      <c r="D53" s="138" t="str">
        <f>'[1]FLAKE ICE'!D54</f>
        <v>2T-3T</v>
      </c>
      <c r="E53" s="138">
        <f>'[1]FLAKE ICE'!E54</f>
        <v>0</v>
      </c>
      <c r="F53" s="273">
        <f>'[1]FLAKE ICE'!J54</f>
        <v>625</v>
      </c>
      <c r="G53" s="284"/>
      <c r="H53" s="275"/>
      <c r="I53" s="275"/>
      <c r="J53" s="275"/>
      <c r="K53" s="275"/>
      <c r="L53" s="269"/>
      <c r="M53" s="284"/>
      <c r="N53" s="275"/>
      <c r="O53" s="275"/>
      <c r="P53" s="287"/>
      <c r="Q53" s="282"/>
      <c r="R53" s="282"/>
      <c r="S53" s="282"/>
      <c r="T53" s="282"/>
    </row>
    <row r="54" s="183" customFormat="1" ht="69.75" customHeight="1" spans="1:20">
      <c r="A54" s="271" t="str">
        <f>'[1]FLAKE ICE'!$A55</f>
        <v>FLA038.2</v>
      </c>
      <c r="B54" s="272" t="str">
        <f>'[1]FLAKE ICE'!$B55</f>
        <v>0.12kw water pump long shaft (4T-6T)</v>
      </c>
      <c r="C54" s="141"/>
      <c r="D54" s="138" t="str">
        <f>'[1]FLAKE ICE'!D55</f>
        <v>4T-6T</v>
      </c>
      <c r="E54" s="138">
        <f>'[1]FLAKE ICE'!E55</f>
        <v>0</v>
      </c>
      <c r="F54" s="273">
        <f>'[1]FLAKE ICE'!J55</f>
        <v>694.444444444444</v>
      </c>
      <c r="G54" s="284"/>
      <c r="H54" s="275"/>
      <c r="I54" s="275"/>
      <c r="J54" s="275"/>
      <c r="K54" s="275"/>
      <c r="L54" s="269"/>
      <c r="M54" s="284"/>
      <c r="N54" s="275"/>
      <c r="O54" s="275"/>
      <c r="P54" s="287"/>
      <c r="Q54" s="282"/>
      <c r="R54" s="282"/>
      <c r="S54" s="282"/>
      <c r="T54" s="282"/>
    </row>
    <row r="55" s="183" customFormat="1" ht="52.5" customHeight="1" spans="1:20">
      <c r="A55" s="271" t="str">
        <f>'[1]FLAKE ICE'!$A56</f>
        <v>FLA039</v>
      </c>
      <c r="B55" s="272" t="str">
        <f>'[1]FLAKE ICE'!$B56</f>
        <v>DOB-20</v>
      </c>
      <c r="C55" s="136" t="s">
        <v>481</v>
      </c>
      <c r="D55" s="138" t="str">
        <f>'[1]FLAKE ICE'!D56</f>
        <v>0.5T-3T (140mm)</v>
      </c>
      <c r="E55" s="138" t="str">
        <f>'[1]FLAKE ICE'!E56</f>
        <v>20W</v>
      </c>
      <c r="F55" s="273">
        <f>'[1]FLAKE ICE'!J56</f>
        <v>254.21626984127</v>
      </c>
      <c r="G55" s="284"/>
      <c r="H55" s="275"/>
      <c r="I55" s="275"/>
      <c r="J55" s="275"/>
      <c r="K55" s="275"/>
      <c r="L55" s="269"/>
      <c r="M55" s="284"/>
      <c r="N55" s="275"/>
      <c r="O55" s="275"/>
      <c r="P55" s="106"/>
      <c r="Q55" s="282"/>
      <c r="R55" s="282"/>
      <c r="S55" s="282"/>
      <c r="T55" s="282"/>
    </row>
    <row r="56" s="183" customFormat="1" ht="30.75" customHeight="1" spans="1:20">
      <c r="A56" s="271" t="str">
        <f>'[1]FLAKE ICE'!$A57</f>
        <v>FLA040</v>
      </c>
      <c r="B56" s="272" t="str">
        <f>'[1]FLAKE ICE'!$B57</f>
        <v>TC-8180</v>
      </c>
      <c r="C56" s="137"/>
      <c r="D56" s="138" t="str">
        <f>'[1]FLAKE ICE'!D57</f>
        <v>4T (180mm)</v>
      </c>
      <c r="E56" s="138" t="str">
        <f>'[1]FLAKE ICE'!E57</f>
        <v>90W</v>
      </c>
      <c r="F56" s="273">
        <f>'[1]FLAKE ICE'!J57</f>
        <v>415.426587301587</v>
      </c>
      <c r="G56" s="284"/>
      <c r="H56" s="275"/>
      <c r="I56" s="275"/>
      <c r="J56" s="275"/>
      <c r="K56" s="275"/>
      <c r="L56" s="269"/>
      <c r="M56" s="284"/>
      <c r="N56" s="275"/>
      <c r="O56" s="275"/>
      <c r="P56" s="269"/>
      <c r="Q56" s="282"/>
      <c r="R56" s="282"/>
      <c r="S56" s="282"/>
      <c r="T56" s="282"/>
    </row>
    <row r="57" s="183" customFormat="1" ht="30.75" customHeight="1" spans="1:20">
      <c r="A57" s="271" t="str">
        <f>'[1]FLAKE ICE'!$A58</f>
        <v>FLA041</v>
      </c>
      <c r="B57" s="272" t="str">
        <f>'[1]FLAKE ICE'!$B58</f>
        <v>TC-4180</v>
      </c>
      <c r="C57" s="137"/>
      <c r="D57" s="138" t="str">
        <f>'[1]FLAKE ICE'!D58</f>
        <v>5T-8T (180mm)</v>
      </c>
      <c r="E57" s="138" t="str">
        <f>'[1]FLAKE ICE'!E58</f>
        <v>180W</v>
      </c>
      <c r="F57" s="273">
        <f>'[1]FLAKE ICE'!J58</f>
        <v>644.84126984127</v>
      </c>
      <c r="G57" s="284"/>
      <c r="H57" s="275"/>
      <c r="I57" s="275"/>
      <c r="J57" s="275"/>
      <c r="K57" s="275"/>
      <c r="L57" s="269"/>
      <c r="M57" s="284"/>
      <c r="N57" s="275"/>
      <c r="O57" s="275"/>
      <c r="P57" s="269"/>
      <c r="Q57" s="282"/>
      <c r="R57" s="282"/>
      <c r="S57" s="282"/>
      <c r="T57" s="282"/>
    </row>
    <row r="58" s="183" customFormat="1" ht="30.75" customHeight="1" spans="1:20">
      <c r="A58" s="271" t="str">
        <f>'[1]FLAKE ICE'!$A59</f>
        <v>FLA042</v>
      </c>
      <c r="B58" s="272" t="str">
        <f>'[1]FLAKE ICE'!$B59</f>
        <v>TC-2180</v>
      </c>
      <c r="C58" s="138"/>
      <c r="D58" s="138" t="str">
        <f>'[1]FLAKE ICE'!D59</f>
        <v>10T-12T (195mm)</v>
      </c>
      <c r="E58" s="138" t="str">
        <f>'[1]FLAKE ICE'!E59</f>
        <v>370W</v>
      </c>
      <c r="F58" s="273">
        <f>'[1]FLAKE ICE'!J59</f>
        <v>843.253968253968</v>
      </c>
      <c r="G58" s="284"/>
      <c r="H58" s="275"/>
      <c r="I58" s="275"/>
      <c r="J58" s="275"/>
      <c r="K58" s="275"/>
      <c r="L58" s="269"/>
      <c r="M58" s="284"/>
      <c r="N58" s="275"/>
      <c r="O58" s="275"/>
      <c r="P58" s="269"/>
      <c r="Q58" s="282"/>
      <c r="R58" s="282"/>
      <c r="S58" s="282"/>
      <c r="T58" s="282"/>
    </row>
    <row r="59" s="183" customFormat="1" ht="93.75" customHeight="1" spans="1:20">
      <c r="A59" s="271" t="str">
        <f>'[1]FLAKE ICE'!$A60</f>
        <v>FLA043</v>
      </c>
      <c r="B59" s="272" t="str">
        <f>'[1]FLAKE ICE'!$B60</f>
        <v>IWAKI PUMP (ES-B11VC-230N1)</v>
      </c>
      <c r="C59" s="54" t="s">
        <v>482</v>
      </c>
      <c r="D59" s="138" t="str">
        <f>'[1]FLAKE ICE'!D60</f>
        <v>0.5-40T</v>
      </c>
      <c r="E59" s="138">
        <f>'[1]FLAKE ICE'!E60</f>
        <v>0</v>
      </c>
      <c r="F59" s="273">
        <f>'[1]FLAKE ICE'!J60</f>
        <v>1500</v>
      </c>
      <c r="G59" s="13"/>
      <c r="H59" s="258"/>
      <c r="I59" s="259"/>
      <c r="J59" s="275"/>
      <c r="K59" s="275"/>
      <c r="L59" s="269"/>
      <c r="M59" s="284"/>
      <c r="N59" s="275"/>
      <c r="O59" s="275"/>
      <c r="P59" s="106"/>
      <c r="Q59" s="282"/>
      <c r="R59" s="282"/>
      <c r="S59" s="282"/>
      <c r="T59" s="282"/>
    </row>
    <row r="60" s="183" customFormat="1" ht="93.75" customHeight="1" spans="1:20">
      <c r="A60" s="271" t="str">
        <f>'[1]FLAKE ICE'!$A61</f>
        <v>FLA043.1</v>
      </c>
      <c r="B60" s="272" t="str">
        <f>'[1]FLAKE ICE'!$B61</f>
        <v>IWAKI FOOT VALVE</v>
      </c>
      <c r="C60" s="56"/>
      <c r="D60" s="138">
        <f>'[1]FLAKE ICE'!D61</f>
        <v>0</v>
      </c>
      <c r="E60" s="138">
        <f>'[1]FLAKE ICE'!E61</f>
        <v>0</v>
      </c>
      <c r="F60" s="273">
        <f>'[1]FLAKE ICE'!J61</f>
        <v>254.545454545455</v>
      </c>
      <c r="G60" s="284"/>
      <c r="H60" s="275"/>
      <c r="I60" s="275"/>
      <c r="J60" s="275"/>
      <c r="K60" s="275"/>
      <c r="L60" s="269"/>
      <c r="M60" s="284"/>
      <c r="N60" s="275"/>
      <c r="O60" s="275"/>
      <c r="P60" s="106"/>
      <c r="Q60" s="282"/>
      <c r="R60" s="282"/>
      <c r="S60" s="282"/>
      <c r="T60" s="282"/>
    </row>
    <row r="61" s="183" customFormat="1" ht="93.75" customHeight="1" spans="1:20">
      <c r="A61" s="271" t="str">
        <f>'[1]FLAKE ICE'!$A62</f>
        <v>FLA043.2</v>
      </c>
      <c r="B61" s="272" t="str">
        <f>'[1]FLAKE ICE'!$B62</f>
        <v>IWAKI HOSE (PER METER)</v>
      </c>
      <c r="C61" s="57"/>
      <c r="D61" s="138">
        <f>'[1]FLAKE ICE'!D62</f>
        <v>0</v>
      </c>
      <c r="E61" s="138">
        <f>'[1]FLAKE ICE'!E62</f>
        <v>0</v>
      </c>
      <c r="F61" s="273">
        <f>'[1]FLAKE ICE'!J62</f>
        <v>13.6</v>
      </c>
      <c r="G61" s="284"/>
      <c r="H61" s="275"/>
      <c r="I61" s="275"/>
      <c r="J61" s="275"/>
      <c r="K61" s="275"/>
      <c r="L61" s="269"/>
      <c r="M61" s="284"/>
      <c r="N61" s="275"/>
      <c r="O61" s="275"/>
      <c r="P61" s="106"/>
      <c r="Q61" s="282"/>
      <c r="R61" s="282"/>
      <c r="S61" s="282"/>
      <c r="T61" s="282"/>
    </row>
    <row r="62" s="183" customFormat="1" ht="93.75" customHeight="1" spans="1:20">
      <c r="A62" s="271" t="str">
        <f>'[1]FLAKE ICE'!$A63</f>
        <v>FLA043.3</v>
      </c>
      <c r="B62" s="272" t="str">
        <f>'[1]FLAKE ICE'!$B63</f>
        <v>SALT WATER PUMP YG01TPH12XX</v>
      </c>
      <c r="C62" s="289" t="s">
        <v>483</v>
      </c>
      <c r="D62" s="138"/>
      <c r="E62" s="138"/>
      <c r="F62" s="273">
        <f>'[1]FLAKE ICE'!J63</f>
        <v>400.16006402561</v>
      </c>
      <c r="G62" s="284"/>
      <c r="H62" s="275"/>
      <c r="I62" s="275"/>
      <c r="J62" s="275"/>
      <c r="K62" s="275"/>
      <c r="L62" s="269"/>
      <c r="M62" s="284"/>
      <c r="N62" s="275"/>
      <c r="O62" s="275"/>
      <c r="P62" s="106"/>
      <c r="Q62" s="282"/>
      <c r="R62" s="282"/>
      <c r="S62" s="282"/>
      <c r="T62" s="282"/>
    </row>
    <row r="63" s="183" customFormat="1" ht="84.75" customHeight="1" spans="1:20">
      <c r="A63" s="271" t="str">
        <f>'[1]FLAKE ICE'!$A64</f>
        <v>FLA044</v>
      </c>
      <c r="B63" s="272" t="str">
        <f>'[1]FLAKE ICE'!$B64</f>
        <v>SALT WATER PUMP FS101TPH 120X</v>
      </c>
      <c r="C63" s="290" t="s">
        <v>484</v>
      </c>
      <c r="D63" s="138">
        <f>'[1]FLAKE ICE'!D64</f>
        <v>0</v>
      </c>
      <c r="E63" s="138">
        <f>'[1]FLAKE ICE'!E64</f>
        <v>0</v>
      </c>
      <c r="F63" s="273">
        <f>'[1]FLAKE ICE'!J64</f>
        <v>500.200080032013</v>
      </c>
      <c r="G63" s="284"/>
      <c r="H63" s="275"/>
      <c r="I63" s="275"/>
      <c r="J63" s="275"/>
      <c r="K63" s="275"/>
      <c r="L63" s="269"/>
      <c r="M63" s="284"/>
      <c r="N63" s="275"/>
      <c r="O63" s="275"/>
      <c r="P63" s="106"/>
      <c r="Q63" s="282"/>
      <c r="R63" s="282"/>
      <c r="S63" s="282"/>
      <c r="T63" s="282"/>
    </row>
    <row r="64" s="183" customFormat="1" ht="60.75" customHeight="1" spans="1:20">
      <c r="A64" s="271" t="str">
        <f>'[1]FLAKE ICE'!$A65</f>
        <v>FLA045</v>
      </c>
      <c r="B64" s="272" t="str">
        <f>'[1]FLAKE ICE'!$B65</f>
        <v>FLOAT VALVE (SMALL)</v>
      </c>
      <c r="C64" s="54"/>
      <c r="D64" s="138">
        <f>'[1]FLAKE ICE'!D65</f>
        <v>0</v>
      </c>
      <c r="E64" s="138">
        <f>'[1]FLAKE ICE'!E65</f>
        <v>0</v>
      </c>
      <c r="F64" s="273">
        <f>'[1]FLAKE ICE'!J65</f>
        <v>29.7619047619048</v>
      </c>
      <c r="G64" s="284"/>
      <c r="H64" s="275"/>
      <c r="I64" s="275"/>
      <c r="J64" s="275"/>
      <c r="K64" s="275"/>
      <c r="L64" s="269"/>
      <c r="M64" s="284"/>
      <c r="N64" s="275"/>
      <c r="O64" s="275"/>
      <c r="P64" s="106"/>
      <c r="Q64" s="282"/>
      <c r="R64" s="282"/>
      <c r="S64" s="282"/>
      <c r="T64" s="282"/>
    </row>
    <row r="65" s="183" customFormat="1" ht="58.5" customHeight="1" spans="1:20">
      <c r="A65" s="271" t="str">
        <f>'[1]FLAKE ICE'!$A66</f>
        <v>FLA046</v>
      </c>
      <c r="B65" s="272" t="str">
        <f>'[1]FLAKE ICE'!$B66</f>
        <v>FLOAT VALVE (BIG)</v>
      </c>
      <c r="C65" s="57"/>
      <c r="D65" s="138">
        <f>'[1]FLAKE ICE'!D66</f>
        <v>0</v>
      </c>
      <c r="E65" s="138">
        <f>'[1]FLAKE ICE'!E66</f>
        <v>0</v>
      </c>
      <c r="F65" s="273">
        <f>'[1]FLAKE ICE'!J66</f>
        <v>74.4047619047619</v>
      </c>
      <c r="G65" s="284"/>
      <c r="H65" s="275"/>
      <c r="I65" s="275"/>
      <c r="J65" s="275"/>
      <c r="K65" s="275"/>
      <c r="L65" s="269"/>
      <c r="M65" s="284"/>
      <c r="N65" s="275"/>
      <c r="O65" s="275"/>
      <c r="P65" s="106"/>
      <c r="Q65" s="282"/>
      <c r="R65" s="282"/>
      <c r="S65" s="282"/>
      <c r="T65" s="282"/>
    </row>
    <row r="66" s="183" customFormat="1" ht="70.5" customHeight="1" spans="1:20">
      <c r="A66" s="271" t="str">
        <f>'[1]FLAKE ICE'!$A67</f>
        <v>FLA047</v>
      </c>
      <c r="B66" s="272" t="str">
        <f>'[1]FLAKE ICE'!$B67</f>
        <v>MF-5KP2</v>
      </c>
      <c r="C66" s="45" t="s">
        <v>485</v>
      </c>
      <c r="D66" s="138" t="str">
        <f>'[1]FLAKE ICE'!D67</f>
        <v>Versatile</v>
      </c>
      <c r="E66" s="138">
        <f>'[1]FLAKE ICE'!E67</f>
        <v>0</v>
      </c>
      <c r="F66" s="273">
        <f>'[1]FLAKE ICE'!J67</f>
        <v>161.210317460317</v>
      </c>
      <c r="G66" s="284"/>
      <c r="H66" s="275"/>
      <c r="I66" s="275"/>
      <c r="J66" s="275"/>
      <c r="K66" s="275"/>
      <c r="L66" s="269"/>
      <c r="M66" s="284"/>
      <c r="N66" s="275"/>
      <c r="O66" s="275"/>
      <c r="P66" s="106"/>
      <c r="Q66" s="282"/>
      <c r="R66" s="282"/>
      <c r="S66" s="282"/>
      <c r="T66" s="282"/>
    </row>
    <row r="67" s="183" customFormat="1" ht="70.5" customHeight="1" spans="1:20">
      <c r="A67" s="271" t="str">
        <f>'[1]FLAKE ICE'!$A68</f>
        <v>FLA047.1</v>
      </c>
      <c r="B67" s="272" t="str">
        <f>'[1]FLAKE ICE'!$B68</f>
        <v>WEIG INFRARED SWITCH</v>
      </c>
      <c r="C67" s="45" t="s">
        <v>485</v>
      </c>
      <c r="D67" s="138">
        <f>'[1]FLAKE ICE'!D68</f>
        <v>0</v>
      </c>
      <c r="E67" s="138">
        <f>'[1]FLAKE ICE'!E68</f>
        <v>0</v>
      </c>
      <c r="F67" s="273">
        <f>'[1]FLAKE ICE'!J68</f>
        <v>103.339947089947</v>
      </c>
      <c r="G67" s="284"/>
      <c r="H67" s="275"/>
      <c r="I67" s="275"/>
      <c r="J67" s="275"/>
      <c r="K67" s="275"/>
      <c r="L67" s="269"/>
      <c r="M67" s="284"/>
      <c r="N67" s="275"/>
      <c r="O67" s="275"/>
      <c r="P67" s="106"/>
      <c r="Q67" s="282"/>
      <c r="R67" s="282"/>
      <c r="S67" s="282"/>
      <c r="T67" s="282"/>
    </row>
    <row r="68" s="183" customFormat="1" ht="70.5" customHeight="1" spans="1:20">
      <c r="A68" s="271" t="str">
        <f>'[1]FLAKE ICE'!$A69</f>
        <v>FLA048</v>
      </c>
      <c r="B68" s="272" t="str">
        <f>'[1]FLAKE ICE'!$B69</f>
        <v>RF-0H21DS</v>
      </c>
      <c r="C68" s="45" t="s">
        <v>486</v>
      </c>
      <c r="D68" s="138" t="str">
        <f>'[1]FLAKE ICE'!D69</f>
        <v>Versatile</v>
      </c>
      <c r="E68" s="138">
        <f>'[1]FLAKE ICE'!E69</f>
        <v>0</v>
      </c>
      <c r="F68" s="273">
        <f>'[1]FLAKE ICE'!J69</f>
        <v>25.5291005291005</v>
      </c>
      <c r="G68" s="284"/>
      <c r="H68" s="275"/>
      <c r="I68" s="275"/>
      <c r="J68" s="275"/>
      <c r="K68" s="275"/>
      <c r="L68" s="269"/>
      <c r="M68" s="284"/>
      <c r="N68" s="275"/>
      <c r="O68" s="275"/>
      <c r="P68" s="106"/>
      <c r="Q68" s="282"/>
      <c r="R68" s="282"/>
      <c r="S68" s="282"/>
      <c r="T68" s="282"/>
    </row>
    <row r="69" s="183" customFormat="1" ht="30.75" customHeight="1" spans="1:20">
      <c r="A69" s="271" t="str">
        <f>'[1]FLAKE ICE'!$A70</f>
        <v>FLA049</v>
      </c>
      <c r="B69" s="272" t="str">
        <f>'[1]FLAKE ICE'!$B70</f>
        <v>6GU600RC c/w 6IK250GU-S3FT motor</v>
      </c>
      <c r="C69" s="136" t="s">
        <v>487</v>
      </c>
      <c r="D69" s="138" t="str">
        <f>'[1]FLAKE ICE'!D70</f>
        <v>300kgs</v>
      </c>
      <c r="E69" s="138">
        <f>'[1]FLAKE ICE'!E70</f>
        <v>0</v>
      </c>
      <c r="F69" s="273">
        <f>'[1]FLAKE ICE'!J70</f>
        <v>1119.57008508733</v>
      </c>
      <c r="G69" s="284"/>
      <c r="H69" s="275"/>
      <c r="I69" s="275"/>
      <c r="J69" s="275"/>
      <c r="K69" s="275"/>
      <c r="L69" s="269"/>
      <c r="M69" s="284"/>
      <c r="N69" s="275"/>
      <c r="O69" s="275"/>
      <c r="P69" s="277"/>
      <c r="Q69" s="282"/>
      <c r="R69" s="282"/>
      <c r="S69" s="282"/>
      <c r="T69" s="282"/>
    </row>
    <row r="70" s="183" customFormat="1" ht="30.75" customHeight="1" spans="1:20">
      <c r="A70" s="271" t="str">
        <f>'[1]FLAKE ICE'!$A71</f>
        <v>FLA050</v>
      </c>
      <c r="B70" s="272" t="str">
        <f>'[1]FLAKE ICE'!$B71</f>
        <v>BHVWEQ70X40-600</v>
      </c>
      <c r="C70" s="137"/>
      <c r="D70" s="138" t="str">
        <f>'[1]FLAKE ICE'!D71</f>
        <v>0.5T-1.5T</v>
      </c>
      <c r="E70" s="138">
        <f>'[1]FLAKE ICE'!E71</f>
        <v>0</v>
      </c>
      <c r="F70" s="273">
        <f>'[1]FLAKE ICE'!J71</f>
        <v>2223.59058565955</v>
      </c>
      <c r="G70" s="284"/>
      <c r="H70" s="275"/>
      <c r="I70" s="275"/>
      <c r="J70" s="275"/>
      <c r="K70" s="275"/>
      <c r="L70" s="269"/>
      <c r="M70" s="284"/>
      <c r="N70" s="275"/>
      <c r="O70" s="275"/>
      <c r="P70" s="278"/>
      <c r="Q70" s="282"/>
      <c r="R70" s="282"/>
      <c r="S70" s="282"/>
      <c r="T70" s="282"/>
    </row>
    <row r="71" s="183" customFormat="1" ht="30.75" customHeight="1" spans="1:20">
      <c r="A71" s="271" t="str">
        <f>'[1]FLAKE ICE'!$A72</f>
        <v>FLA051</v>
      </c>
      <c r="B71" s="272" t="str">
        <f>'[1]FLAKE ICE'!$B72</f>
        <v>BHVWEQ80X50-800</v>
      </c>
      <c r="C71" s="137"/>
      <c r="D71" s="138" t="str">
        <f>'[1]FLAKE ICE'!D72</f>
        <v>2T</v>
      </c>
      <c r="E71" s="138">
        <f>'[1]FLAKE ICE'!E72</f>
        <v>0</v>
      </c>
      <c r="F71" s="273">
        <f>'[1]FLAKE ICE'!J72</f>
        <v>2599.89053092501</v>
      </c>
      <c r="G71" s="284"/>
      <c r="H71" s="275"/>
      <c r="I71" s="275"/>
      <c r="J71" s="275"/>
      <c r="K71" s="275"/>
      <c r="L71" s="269"/>
      <c r="M71" s="284"/>
      <c r="N71" s="275"/>
      <c r="O71" s="275"/>
      <c r="P71" s="278"/>
      <c r="Q71" s="282"/>
      <c r="R71" s="282"/>
      <c r="S71" s="282"/>
      <c r="T71" s="282"/>
    </row>
    <row r="72" s="183" customFormat="1" ht="30.75" customHeight="1" spans="1:20">
      <c r="A72" s="271" t="str">
        <f>'[1]FLAKE ICE'!$A73</f>
        <v>FLA052</v>
      </c>
      <c r="B72" s="272" t="str">
        <f>'[1]FLAKE ICE'!$B73</f>
        <v>BHVWEQ80X50-600</v>
      </c>
      <c r="C72" s="137"/>
      <c r="D72" s="138" t="str">
        <f>'[1]FLAKE ICE'!D73</f>
        <v>2.5T-4T</v>
      </c>
      <c r="E72" s="138">
        <f>'[1]FLAKE ICE'!E73</f>
        <v>0</v>
      </c>
      <c r="F72" s="273">
        <f>'[1]FLAKE ICE'!J73</f>
        <v>2599.89053092501</v>
      </c>
      <c r="G72" s="284"/>
      <c r="H72" s="275"/>
      <c r="I72" s="275"/>
      <c r="J72" s="275"/>
      <c r="K72" s="275"/>
      <c r="L72" s="269"/>
      <c r="M72" s="284"/>
      <c r="N72" s="275"/>
      <c r="O72" s="275"/>
      <c r="P72" s="278"/>
      <c r="Q72" s="282"/>
      <c r="R72" s="282"/>
      <c r="S72" s="282"/>
      <c r="T72" s="282"/>
    </row>
    <row r="73" s="183" customFormat="1" ht="30.75" customHeight="1" spans="1:20">
      <c r="A73" s="271" t="str">
        <f>'[1]FLAKE ICE'!$A74</f>
        <v>FLA053</v>
      </c>
      <c r="B73" s="272" t="str">
        <f>'[1]FLAKE ICE'!$B74</f>
        <v>BHVWEQ100X60-600</v>
      </c>
      <c r="C73" s="137"/>
      <c r="D73" s="138" t="str">
        <f>'[1]FLAKE ICE'!D74</f>
        <v>5T</v>
      </c>
      <c r="E73" s="138">
        <f>'[1]FLAKE ICE'!E74</f>
        <v>0</v>
      </c>
      <c r="F73" s="273">
        <f>'[1]FLAKE ICE'!J74</f>
        <v>4241.92665571976</v>
      </c>
      <c r="G73" s="284"/>
      <c r="H73" s="275"/>
      <c r="I73" s="275"/>
      <c r="J73" s="275"/>
      <c r="K73" s="275"/>
      <c r="L73" s="269"/>
      <c r="M73" s="284"/>
      <c r="N73" s="275"/>
      <c r="O73" s="275"/>
      <c r="P73" s="278"/>
      <c r="Q73" s="282"/>
      <c r="R73" s="282"/>
      <c r="S73" s="282"/>
      <c r="T73" s="282"/>
    </row>
    <row r="74" s="183" customFormat="1" ht="30.75" customHeight="1" spans="1:20">
      <c r="A74" s="271" t="str">
        <f>'[1]FLAKE ICE'!$A75</f>
        <v>FLA053.1</v>
      </c>
      <c r="B74" s="272" t="str">
        <f>'[1]FLAKE ICE'!$B75</f>
        <v>TKVWEQ60-800</v>
      </c>
      <c r="C74" s="137"/>
      <c r="D74" s="138" t="str">
        <f>'[1]FLAKE ICE'!D75</f>
        <v>0.5T</v>
      </c>
      <c r="E74" s="138" t="str">
        <f>'[1]FLAKE ICE'!E75</f>
        <v>0.25KW</v>
      </c>
      <c r="F74" s="273">
        <f>'[1]FLAKE ICE'!J75</f>
        <v>1653.43915343915</v>
      </c>
      <c r="G74" s="284"/>
      <c r="H74" s="275"/>
      <c r="I74" s="275"/>
      <c r="J74" s="275"/>
      <c r="K74" s="275"/>
      <c r="L74" s="269"/>
      <c r="M74" s="284"/>
      <c r="N74" s="275"/>
      <c r="O74" s="275"/>
      <c r="P74" s="278"/>
      <c r="Q74" s="282"/>
      <c r="R74" s="282"/>
      <c r="S74" s="282"/>
      <c r="T74" s="282"/>
    </row>
    <row r="75" s="183" customFormat="1" ht="30.75" customHeight="1" spans="1:20">
      <c r="A75" s="271" t="str">
        <f>'[1]FLAKE ICE'!$A76</f>
        <v>FLA054</v>
      </c>
      <c r="B75" s="272" t="str">
        <f>'[1]FLAKE ICE'!$B76</f>
        <v>TKVWEQ70*40-600-800</v>
      </c>
      <c r="C75" s="137"/>
      <c r="D75" s="138" t="str">
        <f>'[1]FLAKE ICE'!D76</f>
        <v>1T-1.5T</v>
      </c>
      <c r="E75" s="138" t="str">
        <f>'[1]FLAKE ICE'!E76</f>
        <v>0.25KW(11MM)</v>
      </c>
      <c r="F75" s="273">
        <f>'[1]FLAKE ICE'!J76</f>
        <v>1834.74730888524</v>
      </c>
      <c r="G75" s="284"/>
      <c r="H75" s="275"/>
      <c r="I75" s="275"/>
      <c r="J75" s="275"/>
      <c r="K75" s="275"/>
      <c r="L75" s="269"/>
      <c r="M75" s="284"/>
      <c r="N75" s="275"/>
      <c r="O75" s="275"/>
      <c r="P75" s="278"/>
      <c r="Q75" s="282"/>
      <c r="R75" s="282"/>
      <c r="S75" s="282"/>
      <c r="T75" s="282"/>
    </row>
    <row r="76" s="183" customFormat="1" ht="30.75" customHeight="1" spans="1:20">
      <c r="A76" s="271" t="str">
        <f>'[1]FLAKE ICE'!$A77</f>
        <v>FLA055</v>
      </c>
      <c r="B76" s="272" t="str">
        <f>'[1]FLAKE ICE'!$B77</f>
        <v>TKVWEQ80*50-800</v>
      </c>
      <c r="C76" s="137"/>
      <c r="D76" s="138" t="str">
        <f>'[1]FLAKE ICE'!D77</f>
        <v>2T-3T </v>
      </c>
      <c r="E76" s="138" t="str">
        <f>'[1]FLAKE ICE'!E77</f>
        <v>0.37KW</v>
      </c>
      <c r="F76" s="273">
        <f>'[1]FLAKE ICE'!J77</f>
        <v>2807.42565225324</v>
      </c>
      <c r="G76" s="284"/>
      <c r="H76" s="275"/>
      <c r="I76" s="275"/>
      <c r="J76" s="275"/>
      <c r="K76" s="275"/>
      <c r="L76" s="269"/>
      <c r="M76" s="284"/>
      <c r="N76" s="275"/>
      <c r="O76" s="275"/>
      <c r="P76" s="278"/>
      <c r="Q76" s="282"/>
      <c r="R76" s="282"/>
      <c r="S76" s="282"/>
      <c r="T76" s="282"/>
    </row>
    <row r="77" s="183" customFormat="1" ht="30.75" customHeight="1" spans="1:20">
      <c r="A77" s="271" t="str">
        <f>'[1]FLAKE ICE'!$A78</f>
        <v>FLA056</v>
      </c>
      <c r="B77" s="272" t="str">
        <f>'[1]FLAKE ICE'!$B78</f>
        <v>TKVWEQ100*60-800</v>
      </c>
      <c r="C77" s="137"/>
      <c r="D77" s="138" t="str">
        <f>'[1]FLAKE ICE'!D78</f>
        <v>4T-6T</v>
      </c>
      <c r="E77" s="138" t="str">
        <f>'[1]FLAKE ICE'!E78</f>
        <v>0.55KW</v>
      </c>
      <c r="F77" s="273">
        <f>'[1]FLAKE ICE'!J78</f>
        <v>4547.52782338989</v>
      </c>
      <c r="G77" s="284"/>
      <c r="H77" s="275"/>
      <c r="I77" s="275"/>
      <c r="J77" s="275"/>
      <c r="K77" s="275"/>
      <c r="L77" s="269"/>
      <c r="M77" s="284"/>
      <c r="N77" s="275"/>
      <c r="O77" s="275"/>
      <c r="P77" s="278"/>
      <c r="Q77" s="282"/>
      <c r="R77" s="282"/>
      <c r="S77" s="282"/>
      <c r="T77" s="282"/>
    </row>
    <row r="78" s="183" customFormat="1" ht="30.75" customHeight="1" spans="1:20">
      <c r="A78" s="271" t="str">
        <f>'[1]FLAKE ICE'!$A79</f>
        <v>FLA057</v>
      </c>
      <c r="B78" s="272" t="str">
        <f>'[1]FLAKE ICE'!$B79</f>
        <v>TKVWEQ100*60-600</v>
      </c>
      <c r="C78" s="137"/>
      <c r="D78" s="138" t="str">
        <f>'[1]FLAKE ICE'!D79</f>
        <v>4T-6T</v>
      </c>
      <c r="E78" s="138" t="str">
        <f>'[1]FLAKE ICE'!E79</f>
        <v>0.55KW</v>
      </c>
      <c r="F78" s="273">
        <f>'[1]FLAKE ICE'!J79</f>
        <v>4547.52782338989</v>
      </c>
      <c r="G78" s="284"/>
      <c r="H78" s="275"/>
      <c r="I78" s="275"/>
      <c r="J78" s="275"/>
      <c r="K78" s="275"/>
      <c r="L78" s="269"/>
      <c r="M78" s="284"/>
      <c r="N78" s="275"/>
      <c r="O78" s="275"/>
      <c r="P78" s="278"/>
      <c r="Q78" s="282"/>
      <c r="R78" s="282"/>
      <c r="S78" s="282"/>
      <c r="T78" s="282"/>
    </row>
    <row r="79" s="183" customFormat="1" ht="30.75" customHeight="1" spans="1:20">
      <c r="A79" s="271" t="str">
        <f>'[1]FLAKE ICE'!$A80</f>
        <v>FLA057.1</v>
      </c>
      <c r="B79" s="272" t="str">
        <f>'[1]FLAKE ICE'!$B80</f>
        <v>TKVWEQM120*70-800R</v>
      </c>
      <c r="C79" s="137"/>
      <c r="D79" s="138" t="str">
        <f>'[1]FLAKE ICE'!D80</f>
        <v>8-10ton</v>
      </c>
      <c r="E79" s="138">
        <f>'[1]FLAKE ICE'!E80</f>
        <v>0</v>
      </c>
      <c r="F79" s="273">
        <f>'[1]FLAKE ICE'!J80</f>
        <v>7411.96861886517</v>
      </c>
      <c r="G79" s="284"/>
      <c r="H79" s="275"/>
      <c r="I79" s="275"/>
      <c r="J79" s="275"/>
      <c r="K79" s="275"/>
      <c r="L79" s="269"/>
      <c r="M79" s="284"/>
      <c r="N79" s="275"/>
      <c r="O79" s="275"/>
      <c r="P79" s="278"/>
      <c r="Q79" s="282"/>
      <c r="R79" s="282"/>
      <c r="S79" s="282"/>
      <c r="T79" s="282"/>
    </row>
    <row r="80" s="183" customFormat="1" ht="30.75" customHeight="1" spans="1:20">
      <c r="A80" s="271" t="str">
        <f>'[1]FLAKE ICE'!$A81</f>
        <v>FLA057.2</v>
      </c>
      <c r="B80" s="272" t="str">
        <f>'[1]FLAKE ICE'!$B81</f>
        <v>TKVWEQM135*80-800R</v>
      </c>
      <c r="C80" s="138"/>
      <c r="D80" s="138">
        <f>'[1]FLAKE ICE'!D81</f>
        <v>0</v>
      </c>
      <c r="E80" s="138">
        <f>'[1]FLAKE ICE'!E81</f>
        <v>0</v>
      </c>
      <c r="F80" s="273">
        <f>'[1]FLAKE ICE'!J81</f>
        <v>9692.57434774676</v>
      </c>
      <c r="G80" s="284"/>
      <c r="H80" s="275"/>
      <c r="I80" s="275"/>
      <c r="J80" s="275"/>
      <c r="K80" s="275"/>
      <c r="L80" s="269"/>
      <c r="M80" s="284"/>
      <c r="N80" s="275"/>
      <c r="O80" s="275"/>
      <c r="P80" s="287"/>
      <c r="Q80" s="282"/>
      <c r="R80" s="282"/>
      <c r="S80" s="282"/>
      <c r="T80" s="282"/>
    </row>
    <row r="81" s="183" customFormat="1" ht="24" spans="1:20">
      <c r="A81" s="271" t="str">
        <f>'[1]FLAKE ICE'!$A82</f>
        <v>FLA058</v>
      </c>
      <c r="B81" s="272" t="str">
        <f>'[1]FLAKE ICE'!$B82</f>
        <v>1ton icesta gear motor (5RK120A-YFT)</v>
      </c>
      <c r="C81" s="136" t="s">
        <v>488</v>
      </c>
      <c r="D81" s="138" t="str">
        <f>'[1]FLAKE ICE'!D82</f>
        <v>1T</v>
      </c>
      <c r="E81" s="138">
        <f>'[1]FLAKE ICE'!E82</f>
        <v>0</v>
      </c>
      <c r="F81" s="273">
        <f>'[1]FLAKE ICE'!J82</f>
        <v>375.833333333333</v>
      </c>
      <c r="G81" s="284"/>
      <c r="H81" s="275"/>
      <c r="I81" s="275"/>
      <c r="J81" s="275"/>
      <c r="K81" s="275"/>
      <c r="L81" s="269"/>
      <c r="M81" s="284"/>
      <c r="N81" s="275"/>
      <c r="O81" s="275"/>
      <c r="P81" s="269"/>
      <c r="Q81" s="282"/>
      <c r="R81" s="282"/>
      <c r="S81" s="282"/>
      <c r="T81" s="282"/>
    </row>
    <row r="82" s="183" customFormat="1" spans="1:20">
      <c r="A82" s="271" t="str">
        <f>'[1]FLAKE ICE'!$A83</f>
        <v>FLA058.1</v>
      </c>
      <c r="B82" s="272" t="str">
        <f>'[1]FLAKE ICE'!$B83</f>
        <v>0.18KW (63)</v>
      </c>
      <c r="C82" s="137"/>
      <c r="D82" s="138" t="str">
        <f>'[1]FLAKE ICE'!D83</f>
        <v>1T</v>
      </c>
      <c r="E82" s="138">
        <f>'[1]FLAKE ICE'!E83</f>
        <v>0</v>
      </c>
      <c r="F82" s="273" t="str">
        <f>'[1]FLAKE ICE'!J83</f>
        <v>~</v>
      </c>
      <c r="G82" s="284"/>
      <c r="H82" s="275"/>
      <c r="I82" s="275"/>
      <c r="J82" s="275"/>
      <c r="K82" s="275"/>
      <c r="L82" s="269"/>
      <c r="M82" s="284"/>
      <c r="N82" s="275"/>
      <c r="O82" s="275"/>
      <c r="P82" s="269"/>
      <c r="Q82" s="282"/>
      <c r="R82" s="282"/>
      <c r="S82" s="282"/>
      <c r="T82" s="282"/>
    </row>
    <row r="83" s="183" customFormat="1" spans="1:20">
      <c r="A83" s="271" t="str">
        <f>'[1]FLAKE ICE'!$A84</f>
        <v>FLA058.2</v>
      </c>
      <c r="B83" s="272" t="str">
        <f>'[1]FLAKE ICE'!$B84</f>
        <v>0.25KW (SMALL FLANGE 3PH)</v>
      </c>
      <c r="C83" s="137"/>
      <c r="D83" s="138" t="str">
        <f>'[1]FLAKE ICE'!D84</f>
        <v>0.5T</v>
      </c>
      <c r="E83" s="138">
        <f>'[1]FLAKE ICE'!E84</f>
        <v>0</v>
      </c>
      <c r="F83" s="273">
        <f>'[1]FLAKE ICE'!J84</f>
        <v>600</v>
      </c>
      <c r="G83" s="284"/>
      <c r="H83" s="275"/>
      <c r="I83" s="275"/>
      <c r="J83" s="275"/>
      <c r="K83" s="275"/>
      <c r="L83" s="269"/>
      <c r="M83" s="284"/>
      <c r="N83" s="275"/>
      <c r="O83" s="275"/>
      <c r="P83" s="269"/>
      <c r="Q83" s="282"/>
      <c r="R83" s="282"/>
      <c r="S83" s="282"/>
      <c r="T83" s="282"/>
    </row>
    <row r="84" s="183" customFormat="1" spans="1:20">
      <c r="A84" s="271" t="str">
        <f>'[1]FLAKE ICE'!$A85</f>
        <v>FLA059</v>
      </c>
      <c r="B84" s="272" t="str">
        <f>'[1]FLAKE ICE'!$B85</f>
        <v>0.25KW (63) </v>
      </c>
      <c r="C84" s="137"/>
      <c r="D84" s="138" t="str">
        <f>'[1]FLAKE ICE'!D85</f>
        <v>0.5T-1.5T</v>
      </c>
      <c r="E84" s="138" t="str">
        <f>'[1]FLAKE ICE'!E85</f>
        <v>0.25KW (63) 11mm*23mm</v>
      </c>
      <c r="F84" s="273">
        <f>'[1]FLAKE ICE'!J85</f>
        <v>450</v>
      </c>
      <c r="G84" s="284"/>
      <c r="H84" s="275"/>
      <c r="I84" s="275"/>
      <c r="J84" s="275"/>
      <c r="K84" s="275"/>
      <c r="L84" s="269"/>
      <c r="M84" s="284"/>
      <c r="N84" s="275"/>
      <c r="O84" s="275"/>
      <c r="P84" s="269"/>
      <c r="Q84" s="282"/>
      <c r="R84" s="282"/>
      <c r="S84" s="282"/>
      <c r="T84" s="282"/>
    </row>
    <row r="85" s="183" customFormat="1" spans="1:20">
      <c r="A85" s="271" t="str">
        <f>'[1]FLAKE ICE'!$A86</f>
        <v>FLA060</v>
      </c>
      <c r="B85" s="272" t="str">
        <f>'[1]FLAKE ICE'!$B86</f>
        <v>0.25KW (71)</v>
      </c>
      <c r="C85" s="137"/>
      <c r="D85" s="138" t="str">
        <f>'[1]FLAKE ICE'!D86</f>
        <v>0.5-1T</v>
      </c>
      <c r="E85" s="138" t="str">
        <f>'[1]FLAKE ICE'!E86</f>
        <v>0.25KW (71) 14mm*30mm</v>
      </c>
      <c r="F85" s="273">
        <f>'[1]FLAKE ICE'!J86</f>
        <v>516.666666666667</v>
      </c>
      <c r="G85" s="284"/>
      <c r="H85" s="275"/>
      <c r="I85" s="275"/>
      <c r="J85" s="275"/>
      <c r="K85" s="275"/>
      <c r="L85" s="269"/>
      <c r="M85" s="284"/>
      <c r="N85" s="275"/>
      <c r="O85" s="275"/>
      <c r="P85" s="269"/>
      <c r="Q85" s="282"/>
      <c r="R85" s="282"/>
      <c r="S85" s="282"/>
      <c r="T85" s="282"/>
    </row>
    <row r="86" s="183" customFormat="1" spans="1:20">
      <c r="A86" s="271" t="str">
        <f>'[1]FLAKE ICE'!$A87</f>
        <v>FLA060.1</v>
      </c>
      <c r="B86" s="272" t="str">
        <f>'[1]FLAKE ICE'!$B87</f>
        <v>0.25KW (71)</v>
      </c>
      <c r="C86" s="137"/>
      <c r="D86" s="138" t="str">
        <f>'[1]FLAKE ICE'!D87</f>
        <v>0.5T-2T</v>
      </c>
      <c r="E86" s="138" t="str">
        <f>'[1]FLAKE ICE'!E87</f>
        <v>0.25KW (71) 11mm*30mm</v>
      </c>
      <c r="F86" s="273">
        <f>'[1]FLAKE ICE'!J87</f>
        <v>666.666666666667</v>
      </c>
      <c r="G86" s="284"/>
      <c r="H86" s="275"/>
      <c r="I86" s="275"/>
      <c r="J86" s="275"/>
      <c r="K86" s="275"/>
      <c r="L86" s="269"/>
      <c r="M86" s="284"/>
      <c r="N86" s="275"/>
      <c r="O86" s="275"/>
      <c r="P86" s="269"/>
      <c r="Q86" s="282"/>
      <c r="R86" s="282"/>
      <c r="S86" s="282"/>
      <c r="T86" s="282"/>
    </row>
    <row r="87" s="183" customFormat="1" spans="1:20">
      <c r="A87" s="271" t="str">
        <f>'[1]FLAKE ICE'!$A88</f>
        <v>FLA061</v>
      </c>
      <c r="B87" s="272" t="str">
        <f>'[1]FLAKE ICE'!$B88</f>
        <v>0.37KW (71)</v>
      </c>
      <c r="C87" s="137"/>
      <c r="D87" s="138" t="str">
        <f>'[1]FLAKE ICE'!D88</f>
        <v>0.5T-3T</v>
      </c>
      <c r="E87" s="138" t="str">
        <f>'[1]FLAKE ICE'!E88</f>
        <v>0.37KW (71) 14mm*30mm</v>
      </c>
      <c r="F87" s="273">
        <f>'[1]FLAKE ICE'!J88</f>
        <v>566.666666666667</v>
      </c>
      <c r="G87" s="284"/>
      <c r="H87" s="275"/>
      <c r="I87" s="275"/>
      <c r="J87" s="275"/>
      <c r="K87" s="275"/>
      <c r="L87" s="269"/>
      <c r="M87" s="284"/>
      <c r="N87" s="275"/>
      <c r="O87" s="275"/>
      <c r="P87" s="269"/>
      <c r="Q87" s="282"/>
      <c r="R87" s="282"/>
      <c r="S87" s="282"/>
      <c r="T87" s="282"/>
    </row>
    <row r="88" s="183" customFormat="1" spans="1:20">
      <c r="A88" s="271" t="str">
        <f>'[1]FLAKE ICE'!$A89</f>
        <v>FLA062</v>
      </c>
      <c r="B88" s="272" t="str">
        <f>'[1]FLAKE ICE'!$B89</f>
        <v>0.55KW (71)</v>
      </c>
      <c r="C88" s="137"/>
      <c r="D88" s="138" t="str">
        <f>'[1]FLAKE ICE'!D89</f>
        <v>4T-6T</v>
      </c>
      <c r="E88" s="138" t="str">
        <f>'[1]FLAKE ICE'!E89</f>
        <v>0.55KW (71) 14mm*30mm</v>
      </c>
      <c r="F88" s="273">
        <f>'[1]FLAKE ICE'!J89</f>
        <v>633.333333333333</v>
      </c>
      <c r="G88" s="284"/>
      <c r="H88" s="275"/>
      <c r="I88" s="275"/>
      <c r="J88" s="275"/>
      <c r="K88" s="275"/>
      <c r="L88" s="269"/>
      <c r="M88" s="284"/>
      <c r="N88" s="275"/>
      <c r="O88" s="275"/>
      <c r="P88" s="269"/>
      <c r="Q88" s="282"/>
      <c r="R88" s="282"/>
      <c r="S88" s="282"/>
      <c r="T88" s="282"/>
    </row>
    <row r="89" s="183" customFormat="1" spans="1:20">
      <c r="A89" s="271" t="str">
        <f>'[1]FLAKE ICE'!$A90</f>
        <v>FLA063</v>
      </c>
      <c r="B89" s="272" t="str">
        <f>'[1]FLAKE ICE'!$B90</f>
        <v>0.75KW (80)</v>
      </c>
      <c r="C89" s="138"/>
      <c r="D89" s="138" t="str">
        <f>'[1]FLAKE ICE'!D90</f>
        <v>8T-20T</v>
      </c>
      <c r="E89" s="138" t="str">
        <f>'[1]FLAKE ICE'!E90</f>
        <v>0.75KW</v>
      </c>
      <c r="F89" s="273">
        <f>'[1]FLAKE ICE'!J90</f>
        <v>713.333333333333</v>
      </c>
      <c r="G89" s="284"/>
      <c r="H89" s="275"/>
      <c r="I89" s="275"/>
      <c r="J89" s="275"/>
      <c r="K89" s="275"/>
      <c r="L89" s="269"/>
      <c r="M89" s="284"/>
      <c r="N89" s="275"/>
      <c r="O89" s="275"/>
      <c r="P89" s="269"/>
      <c r="Q89" s="282"/>
      <c r="R89" s="282"/>
      <c r="S89" s="282"/>
      <c r="T89" s="282"/>
    </row>
    <row r="90" s="183" customFormat="1" spans="1:20">
      <c r="A90" s="271" t="str">
        <f>'[1]FLAKE ICE'!$A91</f>
        <v>FLA063.1</v>
      </c>
      <c r="B90" s="272" t="str">
        <f>'[1]FLAKE ICE'!$B91</f>
        <v>0.3TON ICE SCRAPER</v>
      </c>
      <c r="C90" s="136" t="s">
        <v>489</v>
      </c>
      <c r="D90" s="138" t="str">
        <f>'[1]FLAKE ICE'!D91</f>
        <v>60*220</v>
      </c>
      <c r="E90" s="138">
        <f>'[1]FLAKE ICE'!E91</f>
        <v>0</v>
      </c>
      <c r="F90" s="273">
        <f>'[1]FLAKE ICE'!J91</f>
        <v>700.280112044818</v>
      </c>
      <c r="G90" s="284"/>
      <c r="H90" s="275"/>
      <c r="I90" s="275"/>
      <c r="J90" s="275"/>
      <c r="K90" s="275"/>
      <c r="L90" s="269"/>
      <c r="M90" s="284"/>
      <c r="N90" s="275"/>
      <c r="O90" s="275"/>
      <c r="P90" s="277"/>
      <c r="Q90" s="282"/>
      <c r="R90" s="282"/>
      <c r="S90" s="282"/>
      <c r="T90" s="282"/>
    </row>
    <row r="91" s="183" customFormat="1" spans="1:20">
      <c r="A91" s="271" t="str">
        <f>'[1]FLAKE ICE'!$A92</f>
        <v>FLA064</v>
      </c>
      <c r="B91" s="272" t="str">
        <f>'[1]FLAKE ICE'!$B92</f>
        <v>0.5TON ICE SCRAPER</v>
      </c>
      <c r="C91" s="137"/>
      <c r="D91" s="138" t="str">
        <f>'[1]FLAKE ICE'!D92</f>
        <v>60*220 (60*270)</v>
      </c>
      <c r="E91" s="138">
        <f>'[1]FLAKE ICE'!E92</f>
        <v>0</v>
      </c>
      <c r="F91" s="273">
        <f>'[1]FLAKE ICE'!J92</f>
        <v>1120.44817927171</v>
      </c>
      <c r="G91" s="284"/>
      <c r="H91" s="275"/>
      <c r="I91" s="275"/>
      <c r="J91" s="275"/>
      <c r="K91" s="275"/>
      <c r="L91" s="269"/>
      <c r="M91" s="284"/>
      <c r="N91" s="275"/>
      <c r="O91" s="275"/>
      <c r="P91" s="278"/>
      <c r="Q91" s="282"/>
      <c r="R91" s="282"/>
      <c r="S91" s="282"/>
      <c r="T91" s="282"/>
    </row>
    <row r="92" s="183" customFormat="1" spans="1:20">
      <c r="A92" s="271" t="str">
        <f>'[1]FLAKE ICE'!$A93</f>
        <v>FLA065</v>
      </c>
      <c r="B92" s="272" t="str">
        <f>'[1]FLAKE ICE'!$B93</f>
        <v>1TON ICE SCRAPER</v>
      </c>
      <c r="C92" s="137"/>
      <c r="D92" s="138" t="str">
        <f>'[1]FLAKE ICE'!D93</f>
        <v>70*320</v>
      </c>
      <c r="E92" s="138">
        <f>'[1]FLAKE ICE'!E93</f>
        <v>0</v>
      </c>
      <c r="F92" s="273">
        <f>'[1]FLAKE ICE'!J93</f>
        <v>1372.54901960784</v>
      </c>
      <c r="G92" s="284"/>
      <c r="H92" s="275"/>
      <c r="I92" s="275"/>
      <c r="J92" s="275"/>
      <c r="K92" s="275"/>
      <c r="L92" s="269"/>
      <c r="M92" s="284"/>
      <c r="N92" s="275"/>
      <c r="O92" s="275"/>
      <c r="P92" s="278"/>
      <c r="Q92" s="282"/>
      <c r="R92" s="282"/>
      <c r="S92" s="282"/>
      <c r="T92" s="282"/>
    </row>
    <row r="93" s="183" customFormat="1" spans="1:20">
      <c r="A93" s="271" t="str">
        <f>'[1]FLAKE ICE'!$A94</f>
        <v>FLA066</v>
      </c>
      <c r="B93" s="272" t="str">
        <f>'[1]FLAKE ICE'!$B94</f>
        <v>1.5TON ICE SCRAPER</v>
      </c>
      <c r="C93" s="137"/>
      <c r="D93" s="138" t="str">
        <f>'[1]FLAKE ICE'!D94</f>
        <v> 70*420</v>
      </c>
      <c r="E93" s="138">
        <f>'[1]FLAKE ICE'!E94</f>
        <v>0</v>
      </c>
      <c r="F93" s="273">
        <f>'[1]FLAKE ICE'!J94</f>
        <v>1540.6162464986</v>
      </c>
      <c r="G93" s="284"/>
      <c r="H93" s="275"/>
      <c r="I93" s="275"/>
      <c r="J93" s="275"/>
      <c r="K93" s="275"/>
      <c r="L93" s="269"/>
      <c r="M93" s="284"/>
      <c r="N93" s="275"/>
      <c r="O93" s="275"/>
      <c r="P93" s="278"/>
      <c r="Q93" s="282"/>
      <c r="R93" s="282"/>
      <c r="S93" s="282"/>
      <c r="T93" s="282"/>
    </row>
    <row r="94" s="183" customFormat="1" spans="1:20">
      <c r="A94" s="271" t="str">
        <f>'[1]FLAKE ICE'!$A95</f>
        <v>FLA067</v>
      </c>
      <c r="B94" s="272" t="str">
        <f>'[1]FLAKE ICE'!$B95</f>
        <v>2TON ICE SCRAPER</v>
      </c>
      <c r="C94" s="137"/>
      <c r="D94" s="138" t="str">
        <f>'[1]FLAKE ICE'!D95</f>
        <v>70*520 </v>
      </c>
      <c r="E94" s="138">
        <f>'[1]FLAKE ICE'!E95</f>
        <v>0</v>
      </c>
      <c r="F94" s="273">
        <f>'[1]FLAKE ICE'!J95</f>
        <v>1750.70028011204</v>
      </c>
      <c r="G94" s="284"/>
      <c r="H94" s="275"/>
      <c r="I94" s="275"/>
      <c r="J94" s="275"/>
      <c r="K94" s="275"/>
      <c r="L94" s="269"/>
      <c r="M94" s="284"/>
      <c r="N94" s="275"/>
      <c r="O94" s="275"/>
      <c r="P94" s="278"/>
      <c r="Q94" s="282"/>
      <c r="R94" s="282"/>
      <c r="S94" s="282"/>
      <c r="T94" s="282"/>
    </row>
    <row r="95" s="183" customFormat="1" spans="1:20">
      <c r="A95" s="271" t="str">
        <f>'[1]FLAKE ICE'!$A96</f>
        <v>FLA068</v>
      </c>
      <c r="B95" s="272" t="str">
        <f>'[1]FLAKE ICE'!$B96</f>
        <v>2TON big ICE SCRAPER</v>
      </c>
      <c r="C95" s="137"/>
      <c r="D95" s="138" t="str">
        <f>'[1]FLAKE ICE'!D96</f>
        <v>70*470</v>
      </c>
      <c r="E95" s="138">
        <f>'[1]FLAKE ICE'!E96</f>
        <v>0</v>
      </c>
      <c r="F95" s="273">
        <f>'[1]FLAKE ICE'!J96</f>
        <v>1904.7619047619</v>
      </c>
      <c r="G95" s="284"/>
      <c r="H95" s="275"/>
      <c r="I95" s="275"/>
      <c r="J95" s="275"/>
      <c r="K95" s="275"/>
      <c r="L95" s="269"/>
      <c r="M95" s="284"/>
      <c r="N95" s="275"/>
      <c r="O95" s="275"/>
      <c r="P95" s="278"/>
      <c r="Q95" s="282"/>
      <c r="R95" s="282"/>
      <c r="S95" s="282"/>
      <c r="T95" s="282"/>
    </row>
    <row r="96" s="183" customFormat="1" spans="1:20">
      <c r="A96" s="271" t="str">
        <f>'[1]FLAKE ICE'!$A97</f>
        <v>FLA069</v>
      </c>
      <c r="B96" s="272" t="str">
        <f>'[1]FLAKE ICE'!$B97</f>
        <v>3TON ICE SCRAPER</v>
      </c>
      <c r="C96" s="137"/>
      <c r="D96" s="138" t="str">
        <f>'[1]FLAKE ICE'!D97</f>
        <v>80*635</v>
      </c>
      <c r="E96" s="138">
        <f>'[1]FLAKE ICE'!E97</f>
        <v>0</v>
      </c>
      <c r="F96" s="273">
        <f>'[1]FLAKE ICE'!J97</f>
        <v>2100.84033613445</v>
      </c>
      <c r="G96" s="284"/>
      <c r="H96" s="275"/>
      <c r="I96" s="275"/>
      <c r="J96" s="275"/>
      <c r="K96" s="275"/>
      <c r="L96" s="269"/>
      <c r="M96" s="284"/>
      <c r="N96" s="275"/>
      <c r="O96" s="275"/>
      <c r="P96" s="278"/>
      <c r="Q96" s="282"/>
      <c r="R96" s="282"/>
      <c r="S96" s="282"/>
      <c r="T96" s="282"/>
    </row>
    <row r="97" s="183" customFormat="1" spans="1:20">
      <c r="A97" s="271" t="str">
        <f>'[1]FLAKE ICE'!$A98</f>
        <v>FLA070</v>
      </c>
      <c r="B97" s="272" t="str">
        <f>'[1]FLAKE ICE'!$B98</f>
        <v>4TON ICE SCRAPER</v>
      </c>
      <c r="C97" s="137"/>
      <c r="D97" s="138" t="str">
        <f>'[1]FLAKE ICE'!D98</f>
        <v>80mm*635mm</v>
      </c>
      <c r="E97" s="138">
        <f>'[1]FLAKE ICE'!E98</f>
        <v>0</v>
      </c>
      <c r="F97" s="273">
        <f>'[1]FLAKE ICE'!J98</f>
        <v>2521.00840336134</v>
      </c>
      <c r="G97" s="284"/>
      <c r="H97" s="275"/>
      <c r="I97" s="275"/>
      <c r="J97" s="275"/>
      <c r="K97" s="275"/>
      <c r="L97" s="269"/>
      <c r="M97" s="284"/>
      <c r="N97" s="275"/>
      <c r="O97" s="275"/>
      <c r="P97" s="278"/>
      <c r="Q97" s="282"/>
      <c r="R97" s="282"/>
      <c r="S97" s="282"/>
      <c r="T97" s="282"/>
    </row>
    <row r="98" s="183" customFormat="1" spans="1:20">
      <c r="A98" s="271" t="str">
        <f>'[1]FLAKE ICE'!$A99</f>
        <v>FLA071</v>
      </c>
      <c r="B98" s="272" t="str">
        <f>'[1]FLAKE ICE'!$B99</f>
        <v>5TON ICE SCRAPER</v>
      </c>
      <c r="C98" s="137"/>
      <c r="D98" s="138" t="str">
        <f>'[1]FLAKE ICE'!D99</f>
        <v>80*740</v>
      </c>
      <c r="E98" s="138">
        <f>'[1]FLAKE ICE'!E99</f>
        <v>0</v>
      </c>
      <c r="F98" s="273">
        <f>'[1]FLAKE ICE'!J99</f>
        <v>2661.06442577031</v>
      </c>
      <c r="G98" s="284"/>
      <c r="H98" s="275"/>
      <c r="I98" s="275"/>
      <c r="J98" s="275"/>
      <c r="K98" s="275"/>
      <c r="L98" s="269"/>
      <c r="M98" s="284"/>
      <c r="N98" s="275"/>
      <c r="O98" s="275"/>
      <c r="P98" s="278"/>
      <c r="Q98" s="282"/>
      <c r="R98" s="282"/>
      <c r="S98" s="282"/>
      <c r="T98" s="282"/>
    </row>
    <row r="99" s="183" customFormat="1" spans="1:20">
      <c r="A99" s="271" t="str">
        <f>'[1]FLAKE ICE'!$A100</f>
        <v>FLA072</v>
      </c>
      <c r="B99" s="272" t="str">
        <f>'[1]FLAKE ICE'!$B100</f>
        <v>6TON ICE SCRAPER</v>
      </c>
      <c r="C99" s="137"/>
      <c r="D99" s="138" t="str">
        <f>'[1]FLAKE ICE'!D100</f>
        <v>80*790</v>
      </c>
      <c r="E99" s="138">
        <f>'[1]FLAKE ICE'!E100</f>
        <v>0</v>
      </c>
      <c r="F99" s="273">
        <f>'[1]FLAKE ICE'!J100</f>
        <v>3221.28851540616</v>
      </c>
      <c r="G99" s="284"/>
      <c r="H99" s="275"/>
      <c r="I99" s="275"/>
      <c r="J99" s="275"/>
      <c r="K99" s="275"/>
      <c r="L99" s="269"/>
      <c r="M99" s="284"/>
      <c r="N99" s="275"/>
      <c r="O99" s="275"/>
      <c r="P99" s="278"/>
      <c r="Q99" s="282"/>
      <c r="R99" s="282"/>
      <c r="S99" s="282"/>
      <c r="T99" s="282"/>
    </row>
    <row r="100" s="183" customFormat="1" spans="1:20">
      <c r="A100" s="271" t="str">
        <f>'[1]FLAKE ICE'!$A101</f>
        <v>FLA073</v>
      </c>
      <c r="B100" s="272" t="str">
        <f>'[1]FLAKE ICE'!$B101</f>
        <v>8TON ICE SCRAPER</v>
      </c>
      <c r="C100" s="137"/>
      <c r="D100" s="138" t="str">
        <f>'[1]FLAKE ICE'!D101</f>
        <v>80*880</v>
      </c>
      <c r="E100" s="138">
        <f>'[1]FLAKE ICE'!E101</f>
        <v>0</v>
      </c>
      <c r="F100" s="273">
        <f>'[1]FLAKE ICE'!J101</f>
        <v>3501.40056022409</v>
      </c>
      <c r="G100" s="284"/>
      <c r="H100" s="275"/>
      <c r="I100" s="275"/>
      <c r="J100" s="275"/>
      <c r="K100" s="275"/>
      <c r="L100" s="269"/>
      <c r="M100" s="284"/>
      <c r="N100" s="275"/>
      <c r="O100" s="275"/>
      <c r="P100" s="278"/>
      <c r="Q100" s="282"/>
      <c r="R100" s="282"/>
      <c r="S100" s="282"/>
      <c r="T100" s="282"/>
    </row>
    <row r="101" s="183" customFormat="1" spans="1:20">
      <c r="A101" s="271" t="str">
        <f>'[1]FLAKE ICE'!$A102</f>
        <v>FLA074</v>
      </c>
      <c r="B101" s="272" t="str">
        <f>'[1]FLAKE ICE'!$B102</f>
        <v>10TON ICE SCRAPER</v>
      </c>
      <c r="C101" s="138"/>
      <c r="D101" s="138" t="str">
        <f>'[1]FLAKE ICE'!D102</f>
        <v>95*1020</v>
      </c>
      <c r="E101" s="138">
        <f>'[1]FLAKE ICE'!E102</f>
        <v>0</v>
      </c>
      <c r="F101" s="273">
        <f>'[1]FLAKE ICE'!J102</f>
        <v>4901.96078431373</v>
      </c>
      <c r="G101" s="284"/>
      <c r="H101" s="275"/>
      <c r="I101" s="275"/>
      <c r="J101" s="275"/>
      <c r="K101" s="275"/>
      <c r="L101" s="269"/>
      <c r="M101" s="284"/>
      <c r="N101" s="275"/>
      <c r="O101" s="275"/>
      <c r="P101" s="287"/>
      <c r="Q101" s="282"/>
      <c r="R101" s="282"/>
      <c r="S101" s="282"/>
      <c r="T101" s="282"/>
    </row>
    <row r="102" s="183" customFormat="1" spans="1:20">
      <c r="A102" s="271" t="str">
        <f>'[1]FLAKE ICE'!$A103</f>
        <v>FLA075</v>
      </c>
      <c r="B102" s="272" t="str">
        <f>'[1]FLAKE ICE'!$B103</f>
        <v>BEARING SET 25X38 (0.3-0.5TON)</v>
      </c>
      <c r="C102" s="141" t="s">
        <v>490</v>
      </c>
      <c r="D102" s="138" t="str">
        <f>'[1]FLAKE ICE'!D103</f>
        <v>0.3T-0.5T</v>
      </c>
      <c r="E102" s="138" t="str">
        <f>'[1]FLAKE ICE'!E103</f>
        <v>5204*12mm</v>
      </c>
      <c r="F102" s="273">
        <f>'[1]FLAKE ICE'!J103</f>
        <v>560.224089635854</v>
      </c>
      <c r="G102" s="284"/>
      <c r="H102" s="275"/>
      <c r="I102" s="275"/>
      <c r="J102" s="275"/>
      <c r="K102" s="275"/>
      <c r="L102" s="269"/>
      <c r="M102" s="284"/>
      <c r="N102" s="275"/>
      <c r="O102" s="275"/>
      <c r="P102" s="106"/>
      <c r="Q102" s="282"/>
      <c r="R102" s="282"/>
      <c r="S102" s="282"/>
      <c r="T102" s="282"/>
    </row>
    <row r="103" s="183" customFormat="1" spans="1:20">
      <c r="A103" s="271" t="str">
        <f>'[1]FLAKE ICE'!$A104</f>
        <v>FLA076</v>
      </c>
      <c r="B103" s="272" t="str">
        <f>'[1]FLAKE ICE'!$B104</f>
        <v>BEARING SET 30X48 (1-6TON)</v>
      </c>
      <c r="C103" s="142"/>
      <c r="D103" s="138" t="str">
        <f>'[1]FLAKE ICE'!D104</f>
        <v>1T-6T</v>
      </c>
      <c r="E103" s="138" t="str">
        <f>'[1]FLAKE ICE'!E104</f>
        <v>5204RZ*12mm</v>
      </c>
      <c r="F103" s="273">
        <f>'[1]FLAKE ICE'!J104</f>
        <v>700.280112044818</v>
      </c>
      <c r="G103" s="284"/>
      <c r="H103" s="275"/>
      <c r="I103" s="275"/>
      <c r="J103" s="275"/>
      <c r="K103" s="275"/>
      <c r="L103" s="269"/>
      <c r="M103" s="284"/>
      <c r="N103" s="275"/>
      <c r="O103" s="275"/>
      <c r="P103" s="106"/>
      <c r="Q103" s="282"/>
      <c r="R103" s="282"/>
      <c r="S103" s="282"/>
      <c r="T103" s="282"/>
    </row>
    <row r="104" s="183" customFormat="1" spans="1:20">
      <c r="A104" s="271" t="str">
        <f>'[1]FLAKE ICE'!$A105</f>
        <v>FLA077</v>
      </c>
      <c r="B104" s="272" t="str">
        <f>'[1]FLAKE ICE'!$B105</f>
        <v>BEARING SET 30X50 (8-15TON)</v>
      </c>
      <c r="C104" s="191"/>
      <c r="D104" s="137" t="str">
        <f>'[1]FLAKE ICE'!D105</f>
        <v>8T-15T </v>
      </c>
      <c r="E104" s="137" t="str">
        <f>'[1]FLAKE ICE'!E105</f>
        <v>5204RZ*16mm</v>
      </c>
      <c r="F104" s="291">
        <f>'[1]FLAKE ICE'!J105</f>
        <v>700.280112044818</v>
      </c>
      <c r="G104" s="292"/>
      <c r="H104" s="293"/>
      <c r="I104" s="293"/>
      <c r="J104" s="293"/>
      <c r="K104" s="293"/>
      <c r="L104" s="277"/>
      <c r="M104" s="292"/>
      <c r="N104" s="293"/>
      <c r="O104" s="293"/>
      <c r="P104" s="294"/>
      <c r="Q104" s="282"/>
      <c r="R104" s="282"/>
      <c r="S104" s="282"/>
      <c r="T104" s="282"/>
    </row>
    <row r="105" s="183" customFormat="1" spans="1:20">
      <c r="A105" s="271" t="str">
        <f>'[1]FLAKE ICE'!$A106</f>
        <v>FLA078</v>
      </c>
      <c r="B105" s="272" t="str">
        <f>'[1]FLAKE ICE'!$B106</f>
        <v>0.3TON FLAKE ICE SHAFT</v>
      </c>
      <c r="C105" s="45" t="s">
        <v>491</v>
      </c>
      <c r="D105" s="45"/>
      <c r="E105" s="45"/>
      <c r="F105" s="291">
        <f>'[1]FLAKE ICE'!J106</f>
        <v>0</v>
      </c>
      <c r="G105" s="275"/>
      <c r="H105" s="275"/>
      <c r="I105" s="275"/>
      <c r="J105" s="275"/>
      <c r="K105" s="275"/>
      <c r="L105" s="269"/>
      <c r="M105" s="275"/>
      <c r="N105" s="275"/>
      <c r="O105" s="275"/>
      <c r="P105" s="277"/>
      <c r="Q105" s="282"/>
      <c r="R105" s="282"/>
      <c r="S105" s="282"/>
      <c r="T105" s="282"/>
    </row>
    <row r="106" s="183" customFormat="1" spans="1:20">
      <c r="A106" s="271" t="str">
        <f>'[1]FLAKE ICE'!$A107</f>
        <v>FLA079</v>
      </c>
      <c r="B106" s="272" t="str">
        <f>'[1]FLAKE ICE'!$B107</f>
        <v>0.5TON FLAKE ICE SHAFT</v>
      </c>
      <c r="C106" s="45"/>
      <c r="D106" s="45"/>
      <c r="E106" s="45"/>
      <c r="F106" s="291">
        <f>'[1]FLAKE ICE'!J107</f>
        <v>784.313725490196</v>
      </c>
      <c r="G106" s="275"/>
      <c r="H106" s="275"/>
      <c r="I106" s="275"/>
      <c r="J106" s="275"/>
      <c r="K106" s="275"/>
      <c r="L106" s="269"/>
      <c r="M106" s="275"/>
      <c r="N106" s="275"/>
      <c r="O106" s="275"/>
      <c r="P106" s="278"/>
      <c r="Q106" s="282"/>
      <c r="R106" s="282"/>
      <c r="S106" s="282"/>
      <c r="T106" s="282"/>
    </row>
    <row r="107" s="183" customFormat="1" spans="1:20">
      <c r="A107" s="271" t="str">
        <f>'[1]FLAKE ICE'!$A108</f>
        <v>FLA080</v>
      </c>
      <c r="B107" s="272" t="str">
        <f>'[1]FLAKE ICE'!$B108</f>
        <v>1TON FLAKE ICE SHAFT</v>
      </c>
      <c r="C107" s="45"/>
      <c r="D107" s="45"/>
      <c r="E107" s="45"/>
      <c r="F107" s="291">
        <f>'[1]FLAKE ICE'!J108</f>
        <v>1148.4593837535</v>
      </c>
      <c r="G107" s="275"/>
      <c r="H107" s="275"/>
      <c r="I107" s="275"/>
      <c r="J107" s="275"/>
      <c r="K107" s="275"/>
      <c r="L107" s="269"/>
      <c r="M107" s="275"/>
      <c r="N107" s="275"/>
      <c r="O107" s="275"/>
      <c r="P107" s="278"/>
      <c r="Q107" s="282"/>
      <c r="R107" s="282"/>
      <c r="S107" s="282"/>
      <c r="T107" s="282"/>
    </row>
    <row r="108" s="183" customFormat="1" spans="1:20">
      <c r="A108" s="271" t="str">
        <f>'[1]FLAKE ICE'!$A109</f>
        <v>FLA081</v>
      </c>
      <c r="B108" s="272" t="str">
        <f>'[1]FLAKE ICE'!$B109</f>
        <v>1.5TON FLAKE ICE SHAFT</v>
      </c>
      <c r="C108" s="45"/>
      <c r="D108" s="45"/>
      <c r="E108" s="45"/>
      <c r="F108" s="291">
        <f>'[1]FLAKE ICE'!J109</f>
        <v>1330.53221288515</v>
      </c>
      <c r="G108" s="275"/>
      <c r="H108" s="275"/>
      <c r="I108" s="275"/>
      <c r="J108" s="275"/>
      <c r="K108" s="275"/>
      <c r="L108" s="269"/>
      <c r="M108" s="275"/>
      <c r="N108" s="275"/>
      <c r="O108" s="275"/>
      <c r="P108" s="278"/>
      <c r="Q108" s="282"/>
      <c r="R108" s="282"/>
      <c r="S108" s="282"/>
      <c r="T108" s="282"/>
    </row>
    <row r="109" s="183" customFormat="1" spans="1:20">
      <c r="A109" s="271" t="str">
        <f>'[1]FLAKE ICE'!$A110</f>
        <v>FLA082</v>
      </c>
      <c r="B109" s="272" t="str">
        <f>'[1]FLAKE ICE'!$B110</f>
        <v>2TON FLAKE ICE SHAFT</v>
      </c>
      <c r="C109" s="45"/>
      <c r="D109" s="45"/>
      <c r="E109" s="45"/>
      <c r="F109" s="291">
        <f>'[1]FLAKE ICE'!J110</f>
        <v>2072.82913165266</v>
      </c>
      <c r="G109" s="275"/>
      <c r="H109" s="275"/>
      <c r="I109" s="275"/>
      <c r="J109" s="275"/>
      <c r="K109" s="275"/>
      <c r="L109" s="269"/>
      <c r="M109" s="275"/>
      <c r="N109" s="275"/>
      <c r="O109" s="275"/>
      <c r="P109" s="278"/>
      <c r="Q109" s="282"/>
      <c r="R109" s="282"/>
      <c r="S109" s="282"/>
      <c r="T109" s="282"/>
    </row>
    <row r="110" s="183" customFormat="1" spans="1:20">
      <c r="A110" s="271" t="str">
        <f>'[1]FLAKE ICE'!$A111</f>
        <v>FLA083</v>
      </c>
      <c r="B110" s="272" t="str">
        <f>'[1]FLAKE ICE'!$B111</f>
        <v>3TON FLAKE ICE SHAFT</v>
      </c>
      <c r="C110" s="45"/>
      <c r="D110" s="45"/>
      <c r="E110" s="45"/>
      <c r="F110" s="291">
        <f>'[1]FLAKE ICE'!J111</f>
        <v>2184.87394957983</v>
      </c>
      <c r="G110" s="275"/>
      <c r="H110" s="275"/>
      <c r="I110" s="275"/>
      <c r="J110" s="275"/>
      <c r="K110" s="275"/>
      <c r="L110" s="269"/>
      <c r="M110" s="275"/>
      <c r="N110" s="275"/>
      <c r="O110" s="275"/>
      <c r="P110" s="278"/>
      <c r="Q110" s="282"/>
      <c r="R110" s="282"/>
      <c r="S110" s="282"/>
      <c r="T110" s="282"/>
    </row>
    <row r="111" s="183" customFormat="1" spans="1:20">
      <c r="A111" s="271" t="str">
        <f>'[1]FLAKE ICE'!$A112</f>
        <v>FLA084</v>
      </c>
      <c r="B111" s="272" t="str">
        <f>'[1]FLAKE ICE'!$B112</f>
        <v>4TON FLAKE ICE SHAFT</v>
      </c>
      <c r="C111" s="45"/>
      <c r="D111" s="45"/>
      <c r="E111" s="45"/>
      <c r="F111" s="291">
        <f>'[1]FLAKE ICE'!J112</f>
        <v>0</v>
      </c>
      <c r="G111" s="275"/>
      <c r="H111" s="275"/>
      <c r="I111" s="275"/>
      <c r="J111" s="275"/>
      <c r="K111" s="275"/>
      <c r="L111" s="269"/>
      <c r="M111" s="275"/>
      <c r="N111" s="275"/>
      <c r="O111" s="275"/>
      <c r="P111" s="278"/>
      <c r="Q111" s="282"/>
      <c r="R111" s="282"/>
      <c r="S111" s="282"/>
      <c r="T111" s="282"/>
    </row>
    <row r="112" s="183" customFormat="1" spans="1:20">
      <c r="A112" s="271" t="str">
        <f>'[1]FLAKE ICE'!$A113</f>
        <v>FLA085</v>
      </c>
      <c r="B112" s="272" t="str">
        <f>'[1]FLAKE ICE'!$B113</f>
        <v>5TON FLAKE ICE SHAFT</v>
      </c>
      <c r="C112" s="45"/>
      <c r="D112" s="45"/>
      <c r="E112" s="45"/>
      <c r="F112" s="291">
        <f>'[1]FLAKE ICE'!J113</f>
        <v>0</v>
      </c>
      <c r="G112" s="275"/>
      <c r="H112" s="275"/>
      <c r="I112" s="275"/>
      <c r="J112" s="275"/>
      <c r="K112" s="275"/>
      <c r="L112" s="269"/>
      <c r="M112" s="275"/>
      <c r="N112" s="275"/>
      <c r="O112" s="275"/>
      <c r="P112" s="278"/>
      <c r="Q112" s="282"/>
      <c r="R112" s="282"/>
      <c r="S112" s="282"/>
      <c r="T112" s="282"/>
    </row>
    <row r="113" s="183" customFormat="1" spans="1:20">
      <c r="A113" s="271" t="str">
        <f>'[1]FLAKE ICE'!$A114</f>
        <v>FLA086</v>
      </c>
      <c r="B113" s="272" t="str">
        <f>'[1]FLAKE ICE'!$B114</f>
        <v>6TON FLAKE ICE SHAFT</v>
      </c>
      <c r="C113" s="45"/>
      <c r="D113" s="45"/>
      <c r="E113" s="45"/>
      <c r="F113" s="273">
        <f>'[1]FLAKE ICE'!J114</f>
        <v>0</v>
      </c>
      <c r="G113" s="275"/>
      <c r="H113" s="275"/>
      <c r="I113" s="275"/>
      <c r="J113" s="275"/>
      <c r="K113" s="275"/>
      <c r="L113" s="269"/>
      <c r="M113" s="275"/>
      <c r="N113" s="275"/>
      <c r="O113" s="275"/>
      <c r="P113" s="287"/>
      <c r="Q113" s="282"/>
      <c r="R113" s="282"/>
      <c r="S113" s="282"/>
      <c r="T113" s="282"/>
    </row>
    <row r="114" s="183" customFormat="1" ht="24" spans="1:20">
      <c r="A114" s="271" t="str">
        <f>'[1]FLAKE ICE'!$A115</f>
        <v>FLA087</v>
      </c>
      <c r="B114" s="272" t="str">
        <f>'[1]FLAKE ICE'!$B115</f>
        <v>EXTERNAL UPPER BEARING SET (0.3-1.5TON)</v>
      </c>
      <c r="C114" s="45" t="s">
        <v>492</v>
      </c>
      <c r="D114" s="45"/>
      <c r="E114" s="45"/>
      <c r="F114" s="273">
        <f>'[1]FLAKE ICE'!J115</f>
        <v>0</v>
      </c>
      <c r="G114" s="275"/>
      <c r="H114" s="275"/>
      <c r="I114" s="275"/>
      <c r="J114" s="275"/>
      <c r="K114" s="275"/>
      <c r="L114" s="269"/>
      <c r="M114" s="275"/>
      <c r="N114" s="275"/>
      <c r="O114" s="275"/>
      <c r="P114" s="106"/>
      <c r="Q114" s="282"/>
      <c r="R114" s="282"/>
      <c r="S114" s="282"/>
      <c r="T114" s="282"/>
    </row>
    <row r="115" s="183" customFormat="1" ht="24" spans="1:20">
      <c r="A115" s="271" t="str">
        <f>'[1]FLAKE ICE'!$A116</f>
        <v>FLA088</v>
      </c>
      <c r="B115" s="272" t="str">
        <f>'[1]FLAKE ICE'!$B116</f>
        <v>EXTERNAL BOTTOM BEARING SET (0.3-1.5TON)</v>
      </c>
      <c r="C115" s="45"/>
      <c r="D115" s="45"/>
      <c r="E115" s="45"/>
      <c r="F115" s="273">
        <f>'[1]FLAKE ICE'!J116</f>
        <v>0</v>
      </c>
      <c r="G115" s="275"/>
      <c r="H115" s="275"/>
      <c r="I115" s="275"/>
      <c r="J115" s="275"/>
      <c r="K115" s="275"/>
      <c r="L115" s="269"/>
      <c r="M115" s="275"/>
      <c r="N115" s="275"/>
      <c r="O115" s="275"/>
      <c r="P115" s="106"/>
      <c r="Q115" s="282"/>
      <c r="R115" s="282"/>
      <c r="S115" s="282"/>
      <c r="T115" s="282"/>
    </row>
    <row r="116" s="183" customFormat="1" ht="24" spans="1:20">
      <c r="A116" s="271" t="str">
        <f>'[1]FLAKE ICE'!$A117</f>
        <v>FLA089</v>
      </c>
      <c r="B116" s="272" t="str">
        <f>'[1]FLAKE ICE'!$B117</f>
        <v>EXTERNAL UPPER BEARING SET (2-6TON)</v>
      </c>
      <c r="C116" s="45"/>
      <c r="D116" s="45"/>
      <c r="E116" s="45"/>
      <c r="F116" s="273">
        <f>'[1]FLAKE ICE'!J117</f>
        <v>0</v>
      </c>
      <c r="G116" s="275"/>
      <c r="H116" s="275"/>
      <c r="I116" s="275"/>
      <c r="J116" s="275"/>
      <c r="K116" s="275"/>
      <c r="L116" s="269"/>
      <c r="M116" s="275"/>
      <c r="N116" s="275"/>
      <c r="O116" s="275"/>
      <c r="P116" s="106"/>
      <c r="Q116" s="282"/>
      <c r="R116" s="282"/>
      <c r="S116" s="282"/>
      <c r="T116" s="282"/>
    </row>
    <row r="117" s="183" customFormat="1" ht="24" spans="1:20">
      <c r="A117" s="271" t="str">
        <f>'[1]FLAKE ICE'!$A118</f>
        <v>FLA090</v>
      </c>
      <c r="B117" s="272" t="str">
        <f>'[1]FLAKE ICE'!$B118</f>
        <v>EXTERNAL BOTTOM BEARING SET (2-6TON)</v>
      </c>
      <c r="C117" s="45"/>
      <c r="D117" s="45"/>
      <c r="E117" s="45"/>
      <c r="F117" s="273">
        <f>'[1]FLAKE ICE'!J118</f>
        <v>0</v>
      </c>
      <c r="G117" s="275"/>
      <c r="H117" s="275"/>
      <c r="I117" s="275"/>
      <c r="J117" s="275"/>
      <c r="K117" s="275"/>
      <c r="L117" s="269"/>
      <c r="M117" s="275"/>
      <c r="N117" s="275"/>
      <c r="O117" s="275"/>
      <c r="P117" s="106"/>
      <c r="Q117" s="282"/>
      <c r="R117" s="282"/>
      <c r="S117" s="282"/>
      <c r="T117" s="282"/>
    </row>
    <row r="118" spans="1:20">
      <c r="A118" s="9" t="s">
        <v>493</v>
      </c>
      <c r="C118" s="295"/>
      <c r="D118" s="295"/>
      <c r="E118" s="295"/>
      <c r="F118" s="296"/>
    </row>
    <row r="119" spans="1:20">
      <c r="A119" s="9" t="s">
        <v>494</v>
      </c>
      <c r="C119" s="295"/>
      <c r="D119" s="295"/>
      <c r="E119" s="295"/>
      <c r="F119" s="296"/>
    </row>
    <row r="120" spans="1:20">
      <c r="A120" s="9" t="s">
        <v>495</v>
      </c>
      <c r="C120" s="295"/>
      <c r="D120" s="295"/>
      <c r="E120" s="295"/>
      <c r="F120" s="296"/>
    </row>
    <row r="121" spans="1:20">
      <c r="A121" s="105" t="s">
        <v>496</v>
      </c>
      <c r="C121" s="295"/>
      <c r="D121" s="295"/>
      <c r="E121" s="295"/>
      <c r="F121" s="296"/>
      <c r="M121" s="37"/>
    </row>
    <row r="122" spans="1:20">
      <c r="A122" s="105" t="s">
        <v>41</v>
      </c>
      <c r="C122" s="295"/>
      <c r="D122" s="295"/>
      <c r="E122" s="295"/>
      <c r="F122" s="296"/>
      <c r="M122" s="37"/>
    </row>
    <row r="123" spans="1:20">
      <c r="A123" s="105" t="s">
        <v>42</v>
      </c>
      <c r="C123" s="295"/>
      <c r="D123" s="295"/>
      <c r="E123" s="297"/>
      <c r="F123" s="296"/>
      <c r="M123" s="37"/>
    </row>
    <row r="124" spans="1:20">
      <c r="A124" s="298" t="s">
        <v>43</v>
      </c>
      <c r="C124" s="299"/>
      <c r="D124" s="299"/>
      <c r="E124" s="300"/>
      <c r="F124" s="296"/>
      <c r="M124" s="37"/>
    </row>
    <row r="125" spans="1:20">
      <c r="A125" s="105" t="s">
        <v>52</v>
      </c>
      <c r="C125" s="299"/>
      <c r="D125" s="299"/>
      <c r="E125" s="300"/>
      <c r="F125" s="296"/>
      <c r="M125" s="37"/>
    </row>
    <row r="126" spans="1:20">
      <c r="C126" s="299"/>
      <c r="D126" s="299"/>
      <c r="E126" s="300"/>
      <c r="F126" s="296"/>
      <c r="M126" s="37"/>
    </row>
    <row r="149" spans="1:1">
      <c r="A149" s="301"/>
    </row>
  </sheetData>
  <mergeCells count="23">
    <mergeCell ref="C9:C22"/>
    <mergeCell ref="C23:C30"/>
    <mergeCell ref="C32:C34"/>
    <mergeCell ref="C35:C45"/>
    <mergeCell ref="C55:C58"/>
    <mergeCell ref="C59:C61"/>
    <mergeCell ref="C64:C65"/>
    <mergeCell ref="C69:C80"/>
    <mergeCell ref="C81:C89"/>
    <mergeCell ref="C90:C101"/>
    <mergeCell ref="C102:C104"/>
    <mergeCell ref="C105:C113"/>
    <mergeCell ref="C114:C117"/>
    <mergeCell ref="P9:P31"/>
    <mergeCell ref="P32:P34"/>
    <mergeCell ref="P35:P42"/>
    <mergeCell ref="P46:P48"/>
    <mergeCell ref="P49:P52"/>
    <mergeCell ref="P56:P58"/>
    <mergeCell ref="P69:P80"/>
    <mergeCell ref="P81:P89"/>
    <mergeCell ref="P90:P101"/>
    <mergeCell ref="P105:P113"/>
  </mergeCells>
  <pageMargins left="0.708661417322835" right="0.708661417322835" top="0.748031496062992" bottom="0.748031496062992" header="0.31496062992126" footer="0.31496062992126"/>
  <pageSetup paperSize="9" orientation="landscape"/>
  <headerFooter/>
  <drawing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AZ307"/>
  <sheetViews>
    <sheetView zoomScale="115" zoomScaleNormal="115" workbookViewId="0">
      <pane xSplit="2" ySplit="8" topLeftCell="C208" activePane="bottomRight" state="frozen"/>
      <selection/>
      <selection pane="topRight"/>
      <selection pane="bottomLeft"/>
      <selection pane="bottomRight" activeCell="M209" sqref="M209"/>
    </sheetView>
  </sheetViews>
  <sheetFormatPr defaultColWidth="9.14285714285714" defaultRowHeight="11.25"/>
  <cols>
    <col min="1" max="1" width="10.2857142857143" style="181" customWidth="1"/>
    <col min="2" max="2" width="48" style="181" customWidth="1"/>
    <col min="3" max="3" width="13.5714285714286" style="181" customWidth="1"/>
    <col min="4" max="4" width="14" style="181" customWidth="1"/>
    <col min="5" max="5" width="12" style="182" customWidth="1"/>
    <col min="6" max="6" width="29.5714285714286" style="181" customWidth="1"/>
    <col min="7" max="16384" width="9.14285714285714" style="181"/>
  </cols>
  <sheetData>
    <row r="1" ht="12" spans="1:52">
      <c r="A1" s="7" t="s">
        <v>0</v>
      </c>
      <c r="B1" s="183"/>
    </row>
    <row r="2" ht="12" hidden="1" spans="1:52">
      <c r="A2" s="184"/>
      <c r="B2" s="183"/>
    </row>
    <row r="3" ht="12" spans="1:52">
      <c r="A3" s="184" t="str">
        <f>'ALUMINIUM PLATE'!A3</f>
        <v>DATE :5.5.26</v>
      </c>
      <c r="B3" s="183"/>
    </row>
    <row r="4" ht="12" hidden="1" spans="1:52">
      <c r="A4" s="184"/>
      <c r="B4" s="183"/>
    </row>
    <row r="5" ht="12" hidden="1" spans="1:52">
      <c r="A5" s="184"/>
      <c r="B5" s="183"/>
    </row>
    <row r="6" ht="12" hidden="1" spans="1:52">
      <c r="A6" s="184"/>
      <c r="B6" s="183"/>
    </row>
    <row r="7" ht="12" spans="1:52">
      <c r="A7" s="184"/>
      <c r="B7" s="183"/>
    </row>
    <row r="8" ht="22.5" spans="1:52">
      <c r="A8" s="185" t="str">
        <f>'[1]danfoss,sagi'!$A8</f>
        <v>ITEM CODE</v>
      </c>
      <c r="B8" s="80" t="str">
        <f>'[1]danfoss,sagi'!$B8</f>
        <v>GENUINE SPARE PARTS</v>
      </c>
      <c r="C8" s="55" t="s">
        <v>47</v>
      </c>
      <c r="D8" s="55" t="s">
        <v>497</v>
      </c>
      <c r="E8" s="186" t="str">
        <f>'[2]danfoss,saginomiya,sporlan etc'!J8</f>
        <v>DEALER CASH (RM) -5%</v>
      </c>
      <c r="F8" s="70" t="s">
        <v>72</v>
      </c>
      <c r="G8" s="187"/>
      <c r="H8" s="187"/>
      <c r="I8" s="187"/>
      <c r="J8" s="187"/>
      <c r="K8" s="187"/>
      <c r="L8" s="187"/>
      <c r="M8" s="187"/>
      <c r="N8" s="187"/>
      <c r="O8" s="187"/>
      <c r="P8" s="187"/>
      <c r="Q8" s="187"/>
      <c r="R8" s="187"/>
      <c r="S8" s="187"/>
      <c r="T8" s="187"/>
      <c r="U8" s="187"/>
      <c r="V8" s="187"/>
      <c r="W8" s="187"/>
      <c r="X8" s="187"/>
      <c r="Y8" s="187"/>
      <c r="Z8" s="187"/>
      <c r="AA8" s="187"/>
      <c r="AB8" s="187"/>
      <c r="AC8" s="187"/>
      <c r="AD8" s="187"/>
      <c r="AE8" s="187"/>
      <c r="AF8" s="187"/>
      <c r="AG8" s="187"/>
      <c r="AH8" s="187"/>
      <c r="AI8" s="187"/>
      <c r="AJ8" s="187"/>
      <c r="AK8" s="187"/>
      <c r="AL8" s="187"/>
      <c r="AM8" s="187"/>
      <c r="AN8" s="187"/>
      <c r="AO8" s="187"/>
      <c r="AP8" s="187"/>
      <c r="AQ8" s="187"/>
      <c r="AR8" s="187"/>
      <c r="AS8" s="187"/>
      <c r="AT8" s="187"/>
      <c r="AU8" s="187"/>
      <c r="AV8" s="187"/>
      <c r="AW8" s="187"/>
      <c r="AX8" s="187"/>
      <c r="AY8" s="187"/>
      <c r="AZ8" s="187"/>
    </row>
    <row r="9" spans="1:52">
      <c r="A9" s="188" t="str">
        <f>'[1]danfoss,sagi'!$A9</f>
        <v>DAN001</v>
      </c>
      <c r="B9" s="189" t="str">
        <f>'[1]danfoss,sagi'!$B9</f>
        <v>TX2  Danfoss exp-valve (R22) </v>
      </c>
      <c r="C9" s="136" t="s">
        <v>498</v>
      </c>
      <c r="D9" s="45"/>
      <c r="E9" s="190">
        <f>'[1]danfoss,sagi'!J9</f>
        <v>125.885185185185</v>
      </c>
      <c r="F9" s="70"/>
      <c r="G9" s="187"/>
      <c r="H9" s="187"/>
      <c r="I9" s="187"/>
      <c r="J9" s="187"/>
      <c r="K9" s="187"/>
      <c r="L9" s="187"/>
      <c r="M9" s="187"/>
      <c r="N9" s="187"/>
      <c r="O9" s="187"/>
      <c r="P9" s="187"/>
      <c r="Q9" s="187"/>
      <c r="R9" s="187"/>
      <c r="S9" s="187"/>
      <c r="T9" s="187"/>
      <c r="U9" s="187"/>
      <c r="V9" s="187"/>
      <c r="W9" s="187"/>
      <c r="X9" s="187"/>
      <c r="Y9" s="187"/>
      <c r="Z9" s="187"/>
      <c r="AA9" s="187"/>
      <c r="AB9" s="187"/>
      <c r="AC9" s="187"/>
      <c r="AD9" s="187"/>
      <c r="AE9" s="187"/>
      <c r="AF9" s="187"/>
      <c r="AG9" s="187"/>
      <c r="AH9" s="187"/>
      <c r="AI9" s="187"/>
      <c r="AJ9" s="187"/>
      <c r="AK9" s="187"/>
      <c r="AL9" s="187"/>
      <c r="AM9" s="187"/>
      <c r="AN9" s="187"/>
      <c r="AO9" s="187"/>
      <c r="AP9" s="187"/>
      <c r="AQ9" s="187"/>
      <c r="AR9" s="187"/>
      <c r="AS9" s="187"/>
      <c r="AT9" s="187"/>
      <c r="AU9" s="187"/>
      <c r="AV9" s="187"/>
      <c r="AW9" s="187"/>
      <c r="AX9" s="187"/>
      <c r="AY9" s="187"/>
      <c r="AZ9" s="187"/>
    </row>
    <row r="10" spans="1:52">
      <c r="A10" s="188" t="str">
        <f>'[1]danfoss,sagi'!$A10</f>
        <v>DAN002</v>
      </c>
      <c r="B10" s="189" t="str">
        <f>'[1]danfoss,sagi'!$B10</f>
        <v>TEX2 Danfoss exp-valve (R22)</v>
      </c>
      <c r="C10" s="137"/>
      <c r="D10" s="45"/>
      <c r="E10" s="190">
        <f>'[1]danfoss,sagi'!J10</f>
        <v>140.007407407407</v>
      </c>
      <c r="F10" s="70"/>
      <c r="G10" s="187"/>
      <c r="H10" s="187"/>
      <c r="I10" s="187"/>
      <c r="J10" s="187"/>
      <c r="K10" s="187"/>
      <c r="L10" s="187"/>
      <c r="M10" s="187"/>
      <c r="N10" s="187"/>
      <c r="O10" s="187"/>
      <c r="P10" s="187"/>
      <c r="Q10" s="187"/>
      <c r="R10" s="187"/>
      <c r="S10" s="187"/>
      <c r="T10" s="187"/>
      <c r="U10" s="187"/>
      <c r="V10" s="187"/>
      <c r="W10" s="187"/>
      <c r="X10" s="187"/>
      <c r="Y10" s="187"/>
      <c r="Z10" s="187"/>
      <c r="AA10" s="187"/>
      <c r="AB10" s="187"/>
      <c r="AC10" s="187"/>
      <c r="AD10" s="187"/>
      <c r="AE10" s="187"/>
      <c r="AF10" s="187"/>
      <c r="AG10" s="187"/>
      <c r="AH10" s="187"/>
      <c r="AI10" s="187"/>
      <c r="AJ10" s="187"/>
      <c r="AK10" s="187"/>
      <c r="AL10" s="187"/>
      <c r="AM10" s="187"/>
      <c r="AN10" s="187"/>
      <c r="AO10" s="187"/>
      <c r="AP10" s="187"/>
      <c r="AQ10" s="187"/>
      <c r="AR10" s="187"/>
      <c r="AS10" s="187"/>
      <c r="AT10" s="187"/>
      <c r="AU10" s="187"/>
      <c r="AV10" s="187"/>
      <c r="AW10" s="187"/>
      <c r="AX10" s="187"/>
      <c r="AY10" s="187"/>
      <c r="AZ10" s="187"/>
    </row>
    <row r="11" spans="1:52">
      <c r="A11" s="188" t="str">
        <f>'[1]danfoss,sagi'!$A11</f>
        <v>DAN003</v>
      </c>
      <c r="B11" s="189" t="str">
        <f>'[1]danfoss,sagi'!$B11</f>
        <v>TS2 Danfoss exp-valve (R404,R507) </v>
      </c>
      <c r="C11" s="137"/>
      <c r="D11" s="45"/>
      <c r="E11" s="190">
        <f>'[1]danfoss,sagi'!J11</f>
        <v>154.888888888889</v>
      </c>
      <c r="F11" s="70"/>
      <c r="G11" s="187"/>
      <c r="H11" s="187"/>
      <c r="I11" s="187"/>
      <c r="J11" s="187"/>
      <c r="K11" s="187"/>
      <c r="L11" s="187"/>
      <c r="M11" s="187"/>
      <c r="N11" s="187"/>
      <c r="O11" s="187"/>
      <c r="P11" s="187"/>
      <c r="Q11" s="187"/>
      <c r="R11" s="187"/>
      <c r="S11" s="187"/>
      <c r="T11" s="187"/>
      <c r="U11" s="187"/>
      <c r="V11" s="187"/>
      <c r="W11" s="187"/>
      <c r="X11" s="187"/>
      <c r="Y11" s="187"/>
      <c r="Z11" s="187"/>
      <c r="AA11" s="187"/>
      <c r="AB11" s="187"/>
      <c r="AC11" s="187"/>
      <c r="AD11" s="187"/>
      <c r="AE11" s="187"/>
      <c r="AF11" s="187"/>
      <c r="AG11" s="187"/>
      <c r="AH11" s="187"/>
      <c r="AI11" s="187"/>
      <c r="AJ11" s="187"/>
      <c r="AK11" s="187"/>
      <c r="AL11" s="187"/>
      <c r="AM11" s="187"/>
      <c r="AN11" s="187"/>
      <c r="AO11" s="187"/>
      <c r="AP11" s="187"/>
      <c r="AQ11" s="187"/>
      <c r="AR11" s="187"/>
      <c r="AS11" s="187"/>
      <c r="AT11" s="187"/>
      <c r="AU11" s="187"/>
      <c r="AV11" s="187"/>
      <c r="AW11" s="187"/>
      <c r="AX11" s="187"/>
      <c r="AY11" s="187"/>
      <c r="AZ11" s="187"/>
    </row>
    <row r="12" spans="1:52">
      <c r="A12" s="188" t="str">
        <f>'[1]danfoss,sagi'!$A12</f>
        <v>DAN004</v>
      </c>
      <c r="B12" s="189" t="str">
        <f>'[1]danfoss,sagi'!$B12</f>
        <v>TES2 Danfoss exp-valve (R404,R507)</v>
      </c>
      <c r="C12" s="137"/>
      <c r="D12" s="45"/>
      <c r="E12" s="190">
        <f>'[1]danfoss,sagi'!J12</f>
        <v>173.414814814815</v>
      </c>
      <c r="F12" s="70"/>
      <c r="G12" s="187"/>
      <c r="H12" s="187"/>
      <c r="I12" s="187"/>
      <c r="J12" s="187"/>
      <c r="K12" s="187"/>
      <c r="L12" s="187"/>
      <c r="M12" s="187"/>
      <c r="N12" s="187"/>
      <c r="O12" s="187"/>
      <c r="P12" s="187"/>
      <c r="Q12" s="187"/>
      <c r="R12" s="187"/>
      <c r="S12" s="187"/>
      <c r="T12" s="187"/>
      <c r="U12" s="187"/>
      <c r="V12" s="187"/>
      <c r="W12" s="187"/>
      <c r="X12" s="187"/>
      <c r="Y12" s="187"/>
      <c r="Z12" s="187"/>
      <c r="AA12" s="187"/>
      <c r="AB12" s="187"/>
      <c r="AC12" s="187"/>
      <c r="AD12" s="187"/>
      <c r="AE12" s="187"/>
      <c r="AF12" s="187"/>
      <c r="AG12" s="187"/>
      <c r="AH12" s="187"/>
      <c r="AI12" s="187"/>
      <c r="AJ12" s="187"/>
      <c r="AK12" s="187"/>
      <c r="AL12" s="187"/>
      <c r="AM12" s="187"/>
      <c r="AN12" s="187"/>
      <c r="AO12" s="187"/>
      <c r="AP12" s="187"/>
      <c r="AQ12" s="187"/>
      <c r="AR12" s="187"/>
      <c r="AS12" s="187"/>
      <c r="AT12" s="187"/>
      <c r="AU12" s="187"/>
      <c r="AV12" s="187"/>
      <c r="AW12" s="187"/>
      <c r="AX12" s="187"/>
      <c r="AY12" s="187"/>
      <c r="AZ12" s="187"/>
    </row>
    <row r="13" spans="1:52">
      <c r="A13" s="188" t="str">
        <f>'[1]danfoss,sagi'!$A13</f>
        <v>DAN005</v>
      </c>
      <c r="B13" s="189" t="str">
        <f>'[1]danfoss,sagi'!$B13</f>
        <v>TES2 Danfoss exp-valve (R404,R507)-60c 068z3411</v>
      </c>
      <c r="C13" s="137"/>
      <c r="D13" s="45"/>
      <c r="E13" s="190">
        <f>'[1]danfoss,sagi'!J13</f>
        <v>206.898148148148</v>
      </c>
      <c r="F13" s="70"/>
      <c r="G13" s="187"/>
      <c r="H13" s="187"/>
      <c r="I13" s="187"/>
      <c r="J13" s="187"/>
      <c r="K13" s="187"/>
      <c r="L13" s="187"/>
      <c r="M13" s="187"/>
      <c r="N13" s="187"/>
      <c r="O13" s="187"/>
      <c r="P13" s="187"/>
      <c r="Q13" s="187"/>
      <c r="R13" s="187"/>
      <c r="S13" s="187"/>
      <c r="T13" s="187"/>
      <c r="U13" s="187"/>
      <c r="V13" s="187"/>
      <c r="W13" s="187"/>
      <c r="X13" s="187"/>
      <c r="Y13" s="187"/>
      <c r="Z13" s="187"/>
      <c r="AA13" s="187"/>
      <c r="AB13" s="187"/>
      <c r="AC13" s="187"/>
      <c r="AD13" s="187"/>
      <c r="AE13" s="187"/>
      <c r="AF13" s="187"/>
      <c r="AG13" s="187"/>
      <c r="AH13" s="187"/>
      <c r="AI13" s="187"/>
      <c r="AJ13" s="187"/>
      <c r="AK13" s="187"/>
      <c r="AL13" s="187"/>
      <c r="AM13" s="187"/>
      <c r="AN13" s="187"/>
      <c r="AO13" s="187"/>
      <c r="AP13" s="187"/>
      <c r="AQ13" s="187"/>
      <c r="AR13" s="187"/>
      <c r="AS13" s="187"/>
      <c r="AT13" s="187"/>
      <c r="AU13" s="187"/>
      <c r="AV13" s="187"/>
      <c r="AW13" s="187"/>
      <c r="AX13" s="187"/>
      <c r="AY13" s="187"/>
      <c r="AZ13" s="187"/>
    </row>
    <row r="14" spans="1:52">
      <c r="A14" s="188" t="str">
        <f>'[1]danfoss,sagi'!$A14</f>
        <v>DAN005.1</v>
      </c>
      <c r="B14" s="189" t="str">
        <f>'[1]danfoss,sagi'!$B14</f>
        <v>TEB2 Danfoss exp-valve (R23)-90C~-70C 068Z3518</v>
      </c>
      <c r="C14" s="137"/>
      <c r="D14" s="45"/>
      <c r="E14" s="190">
        <f>'[1]danfoss,sagi'!J14</f>
        <v>551.298148148148</v>
      </c>
      <c r="F14" s="70"/>
      <c r="G14" s="187"/>
      <c r="H14" s="187"/>
      <c r="I14" s="187"/>
      <c r="J14" s="187"/>
      <c r="K14" s="187"/>
      <c r="L14" s="187"/>
      <c r="M14" s="187"/>
      <c r="N14" s="187"/>
      <c r="O14" s="187"/>
      <c r="P14" s="187"/>
      <c r="Q14" s="187"/>
      <c r="R14" s="187"/>
      <c r="S14" s="187"/>
      <c r="T14" s="187"/>
      <c r="U14" s="187"/>
      <c r="V14" s="187"/>
      <c r="W14" s="187"/>
      <c r="X14" s="187"/>
      <c r="Y14" s="187"/>
      <c r="Z14" s="187"/>
      <c r="AA14" s="187"/>
      <c r="AB14" s="187"/>
      <c r="AC14" s="187"/>
      <c r="AD14" s="187"/>
      <c r="AE14" s="187"/>
      <c r="AF14" s="187"/>
      <c r="AG14" s="187"/>
      <c r="AH14" s="187"/>
      <c r="AI14" s="187"/>
      <c r="AJ14" s="187"/>
      <c r="AK14" s="187"/>
      <c r="AL14" s="187"/>
      <c r="AM14" s="187"/>
      <c r="AN14" s="187"/>
      <c r="AO14" s="187"/>
      <c r="AP14" s="187"/>
      <c r="AQ14" s="187"/>
      <c r="AR14" s="187"/>
      <c r="AS14" s="187"/>
      <c r="AT14" s="187"/>
      <c r="AU14" s="187"/>
      <c r="AV14" s="187"/>
      <c r="AW14" s="187"/>
      <c r="AX14" s="187"/>
      <c r="AY14" s="187"/>
      <c r="AZ14" s="187"/>
    </row>
    <row r="15" spans="1:52">
      <c r="A15" s="188">
        <f>'[1]danfoss,sagi'!$A15</f>
        <v>0</v>
      </c>
      <c r="B15" s="189" t="str">
        <f>'[1]danfoss,sagi'!$B15</f>
        <v>TN2 Danfoss exp-valve (R134A) </v>
      </c>
      <c r="C15" s="137"/>
      <c r="D15" s="45"/>
      <c r="E15" s="190" t="str">
        <f>'[1]danfoss,sagi'!J15</f>
        <v>~</v>
      </c>
      <c r="F15" s="70"/>
      <c r="G15" s="187"/>
      <c r="H15" s="187"/>
      <c r="I15" s="187"/>
      <c r="J15" s="187"/>
      <c r="K15" s="187"/>
      <c r="L15" s="187"/>
      <c r="M15" s="187"/>
      <c r="N15" s="187"/>
      <c r="O15" s="187"/>
      <c r="P15" s="187"/>
      <c r="Q15" s="187"/>
      <c r="R15" s="187"/>
      <c r="S15" s="187"/>
      <c r="T15" s="187"/>
      <c r="U15" s="187"/>
      <c r="V15" s="187"/>
      <c r="W15" s="187"/>
      <c r="X15" s="187"/>
      <c r="Y15" s="187"/>
      <c r="Z15" s="187"/>
      <c r="AA15" s="187"/>
      <c r="AB15" s="187"/>
      <c r="AC15" s="187"/>
      <c r="AD15" s="187"/>
      <c r="AE15" s="187"/>
      <c r="AF15" s="187"/>
      <c r="AG15" s="187"/>
      <c r="AH15" s="187"/>
      <c r="AI15" s="187"/>
      <c r="AJ15" s="187"/>
      <c r="AK15" s="187"/>
      <c r="AL15" s="187"/>
      <c r="AM15" s="187"/>
      <c r="AN15" s="187"/>
      <c r="AO15" s="187"/>
      <c r="AP15" s="187"/>
      <c r="AQ15" s="187"/>
      <c r="AR15" s="187"/>
      <c r="AS15" s="187"/>
      <c r="AT15" s="187"/>
      <c r="AU15" s="187"/>
      <c r="AV15" s="187"/>
      <c r="AW15" s="187"/>
      <c r="AX15" s="187"/>
      <c r="AY15" s="187"/>
      <c r="AZ15" s="187"/>
    </row>
    <row r="16" spans="1:52">
      <c r="A16" s="188" t="str">
        <f>'[1]danfoss,sagi'!$A16</f>
        <v>DAN006</v>
      </c>
      <c r="B16" s="189" t="str">
        <f>'[1]danfoss,sagi'!$B16</f>
        <v>ORIFICE NO 0</v>
      </c>
      <c r="C16" s="137"/>
      <c r="D16" s="45"/>
      <c r="E16" s="190">
        <f>'[1]danfoss,sagi'!J16</f>
        <v>37.2727272727273</v>
      </c>
      <c r="F16" s="70"/>
      <c r="G16" s="187"/>
      <c r="H16" s="187"/>
      <c r="I16" s="187"/>
      <c r="J16" s="187"/>
      <c r="K16" s="187"/>
      <c r="L16" s="187"/>
      <c r="M16" s="187"/>
      <c r="N16" s="187"/>
      <c r="O16" s="187"/>
      <c r="P16" s="187"/>
      <c r="Q16" s="187"/>
      <c r="R16" s="187"/>
      <c r="S16" s="187"/>
      <c r="T16" s="187"/>
      <c r="U16" s="187"/>
      <c r="V16" s="187"/>
      <c r="W16" s="187"/>
      <c r="X16" s="187"/>
      <c r="Y16" s="187"/>
      <c r="Z16" s="187"/>
      <c r="AA16" s="187"/>
      <c r="AB16" s="187"/>
      <c r="AC16" s="187"/>
      <c r="AD16" s="187"/>
      <c r="AE16" s="187"/>
      <c r="AF16" s="187"/>
      <c r="AG16" s="187"/>
      <c r="AH16" s="187"/>
      <c r="AI16" s="187"/>
      <c r="AJ16" s="187"/>
      <c r="AK16" s="187"/>
      <c r="AL16" s="187"/>
      <c r="AM16" s="187"/>
      <c r="AN16" s="187"/>
      <c r="AO16" s="187"/>
      <c r="AP16" s="187"/>
      <c r="AQ16" s="187"/>
      <c r="AR16" s="187"/>
      <c r="AS16" s="187"/>
      <c r="AT16" s="187"/>
      <c r="AU16" s="187"/>
      <c r="AV16" s="187"/>
      <c r="AW16" s="187"/>
      <c r="AX16" s="187"/>
      <c r="AY16" s="187"/>
      <c r="AZ16" s="187"/>
    </row>
    <row r="17" spans="1:52">
      <c r="A17" s="188" t="str">
        <f>'[1]danfoss,sagi'!$A17</f>
        <v>DAN007</v>
      </c>
      <c r="B17" s="189" t="str">
        <f>'[1]danfoss,sagi'!$B17</f>
        <v>ORIFICE NO 1</v>
      </c>
      <c r="C17" s="137"/>
      <c r="D17" s="45"/>
      <c r="E17" s="190">
        <f>'[1]danfoss,sagi'!J17</f>
        <v>37.2727272727273</v>
      </c>
      <c r="F17" s="70"/>
      <c r="G17" s="187"/>
      <c r="H17" s="187"/>
      <c r="I17" s="187"/>
      <c r="J17" s="187"/>
      <c r="K17" s="187"/>
      <c r="L17" s="187"/>
      <c r="M17" s="187"/>
      <c r="N17" s="187"/>
      <c r="O17" s="187"/>
      <c r="P17" s="187"/>
      <c r="Q17" s="187"/>
      <c r="R17" s="187"/>
      <c r="S17" s="187"/>
      <c r="T17" s="187"/>
      <c r="U17" s="187"/>
      <c r="V17" s="187"/>
      <c r="W17" s="187"/>
      <c r="X17" s="187"/>
      <c r="Y17" s="187"/>
      <c r="Z17" s="187"/>
      <c r="AA17" s="187"/>
      <c r="AB17" s="187"/>
      <c r="AC17" s="187"/>
      <c r="AD17" s="187"/>
      <c r="AE17" s="187"/>
      <c r="AF17" s="187"/>
      <c r="AG17" s="187"/>
      <c r="AH17" s="187"/>
      <c r="AI17" s="187"/>
      <c r="AJ17" s="187"/>
      <c r="AK17" s="187"/>
      <c r="AL17" s="187"/>
      <c r="AM17" s="187"/>
      <c r="AN17" s="187"/>
      <c r="AO17" s="187"/>
      <c r="AP17" s="187"/>
      <c r="AQ17" s="187"/>
      <c r="AR17" s="187"/>
      <c r="AS17" s="187"/>
      <c r="AT17" s="187"/>
      <c r="AU17" s="187"/>
      <c r="AV17" s="187"/>
      <c r="AW17" s="187"/>
      <c r="AX17" s="187"/>
      <c r="AY17" s="187"/>
      <c r="AZ17" s="187"/>
    </row>
    <row r="18" spans="1:52">
      <c r="A18" s="188" t="str">
        <f>'[1]danfoss,sagi'!$A18</f>
        <v>DAN008</v>
      </c>
      <c r="B18" s="189" t="str">
        <f>'[1]danfoss,sagi'!$B18</f>
        <v>ORIFICE NO 2</v>
      </c>
      <c r="C18" s="137"/>
      <c r="D18" s="45"/>
      <c r="E18" s="190">
        <f>'[1]danfoss,sagi'!J18</f>
        <v>37.2727272727273</v>
      </c>
      <c r="F18" s="70"/>
      <c r="G18" s="187"/>
      <c r="H18" s="187"/>
      <c r="I18" s="187"/>
      <c r="J18" s="187"/>
      <c r="K18" s="187"/>
      <c r="L18" s="187"/>
      <c r="M18" s="187"/>
      <c r="N18" s="187"/>
      <c r="O18" s="187"/>
      <c r="P18" s="187"/>
      <c r="Q18" s="187"/>
      <c r="R18" s="187"/>
      <c r="S18" s="187"/>
      <c r="T18" s="187"/>
      <c r="U18" s="187"/>
      <c r="V18" s="187"/>
      <c r="W18" s="187"/>
      <c r="X18" s="187"/>
      <c r="Y18" s="187"/>
      <c r="Z18" s="187"/>
      <c r="AA18" s="187"/>
      <c r="AB18" s="187"/>
      <c r="AC18" s="187"/>
      <c r="AD18" s="187"/>
      <c r="AE18" s="187"/>
      <c r="AF18" s="187"/>
      <c r="AG18" s="187"/>
      <c r="AH18" s="187"/>
      <c r="AI18" s="187"/>
      <c r="AJ18" s="187"/>
      <c r="AK18" s="187"/>
      <c r="AL18" s="187"/>
      <c r="AM18" s="187"/>
      <c r="AN18" s="187"/>
      <c r="AO18" s="187"/>
      <c r="AP18" s="187"/>
      <c r="AQ18" s="187"/>
      <c r="AR18" s="187"/>
      <c r="AS18" s="187"/>
      <c r="AT18" s="187"/>
      <c r="AU18" s="187"/>
      <c r="AV18" s="187"/>
      <c r="AW18" s="187"/>
      <c r="AX18" s="187"/>
      <c r="AY18" s="187"/>
      <c r="AZ18" s="187"/>
    </row>
    <row r="19" spans="1:52">
      <c r="A19" s="188" t="str">
        <f>'[1]danfoss,sagi'!$A19</f>
        <v>DAN009</v>
      </c>
      <c r="B19" s="189" t="str">
        <f>'[1]danfoss,sagi'!$B19</f>
        <v>ORIFICE NO 3</v>
      </c>
      <c r="C19" s="137"/>
      <c r="D19" s="45"/>
      <c r="E19" s="190">
        <f>'[1]danfoss,sagi'!J19</f>
        <v>37.2727272727273</v>
      </c>
      <c r="F19" s="70"/>
      <c r="G19" s="187"/>
      <c r="H19" s="187"/>
      <c r="I19" s="187"/>
      <c r="J19" s="187"/>
      <c r="K19" s="187"/>
      <c r="L19" s="187"/>
      <c r="M19" s="187"/>
      <c r="N19" s="187"/>
      <c r="O19" s="187"/>
      <c r="P19" s="187"/>
      <c r="Q19" s="187"/>
      <c r="R19" s="187"/>
      <c r="S19" s="187"/>
      <c r="T19" s="187"/>
      <c r="U19" s="187"/>
      <c r="V19" s="187"/>
      <c r="W19" s="187"/>
      <c r="X19" s="187"/>
      <c r="Y19" s="187"/>
      <c r="Z19" s="187"/>
      <c r="AA19" s="187"/>
      <c r="AB19" s="187"/>
      <c r="AC19" s="187"/>
      <c r="AD19" s="187"/>
      <c r="AE19" s="187"/>
      <c r="AF19" s="187"/>
      <c r="AG19" s="187"/>
      <c r="AH19" s="187"/>
      <c r="AI19" s="187"/>
      <c r="AJ19" s="187"/>
      <c r="AK19" s="187"/>
      <c r="AL19" s="187"/>
      <c r="AM19" s="187"/>
      <c r="AN19" s="187"/>
      <c r="AO19" s="187"/>
      <c r="AP19" s="187"/>
      <c r="AQ19" s="187"/>
      <c r="AR19" s="187"/>
      <c r="AS19" s="187"/>
      <c r="AT19" s="187"/>
      <c r="AU19" s="187"/>
      <c r="AV19" s="187"/>
      <c r="AW19" s="187"/>
      <c r="AX19" s="187"/>
      <c r="AY19" s="187"/>
      <c r="AZ19" s="187"/>
    </row>
    <row r="20" spans="1:52">
      <c r="A20" s="188" t="str">
        <f>'[1]danfoss,sagi'!$A20</f>
        <v>DAN010</v>
      </c>
      <c r="B20" s="189" t="str">
        <f>'[1]danfoss,sagi'!$B20</f>
        <v>ORIFICE NO 4</v>
      </c>
      <c r="C20" s="137"/>
      <c r="D20" s="45"/>
      <c r="E20" s="190">
        <f>'[1]danfoss,sagi'!J20</f>
        <v>37.2727272727273</v>
      </c>
      <c r="F20" s="70"/>
      <c r="G20" s="187"/>
      <c r="H20" s="187"/>
      <c r="I20" s="187"/>
      <c r="J20" s="187"/>
      <c r="K20" s="187"/>
      <c r="L20" s="187"/>
      <c r="M20" s="187"/>
      <c r="N20" s="187"/>
      <c r="O20" s="187"/>
      <c r="P20" s="187"/>
      <c r="Q20" s="187"/>
      <c r="R20" s="187"/>
      <c r="S20" s="187"/>
      <c r="T20" s="187"/>
      <c r="U20" s="187"/>
      <c r="V20" s="187"/>
      <c r="W20" s="187"/>
      <c r="X20" s="187"/>
      <c r="Y20" s="187"/>
      <c r="Z20" s="187"/>
      <c r="AA20" s="187"/>
      <c r="AB20" s="187"/>
      <c r="AC20" s="187"/>
      <c r="AD20" s="187"/>
      <c r="AE20" s="187"/>
      <c r="AF20" s="187"/>
      <c r="AG20" s="187"/>
      <c r="AH20" s="187"/>
      <c r="AI20" s="187"/>
      <c r="AJ20" s="187"/>
      <c r="AK20" s="187"/>
      <c r="AL20" s="187"/>
      <c r="AM20" s="187"/>
      <c r="AN20" s="187"/>
      <c r="AO20" s="187"/>
      <c r="AP20" s="187"/>
      <c r="AQ20" s="187"/>
      <c r="AR20" s="187"/>
      <c r="AS20" s="187"/>
      <c r="AT20" s="187"/>
      <c r="AU20" s="187"/>
      <c r="AV20" s="187"/>
      <c r="AW20" s="187"/>
      <c r="AX20" s="187"/>
      <c r="AY20" s="187"/>
      <c r="AZ20" s="187"/>
    </row>
    <row r="21" spans="1:52">
      <c r="A21" s="188" t="str">
        <f>'[1]danfoss,sagi'!$A21</f>
        <v>DAN011</v>
      </c>
      <c r="B21" s="189" t="str">
        <f>'[1]danfoss,sagi'!$B21</f>
        <v>ORIFICE NO 5</v>
      </c>
      <c r="C21" s="137"/>
      <c r="D21" s="45"/>
      <c r="E21" s="190">
        <f>'[1]danfoss,sagi'!J21</f>
        <v>37.2727272727273</v>
      </c>
      <c r="F21" s="70"/>
      <c r="G21" s="187"/>
      <c r="H21" s="187"/>
      <c r="I21" s="187"/>
      <c r="J21" s="187"/>
      <c r="K21" s="187"/>
      <c r="L21" s="187"/>
      <c r="M21" s="187"/>
      <c r="N21" s="187"/>
      <c r="O21" s="187"/>
      <c r="P21" s="187"/>
      <c r="Q21" s="187"/>
      <c r="R21" s="187"/>
      <c r="S21" s="187"/>
      <c r="T21" s="187"/>
      <c r="U21" s="187"/>
      <c r="V21" s="187"/>
      <c r="W21" s="187"/>
      <c r="X21" s="187"/>
      <c r="Y21" s="187"/>
      <c r="Z21" s="187"/>
      <c r="AA21" s="187"/>
      <c r="AB21" s="187"/>
      <c r="AC21" s="187"/>
      <c r="AD21" s="187"/>
      <c r="AE21" s="187"/>
      <c r="AF21" s="187"/>
      <c r="AG21" s="187"/>
      <c r="AH21" s="187"/>
      <c r="AI21" s="187"/>
      <c r="AJ21" s="187"/>
      <c r="AK21" s="187"/>
      <c r="AL21" s="187"/>
      <c r="AM21" s="187"/>
      <c r="AN21" s="187"/>
      <c r="AO21" s="187"/>
      <c r="AP21" s="187"/>
      <c r="AQ21" s="187"/>
      <c r="AR21" s="187"/>
      <c r="AS21" s="187"/>
      <c r="AT21" s="187"/>
      <c r="AU21" s="187"/>
      <c r="AV21" s="187"/>
      <c r="AW21" s="187"/>
      <c r="AX21" s="187"/>
      <c r="AY21" s="187"/>
      <c r="AZ21" s="187"/>
    </row>
    <row r="22" spans="1:52">
      <c r="A22" s="188" t="str">
        <f>'[1]danfoss,sagi'!$A22</f>
        <v>DAN012</v>
      </c>
      <c r="B22" s="189" t="str">
        <f>'[1]danfoss,sagi'!$B22</f>
        <v>ORIFICE NO 6</v>
      </c>
      <c r="C22" s="137"/>
      <c r="D22" s="45"/>
      <c r="E22" s="190">
        <f>'[1]danfoss,sagi'!J22</f>
        <v>37.2727272727273</v>
      </c>
      <c r="F22" s="70"/>
      <c r="G22" s="187"/>
      <c r="H22" s="187"/>
      <c r="I22" s="187"/>
      <c r="J22" s="187"/>
      <c r="K22" s="187"/>
      <c r="L22" s="187"/>
      <c r="M22" s="187"/>
      <c r="N22" s="187"/>
      <c r="O22" s="187"/>
      <c r="P22" s="187"/>
      <c r="Q22" s="187"/>
      <c r="R22" s="187"/>
      <c r="S22" s="187"/>
      <c r="T22" s="187"/>
      <c r="U22" s="187"/>
      <c r="V22" s="187"/>
      <c r="W22" s="187"/>
      <c r="X22" s="187"/>
      <c r="Y22" s="187"/>
      <c r="Z22" s="187"/>
      <c r="AA22" s="187"/>
      <c r="AB22" s="187"/>
      <c r="AC22" s="187"/>
      <c r="AD22" s="187"/>
      <c r="AE22" s="187"/>
      <c r="AF22" s="187"/>
      <c r="AG22" s="187"/>
      <c r="AH22" s="187"/>
      <c r="AI22" s="187"/>
      <c r="AJ22" s="187"/>
      <c r="AK22" s="187"/>
      <c r="AL22" s="187"/>
      <c r="AM22" s="187"/>
      <c r="AN22" s="187"/>
      <c r="AO22" s="187"/>
      <c r="AP22" s="187"/>
      <c r="AQ22" s="187"/>
      <c r="AR22" s="187"/>
      <c r="AS22" s="187"/>
      <c r="AT22" s="187"/>
      <c r="AU22" s="187"/>
      <c r="AV22" s="187"/>
      <c r="AW22" s="187"/>
      <c r="AX22" s="187"/>
      <c r="AY22" s="187"/>
      <c r="AZ22" s="187"/>
    </row>
    <row r="23" spans="1:52">
      <c r="A23" s="188" t="str">
        <f>'[1]danfoss,sagi'!$A23</f>
        <v>DAN012.1</v>
      </c>
      <c r="B23" s="189" t="str">
        <f>'[1]danfoss,sagi'!$B23</f>
        <v>TGES5 R507 5/8 X 7/8 EXP VALVE</v>
      </c>
      <c r="C23" s="137"/>
      <c r="D23" s="45"/>
      <c r="E23" s="190">
        <f>'[1]danfoss,sagi'!J23</f>
        <v>301.957407407407</v>
      </c>
      <c r="F23" s="141"/>
      <c r="G23" s="187"/>
      <c r="H23" s="187"/>
      <c r="I23" s="187"/>
      <c r="J23" s="187"/>
      <c r="K23" s="187"/>
      <c r="L23" s="187"/>
      <c r="M23" s="187"/>
      <c r="N23" s="187"/>
      <c r="O23" s="187"/>
      <c r="P23" s="187"/>
      <c r="Q23" s="187"/>
      <c r="R23" s="187"/>
      <c r="S23" s="187"/>
      <c r="T23" s="187"/>
      <c r="U23" s="187"/>
      <c r="V23" s="187"/>
      <c r="W23" s="187"/>
      <c r="X23" s="187"/>
      <c r="Y23" s="187"/>
      <c r="Z23" s="187"/>
      <c r="AA23" s="187"/>
      <c r="AB23" s="187"/>
      <c r="AC23" s="187"/>
      <c r="AD23" s="187"/>
      <c r="AE23" s="187"/>
      <c r="AF23" s="187"/>
      <c r="AG23" s="187"/>
      <c r="AH23" s="187"/>
      <c r="AI23" s="187"/>
      <c r="AJ23" s="187"/>
      <c r="AK23" s="187"/>
      <c r="AL23" s="187"/>
      <c r="AM23" s="187"/>
      <c r="AN23" s="187"/>
      <c r="AO23" s="187"/>
      <c r="AP23" s="187"/>
      <c r="AQ23" s="187"/>
      <c r="AR23" s="187"/>
      <c r="AS23" s="187"/>
      <c r="AT23" s="187"/>
      <c r="AU23" s="187"/>
      <c r="AV23" s="187"/>
      <c r="AW23" s="187"/>
      <c r="AX23" s="187"/>
      <c r="AY23" s="187"/>
      <c r="AZ23" s="187"/>
    </row>
    <row r="24" spans="1:52">
      <c r="A24" s="188" t="str">
        <f>'[1]danfoss,sagi'!$A24</f>
        <v>DAN012.2</v>
      </c>
      <c r="B24" s="189" t="str">
        <f>'[1]danfoss,sagi'!$B24</f>
        <v>TGES7.5 R507 5/8 X 7/8 EXP VALVE</v>
      </c>
      <c r="C24" s="137"/>
      <c r="D24" s="45"/>
      <c r="E24" s="190">
        <f>'[1]danfoss,sagi'!J24</f>
        <v>392.688888888889</v>
      </c>
      <c r="F24" s="142"/>
      <c r="G24" s="187"/>
      <c r="H24" s="187"/>
      <c r="I24" s="187"/>
      <c r="J24" s="187"/>
      <c r="K24" s="187"/>
      <c r="L24" s="187"/>
      <c r="M24" s="187"/>
      <c r="N24" s="187"/>
      <c r="O24" s="187"/>
      <c r="P24" s="187"/>
      <c r="Q24" s="187"/>
      <c r="R24" s="187"/>
      <c r="S24" s="187"/>
      <c r="T24" s="187"/>
      <c r="U24" s="187"/>
      <c r="V24" s="187"/>
      <c r="W24" s="187"/>
      <c r="X24" s="187"/>
      <c r="Y24" s="187"/>
      <c r="Z24" s="187"/>
      <c r="AA24" s="187"/>
      <c r="AB24" s="187"/>
      <c r="AC24" s="187"/>
      <c r="AD24" s="187"/>
      <c r="AE24" s="187"/>
      <c r="AF24" s="187"/>
      <c r="AG24" s="187"/>
      <c r="AH24" s="187"/>
      <c r="AI24" s="187"/>
      <c r="AJ24" s="187"/>
      <c r="AK24" s="187"/>
      <c r="AL24" s="187"/>
      <c r="AM24" s="187"/>
      <c r="AN24" s="187"/>
      <c r="AO24" s="187"/>
      <c r="AP24" s="187"/>
      <c r="AQ24" s="187"/>
      <c r="AR24" s="187"/>
      <c r="AS24" s="187"/>
      <c r="AT24" s="187"/>
      <c r="AU24" s="187"/>
      <c r="AV24" s="187"/>
      <c r="AW24" s="187"/>
      <c r="AX24" s="187"/>
      <c r="AY24" s="187"/>
      <c r="AZ24" s="187"/>
    </row>
    <row r="25" spans="1:52">
      <c r="A25" s="188" t="str">
        <f>'[1]danfoss,sagi'!$A25</f>
        <v>DAN012.3</v>
      </c>
      <c r="B25" s="189" t="str">
        <f>'[1]danfoss,sagi'!$B25</f>
        <v>TGES9 R507 5/8 X 7/8 EXP VALVE</v>
      </c>
      <c r="C25" s="137"/>
      <c r="D25" s="45"/>
      <c r="E25" s="190">
        <f>'[1]danfoss,sagi'!J25</f>
        <v>392.688888888889</v>
      </c>
      <c r="F25" s="142"/>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c r="AT25" s="187"/>
      <c r="AU25" s="187"/>
      <c r="AV25" s="187"/>
      <c r="AW25" s="187"/>
      <c r="AX25" s="187"/>
      <c r="AY25" s="187"/>
      <c r="AZ25" s="187"/>
    </row>
    <row r="26" spans="1:52">
      <c r="A26" s="188" t="str">
        <f>'[1]danfoss,sagi'!$A26</f>
        <v>DAN012.4</v>
      </c>
      <c r="B26" s="189" t="str">
        <f>'[1]danfoss,sagi'!$B26</f>
        <v>TGES11 R507 5/8 X 1 1/8 EXP VALVE</v>
      </c>
      <c r="C26" s="137"/>
      <c r="D26" s="45"/>
      <c r="E26" s="190">
        <f>'[1]danfoss,sagi'!J26</f>
        <v>392.688888888889</v>
      </c>
      <c r="F26" s="142"/>
      <c r="G26" s="187"/>
      <c r="H26" s="187"/>
      <c r="I26" s="187"/>
      <c r="J26" s="187"/>
      <c r="K26" s="187"/>
      <c r="L26" s="187"/>
      <c r="M26" s="187"/>
      <c r="N26" s="187"/>
      <c r="O26" s="187"/>
      <c r="P26" s="187"/>
      <c r="Q26" s="187"/>
      <c r="R26" s="187"/>
      <c r="S26" s="187"/>
      <c r="T26" s="187"/>
      <c r="U26" s="187"/>
      <c r="V26" s="187"/>
      <c r="W26" s="187"/>
      <c r="X26" s="187"/>
      <c r="Y26" s="187"/>
      <c r="Z26" s="187"/>
      <c r="AA26" s="187"/>
      <c r="AB26" s="187"/>
      <c r="AC26" s="187"/>
      <c r="AD26" s="187"/>
      <c r="AE26" s="187"/>
      <c r="AF26" s="187"/>
      <c r="AG26" s="187"/>
      <c r="AH26" s="187"/>
      <c r="AI26" s="187"/>
      <c r="AJ26" s="187"/>
      <c r="AK26" s="187"/>
      <c r="AL26" s="187"/>
      <c r="AM26" s="187"/>
      <c r="AN26" s="187"/>
      <c r="AO26" s="187"/>
      <c r="AP26" s="187"/>
      <c r="AQ26" s="187"/>
      <c r="AR26" s="187"/>
      <c r="AS26" s="187"/>
      <c r="AT26" s="187"/>
      <c r="AU26" s="187"/>
      <c r="AV26" s="187"/>
      <c r="AW26" s="187"/>
      <c r="AX26" s="187"/>
      <c r="AY26" s="187"/>
      <c r="AZ26" s="187"/>
    </row>
    <row r="27" spans="1:52">
      <c r="A27" s="188" t="str">
        <f>'[1]danfoss,sagi'!$A27</f>
        <v>DAN012.5</v>
      </c>
      <c r="B27" s="189" t="str">
        <f>'[1]danfoss,sagi'!$B27</f>
        <v>TGES13 R507 7/8 X 1 1/8 EXP VALVE</v>
      </c>
      <c r="C27" s="137"/>
      <c r="D27" s="45"/>
      <c r="E27" s="190">
        <f>'[1]danfoss,sagi'!J27</f>
        <v>468.614814814815</v>
      </c>
      <c r="F27" s="142"/>
      <c r="G27" s="187"/>
      <c r="H27" s="187"/>
      <c r="I27" s="187"/>
      <c r="J27" s="187"/>
      <c r="K27" s="187"/>
      <c r="L27" s="187"/>
      <c r="M27" s="187"/>
      <c r="N27" s="187"/>
      <c r="O27" s="187"/>
      <c r="P27" s="187"/>
      <c r="Q27" s="187"/>
      <c r="R27" s="187"/>
      <c r="S27" s="187"/>
      <c r="T27" s="187"/>
      <c r="U27" s="187"/>
      <c r="V27" s="187"/>
      <c r="W27" s="187"/>
      <c r="X27" s="187"/>
      <c r="Y27" s="187"/>
      <c r="Z27" s="187"/>
      <c r="AA27" s="187"/>
      <c r="AB27" s="187"/>
      <c r="AC27" s="187"/>
      <c r="AD27" s="187"/>
      <c r="AE27" s="187"/>
      <c r="AF27" s="187"/>
      <c r="AG27" s="187"/>
      <c r="AH27" s="187"/>
      <c r="AI27" s="187"/>
      <c r="AJ27" s="187"/>
      <c r="AK27" s="187"/>
      <c r="AL27" s="187"/>
      <c r="AM27" s="187"/>
      <c r="AN27" s="187"/>
      <c r="AO27" s="187"/>
      <c r="AP27" s="187"/>
      <c r="AQ27" s="187"/>
      <c r="AR27" s="187"/>
      <c r="AS27" s="187"/>
      <c r="AT27" s="187"/>
      <c r="AU27" s="187"/>
      <c r="AV27" s="187"/>
      <c r="AW27" s="187"/>
      <c r="AX27" s="187"/>
      <c r="AY27" s="187"/>
      <c r="AZ27" s="187"/>
    </row>
    <row r="28" spans="1:52">
      <c r="A28" s="188" t="str">
        <f>'[1]danfoss,sagi'!$A28</f>
        <v>DAN012.6</v>
      </c>
      <c r="B28" s="189" t="str">
        <f>'[1]danfoss,sagi'!$B28</f>
        <v>TGES18 R507 7/8 X 1 3/8 EXP VALVE</v>
      </c>
      <c r="C28" s="137"/>
      <c r="D28" s="45"/>
      <c r="E28" s="190">
        <f>'[1]danfoss,sagi'!J28</f>
        <v>563.37037037037</v>
      </c>
      <c r="F28" s="142"/>
      <c r="G28" s="187"/>
      <c r="H28" s="187"/>
      <c r="I28" s="187"/>
      <c r="J28" s="187"/>
      <c r="K28" s="187"/>
      <c r="L28" s="187"/>
      <c r="M28" s="187"/>
      <c r="N28" s="187"/>
      <c r="O28" s="187"/>
      <c r="P28" s="187"/>
      <c r="Q28" s="187"/>
      <c r="R28" s="187"/>
      <c r="S28" s="187"/>
      <c r="T28" s="187"/>
      <c r="U28" s="187"/>
      <c r="V28" s="187"/>
      <c r="W28" s="187"/>
      <c r="X28" s="187"/>
      <c r="Y28" s="187"/>
      <c r="Z28" s="187"/>
      <c r="AA28" s="187"/>
      <c r="AB28" s="187"/>
      <c r="AC28" s="187"/>
      <c r="AD28" s="187"/>
      <c r="AE28" s="187"/>
      <c r="AF28" s="187"/>
      <c r="AG28" s="187"/>
      <c r="AH28" s="187"/>
      <c r="AI28" s="187"/>
      <c r="AJ28" s="187"/>
      <c r="AK28" s="187"/>
      <c r="AL28" s="187"/>
      <c r="AM28" s="187"/>
      <c r="AN28" s="187"/>
      <c r="AO28" s="187"/>
      <c r="AP28" s="187"/>
      <c r="AQ28" s="187"/>
      <c r="AR28" s="187"/>
      <c r="AS28" s="187"/>
      <c r="AT28" s="187"/>
      <c r="AU28" s="187"/>
      <c r="AV28" s="187"/>
      <c r="AW28" s="187"/>
      <c r="AX28" s="187"/>
      <c r="AY28" s="187"/>
      <c r="AZ28" s="187"/>
    </row>
    <row r="29" spans="1:52">
      <c r="A29" s="188" t="str">
        <f>'[1]danfoss,sagi'!$A29</f>
        <v>DAN012.7</v>
      </c>
      <c r="B29" s="189" t="str">
        <f>'[1]danfoss,sagi'!$B29</f>
        <v>TGES21 R507 7/8 X 1 3/8 EXP VALVE</v>
      </c>
      <c r="C29" s="137"/>
      <c r="D29" s="45"/>
      <c r="E29" s="190">
        <f>'[1]danfoss,sagi'!J29</f>
        <v>563.37037037037</v>
      </c>
      <c r="F29" s="191"/>
      <c r="G29" s="187"/>
      <c r="H29" s="187"/>
      <c r="I29" s="187"/>
      <c r="J29" s="187"/>
      <c r="K29" s="187"/>
      <c r="L29" s="187"/>
      <c r="M29" s="187"/>
      <c r="N29" s="187"/>
      <c r="O29" s="187"/>
      <c r="P29" s="187"/>
      <c r="Q29" s="187"/>
      <c r="R29" s="187"/>
      <c r="S29" s="187"/>
      <c r="T29" s="187"/>
      <c r="U29" s="187"/>
      <c r="V29" s="187"/>
      <c r="W29" s="187"/>
      <c r="X29" s="187"/>
      <c r="Y29" s="187"/>
      <c r="Z29" s="187"/>
      <c r="AA29" s="187"/>
      <c r="AB29" s="187"/>
      <c r="AC29" s="187"/>
      <c r="AD29" s="187"/>
      <c r="AE29" s="187"/>
      <c r="AF29" s="187"/>
      <c r="AG29" s="187"/>
      <c r="AH29" s="187"/>
      <c r="AI29" s="187"/>
      <c r="AJ29" s="187"/>
      <c r="AK29" s="187"/>
      <c r="AL29" s="187"/>
      <c r="AM29" s="187"/>
      <c r="AN29" s="187"/>
      <c r="AO29" s="187"/>
      <c r="AP29" s="187"/>
      <c r="AQ29" s="187"/>
      <c r="AR29" s="187"/>
      <c r="AS29" s="187"/>
      <c r="AT29" s="187"/>
      <c r="AU29" s="187"/>
      <c r="AV29" s="187"/>
      <c r="AW29" s="187"/>
      <c r="AX29" s="187"/>
      <c r="AY29" s="187"/>
      <c r="AZ29" s="187"/>
    </row>
    <row r="30" spans="1:52">
      <c r="A30" s="188" t="str">
        <f>'[1]danfoss,sagi'!$A30</f>
        <v>DAN013</v>
      </c>
      <c r="B30" s="189" t="str">
        <f>'[1]danfoss,sagi'!$B30</f>
        <v>Danfoss DML032Filter Drier 1/4"F</v>
      </c>
      <c r="C30" s="137"/>
      <c r="D30" s="45"/>
      <c r="E30" s="190">
        <f>'[1]danfoss,sagi'!J30</f>
        <v>29.5253682487725</v>
      </c>
      <c r="F30" s="70"/>
      <c r="G30" s="187"/>
      <c r="H30" s="187"/>
      <c r="I30" s="187"/>
      <c r="J30" s="187"/>
      <c r="K30" s="187"/>
      <c r="L30" s="187"/>
      <c r="M30" s="187"/>
      <c r="N30" s="187"/>
      <c r="O30" s="187"/>
      <c r="P30" s="187"/>
      <c r="Q30" s="187"/>
      <c r="R30" s="187"/>
      <c r="S30" s="187"/>
      <c r="T30" s="187"/>
      <c r="U30" s="187"/>
      <c r="V30" s="187"/>
      <c r="W30" s="187"/>
      <c r="X30" s="187"/>
      <c r="Y30" s="187"/>
      <c r="Z30" s="187"/>
      <c r="AA30" s="187"/>
      <c r="AB30" s="187"/>
      <c r="AC30" s="187"/>
      <c r="AD30" s="187"/>
      <c r="AE30" s="187"/>
      <c r="AF30" s="187"/>
      <c r="AG30" s="187"/>
      <c r="AH30" s="187"/>
      <c r="AI30" s="187"/>
      <c r="AJ30" s="187"/>
      <c r="AK30" s="187"/>
      <c r="AL30" s="187"/>
      <c r="AM30" s="187"/>
      <c r="AN30" s="187"/>
      <c r="AO30" s="187"/>
      <c r="AP30" s="187"/>
      <c r="AQ30" s="187"/>
      <c r="AR30" s="187"/>
      <c r="AS30" s="187"/>
      <c r="AT30" s="187"/>
      <c r="AU30" s="187"/>
      <c r="AV30" s="187"/>
      <c r="AW30" s="187"/>
      <c r="AX30" s="187"/>
      <c r="AY30" s="187"/>
      <c r="AZ30" s="187"/>
    </row>
    <row r="31" spans="1:52">
      <c r="A31" s="188" t="str">
        <f>'[1]danfoss,sagi'!$A31</f>
        <v>DAN013.1</v>
      </c>
      <c r="B31" s="189" t="str">
        <f>'[1]danfoss,sagi'!$B31</f>
        <v>Danfoss DML032SFilter Drier 1/4"(solder)</v>
      </c>
      <c r="C31" s="137"/>
      <c r="D31" s="45"/>
      <c r="E31" s="190">
        <f>'[1]danfoss,sagi'!J31</f>
        <v>29.5253682487725</v>
      </c>
      <c r="F31" s="70"/>
      <c r="G31" s="187"/>
      <c r="H31" s="187"/>
      <c r="I31" s="187"/>
      <c r="J31" s="187"/>
      <c r="K31" s="187"/>
      <c r="L31" s="187"/>
      <c r="M31" s="187"/>
      <c r="N31" s="187"/>
      <c r="O31" s="187"/>
      <c r="P31" s="187"/>
      <c r="Q31" s="187"/>
      <c r="R31" s="187"/>
      <c r="S31" s="187"/>
      <c r="T31" s="187"/>
      <c r="U31" s="187"/>
      <c r="V31" s="187"/>
      <c r="W31" s="187"/>
      <c r="X31" s="187"/>
      <c r="Y31" s="187"/>
      <c r="Z31" s="187"/>
      <c r="AA31" s="187"/>
      <c r="AB31" s="187"/>
      <c r="AC31" s="187"/>
      <c r="AD31" s="187"/>
      <c r="AE31" s="187"/>
      <c r="AF31" s="187"/>
      <c r="AG31" s="187"/>
      <c r="AH31" s="187"/>
      <c r="AI31" s="187"/>
      <c r="AJ31" s="187"/>
      <c r="AK31" s="187"/>
      <c r="AL31" s="187"/>
      <c r="AM31" s="187"/>
      <c r="AN31" s="187"/>
      <c r="AO31" s="187"/>
      <c r="AP31" s="187"/>
      <c r="AQ31" s="187"/>
      <c r="AR31" s="187"/>
      <c r="AS31" s="187"/>
      <c r="AT31" s="187"/>
      <c r="AU31" s="187"/>
      <c r="AV31" s="187"/>
      <c r="AW31" s="187"/>
      <c r="AX31" s="187"/>
      <c r="AY31" s="187"/>
      <c r="AZ31" s="187"/>
    </row>
    <row r="32" spans="1:52">
      <c r="A32" s="188" t="str">
        <f>'[1]danfoss,sagi'!$A32</f>
        <v>DAN014</v>
      </c>
      <c r="B32" s="189" t="str">
        <f>'[1]danfoss,sagi'!$B32</f>
        <v>Danfoss DML052Filter Drier 1/4"F </v>
      </c>
      <c r="C32" s="137"/>
      <c r="D32" s="45"/>
      <c r="E32" s="190">
        <f>'[1]danfoss,sagi'!J32</f>
        <v>24.4255319148936</v>
      </c>
      <c r="F32" s="70"/>
      <c r="G32" s="187"/>
      <c r="H32" s="187"/>
      <c r="I32" s="187"/>
      <c r="J32" s="187"/>
      <c r="K32" s="187"/>
      <c r="L32" s="187"/>
      <c r="M32" s="187"/>
      <c r="N32" s="187"/>
      <c r="O32" s="187"/>
      <c r="P32" s="187"/>
      <c r="Q32" s="187"/>
      <c r="R32" s="187"/>
      <c r="S32" s="187"/>
      <c r="T32" s="187"/>
      <c r="U32" s="187"/>
      <c r="V32" s="187"/>
      <c r="W32" s="187"/>
      <c r="X32" s="187"/>
      <c r="Y32" s="187"/>
      <c r="Z32" s="187"/>
      <c r="AA32" s="187"/>
      <c r="AB32" s="187"/>
      <c r="AC32" s="187"/>
      <c r="AD32" s="187"/>
      <c r="AE32" s="187"/>
      <c r="AF32" s="187"/>
      <c r="AG32" s="187"/>
      <c r="AH32" s="187"/>
      <c r="AI32" s="187"/>
      <c r="AJ32" s="187"/>
      <c r="AK32" s="187"/>
      <c r="AL32" s="187"/>
      <c r="AM32" s="187"/>
      <c r="AN32" s="187"/>
      <c r="AO32" s="187"/>
      <c r="AP32" s="187"/>
      <c r="AQ32" s="187"/>
      <c r="AR32" s="187"/>
      <c r="AS32" s="187"/>
      <c r="AT32" s="187"/>
      <c r="AU32" s="187"/>
      <c r="AV32" s="187"/>
      <c r="AW32" s="187"/>
      <c r="AX32" s="187"/>
      <c r="AY32" s="187"/>
      <c r="AZ32" s="187"/>
    </row>
    <row r="33" spans="1:52">
      <c r="A33" s="188" t="str">
        <f>'[1]danfoss,sagi'!$A33</f>
        <v>DAN015</v>
      </c>
      <c r="B33" s="189" t="str">
        <f>'[1]danfoss,sagi'!$B33</f>
        <v>Danfoss DML083 Filter Drier 3/8"F  </v>
      </c>
      <c r="C33" s="137"/>
      <c r="D33" s="45"/>
      <c r="E33" s="190">
        <f>'[1]danfoss,sagi'!J33</f>
        <v>33.0818330605565</v>
      </c>
      <c r="F33" s="70"/>
      <c r="G33" s="187"/>
      <c r="H33" s="187"/>
      <c r="I33" s="187"/>
      <c r="J33" s="187"/>
      <c r="K33" s="187"/>
      <c r="L33" s="187"/>
      <c r="M33" s="187"/>
      <c r="N33" s="187"/>
      <c r="O33" s="187"/>
      <c r="P33" s="187"/>
      <c r="Q33" s="187"/>
      <c r="R33" s="187"/>
      <c r="S33" s="187"/>
      <c r="T33" s="187"/>
      <c r="U33" s="187"/>
      <c r="V33" s="187"/>
      <c r="W33" s="187"/>
      <c r="X33" s="187"/>
      <c r="Y33" s="187"/>
      <c r="Z33" s="187"/>
      <c r="AA33" s="187"/>
      <c r="AB33" s="187"/>
      <c r="AC33" s="187"/>
      <c r="AD33" s="187"/>
      <c r="AE33" s="187"/>
      <c r="AF33" s="187"/>
      <c r="AG33" s="187"/>
      <c r="AH33" s="187"/>
      <c r="AI33" s="187"/>
      <c r="AJ33" s="187"/>
      <c r="AK33" s="187"/>
      <c r="AL33" s="187"/>
      <c r="AM33" s="187"/>
      <c r="AN33" s="187"/>
      <c r="AO33" s="187"/>
      <c r="AP33" s="187"/>
      <c r="AQ33" s="187"/>
      <c r="AR33" s="187"/>
      <c r="AS33" s="187"/>
      <c r="AT33" s="187"/>
      <c r="AU33" s="187"/>
      <c r="AV33" s="187"/>
      <c r="AW33" s="187"/>
      <c r="AX33" s="187"/>
      <c r="AY33" s="187"/>
      <c r="AZ33" s="187"/>
    </row>
    <row r="34" spans="1:52">
      <c r="A34" s="188" t="str">
        <f>'[1]danfoss,sagi'!$A34</f>
        <v>DAN016</v>
      </c>
      <c r="B34" s="189" t="str">
        <f>'[1]danfoss,sagi'!$B34</f>
        <v>Danfoss DML163 Filter Drier  </v>
      </c>
      <c r="C34" s="137"/>
      <c r="D34" s="45"/>
      <c r="E34" s="190">
        <f>'[1]danfoss,sagi'!J34</f>
        <v>38.8918439716312</v>
      </c>
      <c r="F34" s="70"/>
      <c r="G34" s="187"/>
      <c r="H34" s="187"/>
      <c r="I34" s="187"/>
      <c r="J34" s="187"/>
      <c r="K34" s="187"/>
      <c r="L34" s="187"/>
      <c r="M34" s="187"/>
      <c r="N34" s="187"/>
      <c r="O34" s="187"/>
      <c r="P34" s="187"/>
      <c r="Q34" s="187"/>
      <c r="R34" s="187"/>
      <c r="S34" s="187"/>
      <c r="T34" s="187"/>
      <c r="U34" s="187"/>
      <c r="V34" s="187"/>
      <c r="W34" s="187"/>
      <c r="X34" s="187"/>
      <c r="Y34" s="187"/>
      <c r="Z34" s="187"/>
      <c r="AA34" s="187"/>
      <c r="AB34" s="187"/>
      <c r="AC34" s="187"/>
      <c r="AD34" s="187"/>
      <c r="AE34" s="187"/>
      <c r="AF34" s="187"/>
      <c r="AG34" s="187"/>
      <c r="AH34" s="187"/>
      <c r="AI34" s="187"/>
      <c r="AJ34" s="187"/>
      <c r="AK34" s="187"/>
      <c r="AL34" s="187"/>
      <c r="AM34" s="187"/>
      <c r="AN34" s="187"/>
      <c r="AO34" s="187"/>
      <c r="AP34" s="187"/>
      <c r="AQ34" s="187"/>
      <c r="AR34" s="187"/>
      <c r="AS34" s="187"/>
      <c r="AT34" s="187"/>
      <c r="AU34" s="187"/>
      <c r="AV34" s="187"/>
      <c r="AW34" s="187"/>
      <c r="AX34" s="187"/>
      <c r="AY34" s="187"/>
      <c r="AZ34" s="187"/>
    </row>
    <row r="35" spans="1:52">
      <c r="A35" s="188" t="str">
        <f>'[1]danfoss,sagi'!$A35</f>
        <v>DAN017</v>
      </c>
      <c r="B35" s="189" t="str">
        <f>'[1]danfoss,sagi'!$B35</f>
        <v>Danfoss DML164 Filter Drier  </v>
      </c>
      <c r="C35" s="137"/>
      <c r="D35" s="45"/>
      <c r="E35" s="190">
        <f>'[1]danfoss,sagi'!J35</f>
        <v>38.8918439716312</v>
      </c>
      <c r="F35" s="70"/>
      <c r="G35" s="187"/>
      <c r="H35" s="187"/>
      <c r="I35" s="187"/>
      <c r="J35" s="187"/>
      <c r="K35" s="187"/>
      <c r="L35" s="187"/>
      <c r="M35" s="187"/>
      <c r="N35" s="187"/>
      <c r="O35" s="187"/>
      <c r="P35" s="187"/>
      <c r="Q35" s="187"/>
      <c r="R35" s="187"/>
      <c r="S35" s="187"/>
      <c r="T35" s="187"/>
      <c r="U35" s="187"/>
      <c r="V35" s="187"/>
      <c r="W35" s="187"/>
      <c r="X35" s="187"/>
      <c r="Y35" s="187"/>
      <c r="Z35" s="187"/>
      <c r="AA35" s="187"/>
      <c r="AB35" s="187"/>
      <c r="AC35" s="187"/>
      <c r="AD35" s="187"/>
      <c r="AE35" s="187"/>
      <c r="AF35" s="187"/>
      <c r="AG35" s="187"/>
      <c r="AH35" s="187"/>
      <c r="AI35" s="187"/>
      <c r="AJ35" s="187"/>
      <c r="AK35" s="187"/>
      <c r="AL35" s="187"/>
      <c r="AM35" s="187"/>
      <c r="AN35" s="187"/>
      <c r="AO35" s="187"/>
      <c r="AP35" s="187"/>
      <c r="AQ35" s="187"/>
      <c r="AR35" s="187"/>
      <c r="AS35" s="187"/>
      <c r="AT35" s="187"/>
      <c r="AU35" s="187"/>
      <c r="AV35" s="187"/>
      <c r="AW35" s="187"/>
      <c r="AX35" s="187"/>
      <c r="AY35" s="187"/>
      <c r="AZ35" s="187"/>
    </row>
    <row r="36" spans="1:52">
      <c r="A36" s="188" t="str">
        <f>'[1]danfoss,sagi'!$A36</f>
        <v>DAN018</v>
      </c>
      <c r="B36" s="189" t="str">
        <f>'[1]danfoss,sagi'!$B36</f>
        <v>Danfoss DML165 Filter Drier  </v>
      </c>
      <c r="C36" s="137"/>
      <c r="D36" s="45"/>
      <c r="E36" s="190">
        <f>'[1]danfoss,sagi'!J36</f>
        <v>38.8918439716312</v>
      </c>
      <c r="F36" s="70"/>
      <c r="G36" s="187"/>
      <c r="H36" s="187"/>
      <c r="I36" s="187"/>
      <c r="J36" s="187"/>
      <c r="K36" s="187"/>
      <c r="L36" s="187"/>
      <c r="M36" s="187"/>
      <c r="N36" s="187"/>
      <c r="O36" s="187"/>
      <c r="P36" s="187"/>
      <c r="Q36" s="187"/>
      <c r="R36" s="187"/>
      <c r="S36" s="187"/>
      <c r="T36" s="187"/>
      <c r="U36" s="187"/>
      <c r="V36" s="187"/>
      <c r="W36" s="187"/>
      <c r="X36" s="187"/>
      <c r="Y36" s="187"/>
      <c r="Z36" s="187"/>
      <c r="AA36" s="187"/>
      <c r="AB36" s="187"/>
      <c r="AC36" s="187"/>
      <c r="AD36" s="187"/>
      <c r="AE36" s="187"/>
      <c r="AF36" s="187"/>
      <c r="AG36" s="187"/>
      <c r="AH36" s="187"/>
      <c r="AI36" s="187"/>
      <c r="AJ36" s="187"/>
      <c r="AK36" s="187"/>
      <c r="AL36" s="187"/>
      <c r="AM36" s="187"/>
      <c r="AN36" s="187"/>
      <c r="AO36" s="187"/>
      <c r="AP36" s="187"/>
      <c r="AQ36" s="187"/>
      <c r="AR36" s="187"/>
      <c r="AS36" s="187"/>
      <c r="AT36" s="187"/>
      <c r="AU36" s="187"/>
      <c r="AV36" s="187"/>
      <c r="AW36" s="187"/>
      <c r="AX36" s="187"/>
      <c r="AY36" s="187"/>
      <c r="AZ36" s="187"/>
    </row>
    <row r="37" spans="1:52">
      <c r="A37" s="188" t="str">
        <f>'[1]danfoss,sagi'!$A37</f>
        <v>DAN019</v>
      </c>
      <c r="B37" s="189" t="str">
        <f>'[1]danfoss,sagi'!$B37</f>
        <v>Danfoss DML304 Filter Drier</v>
      </c>
      <c r="C37" s="137"/>
      <c r="D37" s="45"/>
      <c r="E37" s="190">
        <f>'[1]danfoss,sagi'!J37</f>
        <v>78.0744680851064</v>
      </c>
      <c r="F37" s="70"/>
      <c r="G37" s="187"/>
      <c r="H37" s="187"/>
      <c r="I37" s="187"/>
      <c r="J37" s="187"/>
      <c r="K37" s="187"/>
      <c r="L37" s="187"/>
      <c r="M37" s="187"/>
      <c r="N37" s="187"/>
      <c r="O37" s="187"/>
      <c r="P37" s="187"/>
      <c r="Q37" s="187"/>
      <c r="R37" s="187"/>
      <c r="S37" s="187"/>
      <c r="T37" s="187"/>
      <c r="U37" s="187"/>
      <c r="V37" s="187"/>
      <c r="W37" s="187"/>
      <c r="X37" s="187"/>
      <c r="Y37" s="187"/>
      <c r="Z37" s="187"/>
      <c r="AA37" s="187"/>
      <c r="AB37" s="187"/>
      <c r="AC37" s="187"/>
      <c r="AD37" s="187"/>
      <c r="AE37" s="187"/>
      <c r="AF37" s="187"/>
      <c r="AG37" s="187"/>
      <c r="AH37" s="187"/>
      <c r="AI37" s="187"/>
      <c r="AJ37" s="187"/>
      <c r="AK37" s="187"/>
      <c r="AL37" s="187"/>
      <c r="AM37" s="187"/>
      <c r="AN37" s="187"/>
      <c r="AO37" s="187"/>
      <c r="AP37" s="187"/>
      <c r="AQ37" s="187"/>
      <c r="AR37" s="187"/>
      <c r="AS37" s="187"/>
      <c r="AT37" s="187"/>
      <c r="AU37" s="187"/>
      <c r="AV37" s="187"/>
      <c r="AW37" s="187"/>
      <c r="AX37" s="187"/>
      <c r="AY37" s="187"/>
      <c r="AZ37" s="187"/>
    </row>
    <row r="38" spans="1:52">
      <c r="A38" s="188" t="str">
        <f>'[1]danfoss,sagi'!$A38</f>
        <v>DAN020</v>
      </c>
      <c r="B38" s="189" t="str">
        <f>'[1]danfoss,sagi'!$B38</f>
        <v>Danfoss DML305 Filter Drier </v>
      </c>
      <c r="C38" s="137"/>
      <c r="D38" s="45"/>
      <c r="E38" s="190">
        <f>'[1]danfoss,sagi'!J38</f>
        <v>81.636524822695</v>
      </c>
      <c r="F38" s="70"/>
      <c r="G38" s="187"/>
      <c r="H38" s="187"/>
      <c r="I38" s="187"/>
      <c r="J38" s="187"/>
      <c r="K38" s="187"/>
      <c r="L38" s="187"/>
      <c r="M38" s="187"/>
      <c r="N38" s="187"/>
      <c r="O38" s="187"/>
      <c r="P38" s="187"/>
      <c r="Q38" s="187"/>
      <c r="R38" s="187"/>
      <c r="S38" s="187"/>
      <c r="T38" s="187"/>
      <c r="U38" s="187"/>
      <c r="V38" s="187"/>
      <c r="W38" s="187"/>
      <c r="X38" s="187"/>
      <c r="Y38" s="187"/>
      <c r="Z38" s="187"/>
      <c r="AA38" s="187"/>
      <c r="AB38" s="187"/>
      <c r="AC38" s="187"/>
      <c r="AD38" s="187"/>
      <c r="AE38" s="187"/>
      <c r="AF38" s="187"/>
      <c r="AG38" s="187"/>
      <c r="AH38" s="187"/>
      <c r="AI38" s="187"/>
      <c r="AJ38" s="187"/>
      <c r="AK38" s="187"/>
      <c r="AL38" s="187"/>
      <c r="AM38" s="187"/>
      <c r="AN38" s="187"/>
      <c r="AO38" s="187"/>
      <c r="AP38" s="187"/>
      <c r="AQ38" s="187"/>
      <c r="AR38" s="187"/>
      <c r="AS38" s="187"/>
      <c r="AT38" s="187"/>
      <c r="AU38" s="187"/>
      <c r="AV38" s="187"/>
      <c r="AW38" s="187"/>
      <c r="AX38" s="187"/>
      <c r="AY38" s="187"/>
      <c r="AZ38" s="187"/>
    </row>
    <row r="39" spans="1:52">
      <c r="A39" s="188" t="str">
        <f>'[1]danfoss,sagi'!$A39</f>
        <v>DAN021</v>
      </c>
      <c r="B39" s="189" t="str">
        <f>'[1]danfoss,sagi'!$B39</f>
        <v>Danfoss DML306 Filter Drier  </v>
      </c>
      <c r="C39" s="137"/>
      <c r="D39" s="45"/>
      <c r="E39" s="190">
        <f>'[1]danfoss,sagi'!J39</f>
        <v>81.636524822695</v>
      </c>
      <c r="F39" s="70"/>
      <c r="G39" s="187"/>
      <c r="H39" s="187"/>
      <c r="I39" s="187"/>
      <c r="J39" s="187"/>
      <c r="K39" s="187"/>
      <c r="L39" s="187"/>
      <c r="M39" s="187"/>
      <c r="N39" s="187"/>
      <c r="O39" s="187"/>
      <c r="P39" s="187"/>
      <c r="Q39" s="187"/>
      <c r="R39" s="187"/>
      <c r="S39" s="187"/>
      <c r="T39" s="187"/>
      <c r="U39" s="187"/>
      <c r="V39" s="187"/>
      <c r="W39" s="187"/>
      <c r="X39" s="187"/>
      <c r="Y39" s="187"/>
      <c r="Z39" s="187"/>
      <c r="AA39" s="187"/>
      <c r="AB39" s="187"/>
      <c r="AC39" s="187"/>
      <c r="AD39" s="187"/>
      <c r="AE39" s="187"/>
      <c r="AF39" s="187"/>
      <c r="AG39" s="187"/>
      <c r="AH39" s="187"/>
      <c r="AI39" s="187"/>
      <c r="AJ39" s="187"/>
      <c r="AK39" s="187"/>
      <c r="AL39" s="187"/>
      <c r="AM39" s="187"/>
      <c r="AN39" s="187"/>
      <c r="AO39" s="187"/>
      <c r="AP39" s="187"/>
      <c r="AQ39" s="187"/>
      <c r="AR39" s="187"/>
      <c r="AS39" s="187"/>
      <c r="AT39" s="187"/>
      <c r="AU39" s="187"/>
      <c r="AV39" s="187"/>
      <c r="AW39" s="187"/>
      <c r="AX39" s="187"/>
      <c r="AY39" s="187"/>
      <c r="AZ39" s="187"/>
    </row>
    <row r="40" spans="1:52">
      <c r="A40" s="188" t="str">
        <f>'[1]danfoss,sagi'!$A40</f>
        <v>DAN022</v>
      </c>
      <c r="B40" s="189" t="str">
        <f>'[1]danfoss,sagi'!$B40</f>
        <v>Danfoss DML307 Filter Drier  </v>
      </c>
      <c r="C40" s="137"/>
      <c r="D40" s="45"/>
      <c r="E40" s="190">
        <f>'[1]danfoss,sagi'!J40</f>
        <v>88.8884812912693</v>
      </c>
      <c r="F40" s="70"/>
      <c r="G40" s="187"/>
      <c r="H40" s="187"/>
      <c r="I40" s="187"/>
      <c r="J40" s="187"/>
      <c r="K40" s="187"/>
      <c r="L40" s="187"/>
      <c r="M40" s="187"/>
      <c r="N40" s="187"/>
      <c r="O40" s="187"/>
      <c r="P40" s="187"/>
      <c r="Q40" s="187"/>
      <c r="R40" s="187"/>
      <c r="S40" s="187"/>
      <c r="T40" s="187"/>
      <c r="U40" s="187"/>
      <c r="V40" s="187"/>
      <c r="W40" s="187"/>
      <c r="X40" s="187"/>
      <c r="Y40" s="187"/>
      <c r="Z40" s="187"/>
      <c r="AA40" s="187"/>
      <c r="AB40" s="187"/>
      <c r="AC40" s="187"/>
      <c r="AD40" s="187"/>
      <c r="AE40" s="187"/>
      <c r="AF40" s="187"/>
      <c r="AG40" s="187"/>
      <c r="AH40" s="187"/>
      <c r="AI40" s="187"/>
      <c r="AJ40" s="187"/>
      <c r="AK40" s="187"/>
      <c r="AL40" s="187"/>
      <c r="AM40" s="187"/>
      <c r="AN40" s="187"/>
      <c r="AO40" s="187"/>
      <c r="AP40" s="187"/>
      <c r="AQ40" s="187"/>
      <c r="AR40" s="187"/>
      <c r="AS40" s="187"/>
      <c r="AT40" s="187"/>
      <c r="AU40" s="187"/>
      <c r="AV40" s="187"/>
      <c r="AW40" s="187"/>
      <c r="AX40" s="187"/>
      <c r="AY40" s="187"/>
      <c r="AZ40" s="187"/>
    </row>
    <row r="41" spans="1:52">
      <c r="A41" s="188" t="str">
        <f>'[1]danfoss,sagi'!$A41</f>
        <v>DAN023</v>
      </c>
      <c r="B41" s="189" t="str">
        <f>'[1]danfoss,sagi'!$B41</f>
        <v>Danfoss BF240A5 Coil 240VAC 50Hz 11W</v>
      </c>
      <c r="C41" s="137"/>
      <c r="D41" s="45"/>
      <c r="E41" s="190">
        <f>'[1]danfoss,sagi'!J41</f>
        <v>75.3846153846154</v>
      </c>
      <c r="F41" s="141"/>
      <c r="G41" s="187"/>
      <c r="H41" s="187"/>
      <c r="I41" s="187"/>
      <c r="J41" s="187"/>
      <c r="K41" s="187"/>
      <c r="L41" s="187"/>
      <c r="M41" s="187"/>
      <c r="N41" s="187"/>
      <c r="O41" s="187"/>
      <c r="P41" s="187"/>
      <c r="Q41" s="187"/>
      <c r="R41" s="187"/>
      <c r="S41" s="187"/>
      <c r="T41" s="187"/>
      <c r="U41" s="187"/>
      <c r="V41" s="187"/>
      <c r="W41" s="187"/>
      <c r="X41" s="187"/>
      <c r="Y41" s="187"/>
      <c r="Z41" s="187"/>
      <c r="AA41" s="187"/>
      <c r="AB41" s="187"/>
      <c r="AC41" s="187"/>
      <c r="AD41" s="187"/>
      <c r="AE41" s="187"/>
      <c r="AF41" s="187"/>
      <c r="AG41" s="187"/>
      <c r="AH41" s="187"/>
      <c r="AI41" s="187"/>
      <c r="AJ41" s="187"/>
      <c r="AK41" s="187"/>
      <c r="AL41" s="187"/>
      <c r="AM41" s="187"/>
      <c r="AN41" s="187"/>
      <c r="AO41" s="187"/>
      <c r="AP41" s="187"/>
      <c r="AQ41" s="187"/>
      <c r="AR41" s="187"/>
      <c r="AS41" s="187"/>
      <c r="AT41" s="187"/>
      <c r="AU41" s="187"/>
      <c r="AV41" s="187"/>
      <c r="AW41" s="187"/>
      <c r="AX41" s="187"/>
      <c r="AY41" s="187"/>
      <c r="AZ41" s="187"/>
    </row>
    <row r="42" spans="1:52">
      <c r="A42" s="188" t="str">
        <f>'[1]danfoss,sagi'!$A42</f>
        <v>DAN024</v>
      </c>
      <c r="B42" s="189" t="str">
        <f>'[1]danfoss,sagi'!$B42</f>
        <v>Danfoss EVR2 Sol.valve Body 1/4" </v>
      </c>
      <c r="C42" s="137"/>
      <c r="D42" s="45"/>
      <c r="E42" s="190">
        <f>'[1]danfoss,sagi'!J42</f>
        <v>139.230769230769</v>
      </c>
      <c r="F42" s="142"/>
      <c r="G42" s="187"/>
      <c r="H42" s="187"/>
      <c r="I42" s="187"/>
      <c r="J42" s="187"/>
      <c r="K42" s="187"/>
      <c r="L42" s="187"/>
      <c r="M42" s="187"/>
      <c r="N42" s="187"/>
      <c r="O42" s="187"/>
      <c r="P42" s="187"/>
      <c r="Q42" s="187"/>
      <c r="R42" s="187"/>
      <c r="S42" s="187"/>
      <c r="T42" s="187"/>
      <c r="U42" s="187"/>
      <c r="V42" s="187"/>
      <c r="W42" s="187"/>
      <c r="X42" s="187"/>
      <c r="Y42" s="187"/>
      <c r="Z42" s="187"/>
      <c r="AA42" s="187"/>
      <c r="AB42" s="187"/>
      <c r="AC42" s="187"/>
      <c r="AD42" s="187"/>
      <c r="AE42" s="187"/>
      <c r="AF42" s="187"/>
      <c r="AG42" s="187"/>
      <c r="AH42" s="187"/>
      <c r="AI42" s="187"/>
      <c r="AJ42" s="187"/>
      <c r="AK42" s="187"/>
      <c r="AL42" s="187"/>
      <c r="AM42" s="187"/>
      <c r="AN42" s="187"/>
      <c r="AO42" s="187"/>
      <c r="AP42" s="187"/>
      <c r="AQ42" s="187"/>
      <c r="AR42" s="187"/>
      <c r="AS42" s="187"/>
      <c r="AT42" s="187"/>
      <c r="AU42" s="187"/>
      <c r="AV42" s="187"/>
      <c r="AW42" s="187"/>
      <c r="AX42" s="187"/>
      <c r="AY42" s="187"/>
      <c r="AZ42" s="187"/>
    </row>
    <row r="43" spans="1:52">
      <c r="A43" s="188" t="str">
        <f>'[1]danfoss,sagi'!$A43</f>
        <v>DAN025</v>
      </c>
      <c r="B43" s="189" t="str">
        <f>'[1]danfoss,sagi'!$B43</f>
        <v>Danfoss EVR3 Sol.valve Body 3/8"(1HP - 2HP)</v>
      </c>
      <c r="C43" s="137"/>
      <c r="D43" s="45"/>
      <c r="E43" s="190">
        <f>'[1]danfoss,sagi'!J43</f>
        <v>138.461538461538</v>
      </c>
      <c r="F43" s="142"/>
      <c r="G43" s="187"/>
      <c r="H43" s="187"/>
      <c r="I43" s="187"/>
      <c r="J43" s="187"/>
      <c r="K43" s="187"/>
      <c r="L43" s="187"/>
      <c r="M43" s="187"/>
      <c r="N43" s="187"/>
      <c r="O43" s="187"/>
      <c r="P43" s="187"/>
      <c r="Q43" s="187"/>
      <c r="R43" s="187"/>
      <c r="S43" s="187"/>
      <c r="T43" s="187"/>
      <c r="U43" s="187"/>
      <c r="V43" s="187"/>
      <c r="W43" s="187"/>
      <c r="X43" s="187"/>
      <c r="Y43" s="187"/>
      <c r="Z43" s="187"/>
      <c r="AA43" s="187"/>
      <c r="AB43" s="187"/>
      <c r="AC43" s="187"/>
      <c r="AD43" s="187"/>
      <c r="AE43" s="187"/>
      <c r="AF43" s="187"/>
      <c r="AG43" s="187"/>
      <c r="AH43" s="187"/>
      <c r="AI43" s="187"/>
      <c r="AJ43" s="187"/>
      <c r="AK43" s="187"/>
      <c r="AL43" s="187"/>
      <c r="AM43" s="187"/>
      <c r="AN43" s="187"/>
      <c r="AO43" s="187"/>
      <c r="AP43" s="187"/>
      <c r="AQ43" s="187"/>
      <c r="AR43" s="187"/>
      <c r="AS43" s="187"/>
      <c r="AT43" s="187"/>
      <c r="AU43" s="187"/>
      <c r="AV43" s="187"/>
      <c r="AW43" s="187"/>
      <c r="AX43" s="187"/>
      <c r="AY43" s="187"/>
      <c r="AZ43" s="187"/>
    </row>
    <row r="44" spans="1:52">
      <c r="A44" s="188" t="str">
        <f>'[1]danfoss,sagi'!$A44</f>
        <v>DAN026</v>
      </c>
      <c r="B44" s="189" t="str">
        <f>'[1]danfoss,sagi'!$B44</f>
        <v>Danfoss EVR6 Sol.Valve Body 3/8"F (3HP - 4HP)</v>
      </c>
      <c r="C44" s="137"/>
      <c r="D44" s="45"/>
      <c r="E44" s="190">
        <f>'[1]danfoss,sagi'!J44</f>
        <v>184.615384615385</v>
      </c>
      <c r="F44" s="142"/>
      <c r="G44" s="187"/>
      <c r="H44" s="187"/>
      <c r="I44" s="187"/>
      <c r="J44" s="187"/>
      <c r="K44" s="187"/>
      <c r="L44" s="187"/>
      <c r="M44" s="187"/>
      <c r="N44" s="187"/>
      <c r="O44" s="187"/>
      <c r="P44" s="187"/>
      <c r="Q44" s="187"/>
      <c r="R44" s="187"/>
      <c r="S44" s="187"/>
      <c r="T44" s="187"/>
      <c r="U44" s="187"/>
      <c r="V44" s="187"/>
      <c r="W44" s="187"/>
      <c r="X44" s="187"/>
      <c r="Y44" s="187"/>
      <c r="Z44" s="187"/>
      <c r="AA44" s="187"/>
      <c r="AB44" s="187"/>
      <c r="AC44" s="187"/>
      <c r="AD44" s="187"/>
      <c r="AE44" s="187"/>
      <c r="AF44" s="187"/>
      <c r="AG44" s="187"/>
      <c r="AH44" s="187"/>
      <c r="AI44" s="187"/>
      <c r="AJ44" s="187"/>
      <c r="AK44" s="187"/>
      <c r="AL44" s="187"/>
      <c r="AM44" s="187"/>
      <c r="AN44" s="187"/>
      <c r="AO44" s="187"/>
      <c r="AP44" s="187"/>
      <c r="AQ44" s="187"/>
      <c r="AR44" s="187"/>
      <c r="AS44" s="187"/>
      <c r="AT44" s="187"/>
      <c r="AU44" s="187"/>
      <c r="AV44" s="187"/>
      <c r="AW44" s="187"/>
      <c r="AX44" s="187"/>
      <c r="AY44" s="187"/>
      <c r="AZ44" s="187"/>
    </row>
    <row r="45" spans="1:52">
      <c r="A45" s="188" t="str">
        <f>'[1]danfoss,sagi'!$A45</f>
        <v>DAN027</v>
      </c>
      <c r="B45" s="189" t="str">
        <f>'[1]danfoss,sagi'!$B45</f>
        <v>Danfoss EVR6 Sol.Valve Body 1/2"F (4.5HP - 5HP)</v>
      </c>
      <c r="C45" s="137"/>
      <c r="D45" s="45"/>
      <c r="E45" s="190">
        <f>'[1]danfoss,sagi'!J45</f>
        <v>184.615384615385</v>
      </c>
      <c r="F45" s="142"/>
      <c r="G45" s="187"/>
      <c r="H45" s="187"/>
      <c r="I45" s="187"/>
      <c r="J45" s="187"/>
      <c r="K45" s="187"/>
      <c r="L45" s="187"/>
      <c r="M45" s="187"/>
      <c r="N45" s="187"/>
      <c r="O45" s="187"/>
      <c r="P45" s="187"/>
      <c r="Q45" s="187"/>
      <c r="R45" s="187"/>
      <c r="S45" s="187"/>
      <c r="T45" s="187"/>
      <c r="U45" s="187"/>
      <c r="V45" s="187"/>
      <c r="W45" s="187"/>
      <c r="X45" s="187"/>
      <c r="Y45" s="187"/>
      <c r="Z45" s="187"/>
      <c r="AA45" s="187"/>
      <c r="AB45" s="187"/>
      <c r="AC45" s="187"/>
      <c r="AD45" s="187"/>
      <c r="AE45" s="187"/>
      <c r="AF45" s="187"/>
      <c r="AG45" s="187"/>
      <c r="AH45" s="187"/>
      <c r="AI45" s="187"/>
      <c r="AJ45" s="187"/>
      <c r="AK45" s="187"/>
      <c r="AL45" s="187"/>
      <c r="AM45" s="187"/>
      <c r="AN45" s="187"/>
      <c r="AO45" s="187"/>
      <c r="AP45" s="187"/>
      <c r="AQ45" s="187"/>
      <c r="AR45" s="187"/>
      <c r="AS45" s="187"/>
      <c r="AT45" s="187"/>
      <c r="AU45" s="187"/>
      <c r="AV45" s="187"/>
      <c r="AW45" s="187"/>
      <c r="AX45" s="187"/>
      <c r="AY45" s="187"/>
      <c r="AZ45" s="187"/>
    </row>
    <row r="46" spans="1:52">
      <c r="A46" s="188" t="str">
        <f>'[1]danfoss,sagi'!$A46</f>
        <v>DAN028</v>
      </c>
      <c r="B46" s="189" t="str">
        <f>'[1]danfoss,sagi'!$B46</f>
        <v>Danfoss EVR10 Sol Valve Body 1/2"F (6HP -7HP)</v>
      </c>
      <c r="C46" s="137"/>
      <c r="D46" s="45"/>
      <c r="E46" s="190">
        <f>'[1]danfoss,sagi'!J46</f>
        <v>230.769230769231</v>
      </c>
      <c r="F46" s="142"/>
      <c r="G46" s="187"/>
      <c r="H46" s="187"/>
      <c r="I46" s="187"/>
      <c r="J46" s="187"/>
      <c r="K46" s="187"/>
      <c r="L46" s="187"/>
      <c r="M46" s="187"/>
      <c r="N46" s="187"/>
      <c r="O46" s="187"/>
      <c r="P46" s="187"/>
      <c r="Q46" s="187"/>
      <c r="R46" s="187"/>
      <c r="S46" s="187"/>
      <c r="T46" s="187"/>
      <c r="U46" s="187"/>
      <c r="V46" s="187"/>
      <c r="W46" s="187"/>
      <c r="X46" s="187"/>
      <c r="Y46" s="187"/>
      <c r="Z46" s="187"/>
      <c r="AA46" s="187"/>
      <c r="AB46" s="187"/>
      <c r="AC46" s="187"/>
      <c r="AD46" s="187"/>
      <c r="AE46" s="187"/>
      <c r="AF46" s="187"/>
      <c r="AG46" s="187"/>
      <c r="AH46" s="187"/>
      <c r="AI46" s="187"/>
      <c r="AJ46" s="187"/>
      <c r="AK46" s="187"/>
      <c r="AL46" s="187"/>
      <c r="AM46" s="187"/>
      <c r="AN46" s="187"/>
      <c r="AO46" s="187"/>
      <c r="AP46" s="187"/>
      <c r="AQ46" s="187"/>
      <c r="AR46" s="187"/>
      <c r="AS46" s="187"/>
      <c r="AT46" s="187"/>
      <c r="AU46" s="187"/>
      <c r="AV46" s="187"/>
      <c r="AW46" s="187"/>
      <c r="AX46" s="187"/>
      <c r="AY46" s="187"/>
      <c r="AZ46" s="187"/>
    </row>
    <row r="47" spans="1:52">
      <c r="A47" s="188" t="str">
        <f>'[1]danfoss,sagi'!$A47</f>
        <v>DAN029</v>
      </c>
      <c r="B47" s="189" t="str">
        <f>'[1]danfoss,sagi'!$B47</f>
        <v>Danfoss EVR10 Sol Valve Body 5/8"F (7.5HP -20HP)</v>
      </c>
      <c r="C47" s="137"/>
      <c r="D47" s="45"/>
      <c r="E47" s="190">
        <f>'[1]danfoss,sagi'!J47</f>
        <v>230.769230769231</v>
      </c>
      <c r="F47" s="142"/>
      <c r="G47" s="187"/>
      <c r="H47" s="187"/>
      <c r="I47" s="187"/>
      <c r="J47" s="187"/>
      <c r="K47" s="187"/>
      <c r="L47" s="187"/>
      <c r="M47" s="187"/>
      <c r="N47" s="187"/>
      <c r="O47" s="187"/>
      <c r="P47" s="187"/>
      <c r="Q47" s="187"/>
      <c r="R47" s="187"/>
      <c r="S47" s="187"/>
      <c r="T47" s="187"/>
      <c r="U47" s="187"/>
      <c r="V47" s="187"/>
      <c r="W47" s="187"/>
      <c r="X47" s="187"/>
      <c r="Y47" s="187"/>
      <c r="Z47" s="187"/>
      <c r="AA47" s="187"/>
      <c r="AB47" s="187"/>
      <c r="AC47" s="187"/>
      <c r="AD47" s="187"/>
      <c r="AE47" s="187"/>
      <c r="AF47" s="187"/>
      <c r="AG47" s="187"/>
      <c r="AH47" s="187"/>
      <c r="AI47" s="187"/>
      <c r="AJ47" s="187"/>
      <c r="AK47" s="187"/>
      <c r="AL47" s="187"/>
      <c r="AM47" s="187"/>
      <c r="AN47" s="187"/>
      <c r="AO47" s="187"/>
      <c r="AP47" s="187"/>
      <c r="AQ47" s="187"/>
      <c r="AR47" s="187"/>
      <c r="AS47" s="187"/>
      <c r="AT47" s="187"/>
      <c r="AU47" s="187"/>
      <c r="AV47" s="187"/>
      <c r="AW47" s="187"/>
      <c r="AX47" s="187"/>
      <c r="AY47" s="187"/>
      <c r="AZ47" s="187"/>
    </row>
    <row r="48" spans="1:52">
      <c r="A48" s="188" t="str">
        <f>'[1]danfoss,sagi'!$A48</f>
        <v>DAN030</v>
      </c>
      <c r="B48" s="189" t="str">
        <f>'[1]danfoss,sagi'!$B48</f>
        <v>Danfoss EVRI5 Sol Valve Body 7/8"S (25HP-30hp)</v>
      </c>
      <c r="C48" s="137"/>
      <c r="D48" s="45"/>
      <c r="E48" s="190">
        <f>'[1]danfoss,sagi'!J48</f>
        <v>323.076923076923</v>
      </c>
      <c r="F48" s="142"/>
      <c r="G48" s="187"/>
      <c r="H48" s="187"/>
      <c r="I48" s="187"/>
      <c r="J48" s="187"/>
      <c r="K48" s="187"/>
      <c r="L48" s="187"/>
      <c r="M48" s="187"/>
      <c r="N48" s="187"/>
      <c r="O48" s="187"/>
      <c r="P48" s="187"/>
      <c r="Q48" s="187"/>
      <c r="R48" s="187"/>
      <c r="S48" s="187"/>
      <c r="T48" s="187"/>
      <c r="U48" s="187"/>
      <c r="V48" s="187"/>
      <c r="W48" s="187"/>
      <c r="X48" s="187"/>
      <c r="Y48" s="187"/>
      <c r="Z48" s="187"/>
      <c r="AA48" s="187"/>
      <c r="AB48" s="187"/>
      <c r="AC48" s="187"/>
      <c r="AD48" s="187"/>
      <c r="AE48" s="187"/>
      <c r="AF48" s="187"/>
      <c r="AG48" s="187"/>
      <c r="AH48" s="187"/>
      <c r="AI48" s="187"/>
      <c r="AJ48" s="187"/>
      <c r="AK48" s="187"/>
      <c r="AL48" s="187"/>
      <c r="AM48" s="187"/>
      <c r="AN48" s="187"/>
      <c r="AO48" s="187"/>
      <c r="AP48" s="187"/>
      <c r="AQ48" s="187"/>
      <c r="AR48" s="187"/>
      <c r="AS48" s="187"/>
      <c r="AT48" s="187"/>
      <c r="AU48" s="187"/>
      <c r="AV48" s="187"/>
      <c r="AW48" s="187"/>
      <c r="AX48" s="187"/>
      <c r="AY48" s="187"/>
      <c r="AZ48" s="187"/>
    </row>
    <row r="49" spans="1:52">
      <c r="A49" s="188" t="str">
        <f>'[1]danfoss,sagi'!$A49</f>
        <v>DAN031</v>
      </c>
      <c r="B49" s="189" t="str">
        <f>'[1]danfoss,sagi'!$B49</f>
        <v>Danfoss EVR20 Sol Valve Body 7/8"S </v>
      </c>
      <c r="C49" s="137"/>
      <c r="D49" s="45"/>
      <c r="E49" s="190">
        <f>'[1]danfoss,sagi'!J49</f>
        <v>584.291497975708</v>
      </c>
      <c r="F49" s="142"/>
      <c r="G49" s="187"/>
      <c r="H49" s="187"/>
      <c r="I49" s="187"/>
      <c r="J49" s="187"/>
      <c r="K49" s="187"/>
      <c r="L49" s="187"/>
      <c r="M49" s="187"/>
      <c r="N49" s="187"/>
      <c r="O49" s="187"/>
      <c r="P49" s="187"/>
      <c r="Q49" s="187"/>
      <c r="R49" s="187"/>
      <c r="S49" s="187"/>
      <c r="T49" s="187"/>
      <c r="U49" s="187"/>
      <c r="V49" s="187"/>
      <c r="W49" s="187"/>
      <c r="X49" s="187"/>
      <c r="Y49" s="187"/>
      <c r="Z49" s="187"/>
      <c r="AA49" s="187"/>
      <c r="AB49" s="187"/>
      <c r="AC49" s="187"/>
      <c r="AD49" s="187"/>
      <c r="AE49" s="187"/>
      <c r="AF49" s="187"/>
      <c r="AG49" s="187"/>
      <c r="AH49" s="187"/>
      <c r="AI49" s="187"/>
      <c r="AJ49" s="187"/>
      <c r="AK49" s="187"/>
      <c r="AL49" s="187"/>
      <c r="AM49" s="187"/>
      <c r="AN49" s="187"/>
      <c r="AO49" s="187"/>
      <c r="AP49" s="187"/>
      <c r="AQ49" s="187"/>
      <c r="AR49" s="187"/>
      <c r="AS49" s="187"/>
      <c r="AT49" s="187"/>
      <c r="AU49" s="187"/>
      <c r="AV49" s="187"/>
      <c r="AW49" s="187"/>
      <c r="AX49" s="187"/>
      <c r="AY49" s="187"/>
      <c r="AZ49" s="187"/>
    </row>
    <row r="50" spans="1:52">
      <c r="A50" s="188" t="str">
        <f>'[1]danfoss,sagi'!$A50</f>
        <v>DAN032</v>
      </c>
      <c r="B50" s="189" t="str">
        <f>'[1]danfoss,sagi'!$B50</f>
        <v>Danfoss EVR20 Sol Valve Body 1 1/8"S </v>
      </c>
      <c r="C50" s="137"/>
      <c r="D50" s="45"/>
      <c r="E50" s="190">
        <f>'[1]danfoss,sagi'!J50</f>
        <v>657.302675585284</v>
      </c>
      <c r="F50" s="142"/>
      <c r="G50" s="187"/>
      <c r="H50" s="187"/>
      <c r="I50" s="187"/>
      <c r="J50" s="187"/>
      <c r="K50" s="187"/>
      <c r="L50" s="187"/>
      <c r="M50" s="187"/>
      <c r="N50" s="187"/>
      <c r="O50" s="187"/>
      <c r="P50" s="187"/>
      <c r="Q50" s="187"/>
      <c r="R50" s="187"/>
      <c r="S50" s="187"/>
      <c r="T50" s="187"/>
      <c r="U50" s="187"/>
      <c r="V50" s="187"/>
      <c r="W50" s="187"/>
      <c r="X50" s="187"/>
      <c r="Y50" s="187"/>
      <c r="Z50" s="187"/>
      <c r="AA50" s="187"/>
      <c r="AB50" s="187"/>
      <c r="AC50" s="187"/>
      <c r="AD50" s="187"/>
      <c r="AE50" s="187"/>
      <c r="AF50" s="187"/>
      <c r="AG50" s="187"/>
      <c r="AH50" s="187"/>
      <c r="AI50" s="187"/>
      <c r="AJ50" s="187"/>
      <c r="AK50" s="187"/>
      <c r="AL50" s="187"/>
      <c r="AM50" s="187"/>
      <c r="AN50" s="187"/>
      <c r="AO50" s="187"/>
      <c r="AP50" s="187"/>
      <c r="AQ50" s="187"/>
      <c r="AR50" s="187"/>
      <c r="AS50" s="187"/>
      <c r="AT50" s="187"/>
      <c r="AU50" s="187"/>
      <c r="AV50" s="187"/>
      <c r="AW50" s="187"/>
      <c r="AX50" s="187"/>
      <c r="AY50" s="187"/>
      <c r="AZ50" s="187"/>
    </row>
    <row r="51" spans="1:52">
      <c r="A51" s="188" t="str">
        <f>'[1]danfoss,sagi'!$A51</f>
        <v>DAN032.1</v>
      </c>
      <c r="B51" s="189" t="str">
        <f>'[1]danfoss,sagi'!$B51</f>
        <v>Danfoss EVR25 Sol Valve Body 1 1/8"S</v>
      </c>
      <c r="C51" s="137"/>
      <c r="D51" s="45"/>
      <c r="E51" s="190">
        <f>'[1]danfoss,sagi'!J51</f>
        <v>860.040133779264</v>
      </c>
      <c r="F51" s="142"/>
      <c r="G51" s="187"/>
      <c r="H51" s="187"/>
      <c r="I51" s="187"/>
      <c r="J51" s="187"/>
      <c r="K51" s="187"/>
      <c r="L51" s="187"/>
      <c r="M51" s="187"/>
      <c r="N51" s="187"/>
      <c r="O51" s="187"/>
      <c r="P51" s="187"/>
      <c r="Q51" s="187"/>
      <c r="R51" s="187"/>
      <c r="S51" s="187"/>
      <c r="T51" s="187"/>
      <c r="U51" s="187"/>
      <c r="V51" s="187"/>
      <c r="W51" s="187"/>
      <c r="X51" s="187"/>
      <c r="Y51" s="187"/>
      <c r="Z51" s="187"/>
      <c r="AA51" s="187"/>
      <c r="AB51" s="187"/>
      <c r="AC51" s="187"/>
      <c r="AD51" s="187"/>
      <c r="AE51" s="187"/>
      <c r="AF51" s="187"/>
      <c r="AG51" s="187"/>
      <c r="AH51" s="187"/>
      <c r="AI51" s="187"/>
      <c r="AJ51" s="187"/>
      <c r="AK51" s="187"/>
      <c r="AL51" s="187"/>
      <c r="AM51" s="187"/>
      <c r="AN51" s="187"/>
      <c r="AO51" s="187"/>
      <c r="AP51" s="187"/>
      <c r="AQ51" s="187"/>
      <c r="AR51" s="187"/>
      <c r="AS51" s="187"/>
      <c r="AT51" s="187"/>
      <c r="AU51" s="187"/>
      <c r="AV51" s="187"/>
      <c r="AW51" s="187"/>
      <c r="AX51" s="187"/>
      <c r="AY51" s="187"/>
      <c r="AZ51" s="187"/>
    </row>
    <row r="52" spans="1:52">
      <c r="A52" s="188" t="str">
        <f>'[1]danfoss,sagi'!$A52</f>
        <v>DAN032.2</v>
      </c>
      <c r="B52" s="189" t="str">
        <f>'[1]danfoss,sagi'!$B52</f>
        <v>Danfoss EVR25 Sol Valve Body 1 3/8"S</v>
      </c>
      <c r="C52" s="137"/>
      <c r="D52" s="45"/>
      <c r="E52" s="190">
        <f>'[1]danfoss,sagi'!J52</f>
        <v>1061.54347826087</v>
      </c>
      <c r="F52" s="142"/>
      <c r="G52" s="187"/>
      <c r="H52" s="187"/>
      <c r="I52" s="187"/>
      <c r="J52" s="187"/>
      <c r="K52" s="187"/>
      <c r="L52" s="187"/>
      <c r="M52" s="187"/>
      <c r="N52" s="187"/>
      <c r="O52" s="187"/>
      <c r="P52" s="187"/>
      <c r="Q52" s="187"/>
      <c r="R52" s="187"/>
      <c r="S52" s="187"/>
      <c r="T52" s="187"/>
      <c r="U52" s="187"/>
      <c r="V52" s="187"/>
      <c r="W52" s="187"/>
      <c r="X52" s="187"/>
      <c r="Y52" s="187"/>
      <c r="Z52" s="187"/>
      <c r="AA52" s="187"/>
      <c r="AB52" s="187"/>
      <c r="AC52" s="187"/>
      <c r="AD52" s="187"/>
      <c r="AE52" s="187"/>
      <c r="AF52" s="187"/>
      <c r="AG52" s="187"/>
      <c r="AH52" s="187"/>
      <c r="AI52" s="187"/>
      <c r="AJ52" s="187"/>
      <c r="AK52" s="187"/>
      <c r="AL52" s="187"/>
      <c r="AM52" s="187"/>
      <c r="AN52" s="187"/>
      <c r="AO52" s="187"/>
      <c r="AP52" s="187"/>
      <c r="AQ52" s="187"/>
      <c r="AR52" s="187"/>
      <c r="AS52" s="187"/>
      <c r="AT52" s="187"/>
      <c r="AU52" s="187"/>
      <c r="AV52" s="187"/>
      <c r="AW52" s="187"/>
      <c r="AX52" s="187"/>
      <c r="AY52" s="187"/>
      <c r="AZ52" s="187"/>
    </row>
    <row r="53" spans="1:52">
      <c r="A53" s="188" t="str">
        <f>'[1]danfoss,sagi'!$A53</f>
        <v>DAN032.3</v>
      </c>
      <c r="B53" s="189" t="str">
        <f>'[1]danfoss,sagi'!$B53</f>
        <v>Danfoss EVR32 Sol Valve Body 1 3/8"S</v>
      </c>
      <c r="C53" s="137"/>
      <c r="D53" s="45"/>
      <c r="E53" s="190">
        <f>'[1]danfoss,sagi'!J53</f>
        <v>1468.64673913043</v>
      </c>
      <c r="F53" s="142"/>
      <c r="G53" s="187"/>
      <c r="H53" s="187"/>
      <c r="I53" s="187"/>
      <c r="J53" s="187"/>
      <c r="K53" s="187"/>
      <c r="L53" s="187"/>
      <c r="M53" s="187"/>
      <c r="N53" s="187"/>
      <c r="O53" s="187"/>
      <c r="P53" s="187"/>
      <c r="Q53" s="187"/>
      <c r="R53" s="187"/>
      <c r="S53" s="187"/>
      <c r="T53" s="187"/>
      <c r="U53" s="187"/>
      <c r="V53" s="187"/>
      <c r="W53" s="187"/>
      <c r="X53" s="187"/>
      <c r="Y53" s="187"/>
      <c r="Z53" s="187"/>
      <c r="AA53" s="187"/>
      <c r="AB53" s="187"/>
      <c r="AC53" s="187"/>
      <c r="AD53" s="187"/>
      <c r="AE53" s="187"/>
      <c r="AF53" s="187"/>
      <c r="AG53" s="187"/>
      <c r="AH53" s="187"/>
      <c r="AI53" s="187"/>
      <c r="AJ53" s="187"/>
      <c r="AK53" s="187"/>
      <c r="AL53" s="187"/>
      <c r="AM53" s="187"/>
      <c r="AN53" s="187"/>
      <c r="AO53" s="187"/>
      <c r="AP53" s="187"/>
      <c r="AQ53" s="187"/>
      <c r="AR53" s="187"/>
      <c r="AS53" s="187"/>
      <c r="AT53" s="187"/>
      <c r="AU53" s="187"/>
      <c r="AV53" s="187"/>
      <c r="AW53" s="187"/>
      <c r="AX53" s="187"/>
      <c r="AY53" s="187"/>
      <c r="AZ53" s="187"/>
    </row>
    <row r="54" spans="1:52">
      <c r="A54" s="188" t="str">
        <f>'[1]danfoss,sagi'!$A54</f>
        <v>DAN032.4</v>
      </c>
      <c r="B54" s="189" t="str">
        <f>'[1]danfoss,sagi'!$B54</f>
        <v>Danfoss EVR40 Sol Valve Body 1 5/8"S W/M</v>
      </c>
      <c r="C54" s="137"/>
      <c r="D54" s="45"/>
      <c r="E54" s="190">
        <f>'[1]danfoss,sagi'!J54</f>
        <v>1716.72644927536</v>
      </c>
      <c r="F54" s="191"/>
      <c r="G54" s="187"/>
      <c r="H54" s="187"/>
      <c r="I54" s="187"/>
      <c r="J54" s="187"/>
      <c r="K54" s="187"/>
      <c r="L54" s="187"/>
      <c r="M54" s="187"/>
      <c r="N54" s="187"/>
      <c r="O54" s="187"/>
      <c r="P54" s="187"/>
      <c r="Q54" s="187"/>
      <c r="R54" s="187"/>
      <c r="S54" s="187"/>
      <c r="T54" s="187"/>
      <c r="U54" s="187"/>
      <c r="V54" s="187"/>
      <c r="W54" s="187"/>
      <c r="X54" s="187"/>
      <c r="Y54" s="187"/>
      <c r="Z54" s="187"/>
      <c r="AA54" s="187"/>
      <c r="AB54" s="187"/>
      <c r="AC54" s="187"/>
      <c r="AD54" s="187"/>
      <c r="AE54" s="187"/>
      <c r="AF54" s="187"/>
      <c r="AG54" s="187"/>
      <c r="AH54" s="187"/>
      <c r="AI54" s="187"/>
      <c r="AJ54" s="187"/>
      <c r="AK54" s="187"/>
      <c r="AL54" s="187"/>
      <c r="AM54" s="187"/>
      <c r="AN54" s="187"/>
      <c r="AO54" s="187"/>
      <c r="AP54" s="187"/>
      <c r="AQ54" s="187"/>
      <c r="AR54" s="187"/>
      <c r="AS54" s="187"/>
      <c r="AT54" s="187"/>
      <c r="AU54" s="187"/>
      <c r="AV54" s="187"/>
      <c r="AW54" s="187"/>
      <c r="AX54" s="187"/>
      <c r="AY54" s="187"/>
      <c r="AZ54" s="187"/>
    </row>
    <row r="55" spans="1:52">
      <c r="A55" s="188" t="str">
        <f>'[1]danfoss,sagi'!$A55</f>
        <v>DAN033</v>
      </c>
      <c r="B55" s="189" t="str">
        <f>'[1]danfoss,sagi'!$B55</f>
        <v>Danfoss Hand Valve 3/8"F</v>
      </c>
      <c r="C55" s="137"/>
      <c r="D55" s="45"/>
      <c r="E55" s="190">
        <f>'[1]danfoss,sagi'!J55</f>
        <v>108.333333333333</v>
      </c>
      <c r="F55" s="70"/>
      <c r="G55" s="187"/>
      <c r="H55" s="187"/>
      <c r="I55" s="187"/>
      <c r="J55" s="187"/>
      <c r="K55" s="187"/>
      <c r="L55" s="187"/>
      <c r="M55" s="187"/>
      <c r="N55" s="187"/>
      <c r="O55" s="187"/>
      <c r="P55" s="187"/>
      <c r="Q55" s="187"/>
      <c r="R55" s="187"/>
      <c r="S55" s="187"/>
      <c r="T55" s="187"/>
      <c r="U55" s="187"/>
      <c r="V55" s="187"/>
      <c r="W55" s="187"/>
      <c r="X55" s="187"/>
      <c r="Y55" s="187"/>
      <c r="Z55" s="187"/>
      <c r="AA55" s="187"/>
      <c r="AB55" s="187"/>
      <c r="AC55" s="187"/>
      <c r="AD55" s="187"/>
      <c r="AE55" s="187"/>
      <c r="AF55" s="187"/>
      <c r="AG55" s="187"/>
      <c r="AH55" s="187"/>
      <c r="AI55" s="187"/>
      <c r="AJ55" s="187"/>
      <c r="AK55" s="187"/>
      <c r="AL55" s="187"/>
      <c r="AM55" s="187"/>
      <c r="AN55" s="187"/>
      <c r="AO55" s="187"/>
      <c r="AP55" s="187"/>
      <c r="AQ55" s="187"/>
      <c r="AR55" s="187"/>
      <c r="AS55" s="187"/>
      <c r="AT55" s="187"/>
      <c r="AU55" s="187"/>
      <c r="AV55" s="187"/>
      <c r="AW55" s="187"/>
      <c r="AX55" s="187"/>
      <c r="AY55" s="187"/>
      <c r="AZ55" s="187"/>
    </row>
    <row r="56" spans="1:52">
      <c r="A56" s="188" t="str">
        <f>'[1]danfoss,sagi'!$A56</f>
        <v>DAN034</v>
      </c>
      <c r="B56" s="189" t="str">
        <f>'[1]danfoss,sagi'!$B56</f>
        <v>Danfoss Hand Valve 1/2"F</v>
      </c>
      <c r="C56" s="137"/>
      <c r="D56" s="45"/>
      <c r="E56" s="190" t="str">
        <f>'[1]danfoss,sagi'!J56</f>
        <v>~</v>
      </c>
      <c r="F56" s="70"/>
      <c r="G56" s="187"/>
      <c r="H56" s="187"/>
      <c r="I56" s="187"/>
      <c r="J56" s="187"/>
      <c r="K56" s="187"/>
      <c r="L56" s="187"/>
      <c r="M56" s="187"/>
      <c r="N56" s="187"/>
      <c r="O56" s="187"/>
      <c r="P56" s="187"/>
      <c r="Q56" s="187"/>
      <c r="R56" s="187"/>
      <c r="S56" s="187"/>
      <c r="T56" s="187"/>
      <c r="U56" s="187"/>
      <c r="V56" s="187"/>
      <c r="W56" s="187"/>
      <c r="X56" s="187"/>
      <c r="Y56" s="187"/>
      <c r="Z56" s="187"/>
      <c r="AA56" s="187"/>
      <c r="AB56" s="187"/>
      <c r="AC56" s="187"/>
      <c r="AD56" s="187"/>
      <c r="AE56" s="187"/>
      <c r="AF56" s="187"/>
      <c r="AG56" s="187"/>
      <c r="AH56" s="187"/>
      <c r="AI56" s="187"/>
      <c r="AJ56" s="187"/>
      <c r="AK56" s="187"/>
      <c r="AL56" s="187"/>
      <c r="AM56" s="187"/>
      <c r="AN56" s="187"/>
      <c r="AO56" s="187"/>
      <c r="AP56" s="187"/>
      <c r="AQ56" s="187"/>
      <c r="AR56" s="187"/>
      <c r="AS56" s="187"/>
      <c r="AT56" s="187"/>
      <c r="AU56" s="187"/>
      <c r="AV56" s="187"/>
      <c r="AW56" s="187"/>
      <c r="AX56" s="187"/>
      <c r="AY56" s="187"/>
      <c r="AZ56" s="187"/>
    </row>
    <row r="57" spans="1:52">
      <c r="A57" s="188" t="str">
        <f>'[1]danfoss,sagi'!$A57</f>
        <v>DAN035</v>
      </c>
      <c r="B57" s="189" t="str">
        <f>'[1]danfoss,sagi'!$B57</f>
        <v>Danfoss Hand Valve 5/8"F</v>
      </c>
      <c r="C57" s="137"/>
      <c r="D57" s="45"/>
      <c r="E57" s="190" t="str">
        <f>'[1]danfoss,sagi'!J57</f>
        <v>~</v>
      </c>
      <c r="F57" s="70"/>
      <c r="G57" s="187"/>
      <c r="H57" s="187"/>
      <c r="I57" s="187"/>
      <c r="J57" s="187"/>
      <c r="K57" s="187"/>
      <c r="L57" s="187"/>
      <c r="M57" s="187"/>
      <c r="N57" s="187"/>
      <c r="O57" s="187"/>
      <c r="P57" s="187"/>
      <c r="Q57" s="187"/>
      <c r="R57" s="187"/>
      <c r="S57" s="187"/>
      <c r="T57" s="187"/>
      <c r="U57" s="187"/>
      <c r="V57" s="187"/>
      <c r="W57" s="187"/>
      <c r="X57" s="187"/>
      <c r="Y57" s="187"/>
      <c r="Z57" s="187"/>
      <c r="AA57" s="187"/>
      <c r="AB57" s="187"/>
      <c r="AC57" s="187"/>
      <c r="AD57" s="187"/>
      <c r="AE57" s="187"/>
      <c r="AF57" s="187"/>
      <c r="AG57" s="187"/>
      <c r="AH57" s="187"/>
      <c r="AI57" s="187"/>
      <c r="AJ57" s="187"/>
      <c r="AK57" s="187"/>
      <c r="AL57" s="187"/>
      <c r="AM57" s="187"/>
      <c r="AN57" s="187"/>
      <c r="AO57" s="187"/>
      <c r="AP57" s="187"/>
      <c r="AQ57" s="187"/>
      <c r="AR57" s="187"/>
      <c r="AS57" s="187"/>
      <c r="AT57" s="187"/>
      <c r="AU57" s="187"/>
      <c r="AV57" s="187"/>
      <c r="AW57" s="187"/>
      <c r="AX57" s="187"/>
      <c r="AY57" s="187"/>
      <c r="AZ57" s="187"/>
    </row>
    <row r="58" spans="1:52">
      <c r="A58" s="188" t="str">
        <f>'[1]danfoss,sagi'!$A58</f>
        <v>DAN036</v>
      </c>
      <c r="B58" s="189" t="str">
        <f>'[1]danfoss,sagi'!$B58</f>
        <v>TES5 Danfoss Element valve 067B3342 (R507)</v>
      </c>
      <c r="C58" s="137"/>
      <c r="D58" s="45"/>
      <c r="E58" s="190">
        <f>'[1]danfoss,sagi'!J58</f>
        <v>276.923076923077</v>
      </c>
      <c r="F58" s="141"/>
      <c r="G58" s="187"/>
      <c r="H58" s="187"/>
      <c r="I58" s="187"/>
      <c r="J58" s="187"/>
      <c r="K58" s="187"/>
      <c r="L58" s="187"/>
      <c r="M58" s="187"/>
      <c r="N58" s="187"/>
      <c r="O58" s="187"/>
      <c r="P58" s="187"/>
      <c r="Q58" s="187"/>
      <c r="R58" s="187"/>
      <c r="S58" s="187"/>
      <c r="T58" s="187"/>
      <c r="U58" s="187"/>
      <c r="V58" s="187"/>
      <c r="W58" s="187"/>
      <c r="X58" s="187"/>
      <c r="Y58" s="187"/>
      <c r="Z58" s="187"/>
      <c r="AA58" s="187"/>
      <c r="AB58" s="187"/>
      <c r="AC58" s="187"/>
      <c r="AD58" s="187"/>
      <c r="AE58" s="187"/>
      <c r="AF58" s="187"/>
      <c r="AG58" s="187"/>
      <c r="AH58" s="187"/>
      <c r="AI58" s="187"/>
      <c r="AJ58" s="187"/>
      <c r="AK58" s="187"/>
      <c r="AL58" s="187"/>
      <c r="AM58" s="187"/>
      <c r="AN58" s="187"/>
      <c r="AO58" s="187"/>
      <c r="AP58" s="187"/>
      <c r="AQ58" s="187"/>
      <c r="AR58" s="187"/>
      <c r="AS58" s="187"/>
      <c r="AT58" s="187"/>
      <c r="AU58" s="187"/>
      <c r="AV58" s="187"/>
      <c r="AW58" s="187"/>
      <c r="AX58" s="187"/>
      <c r="AY58" s="187"/>
      <c r="AZ58" s="187"/>
    </row>
    <row r="59" spans="1:52">
      <c r="A59" s="192" t="str">
        <f>'[1]danfoss,sagi'!$A59</f>
        <v>DAN036.1</v>
      </c>
      <c r="B59" s="193" t="str">
        <f>'[1]danfoss,sagi'!$B59</f>
        <v>TEX5 Danfoss Element valve 067B3250 (R22)</v>
      </c>
      <c r="C59" s="137"/>
      <c r="D59" s="45"/>
      <c r="E59" s="190">
        <f>'[1]danfoss,sagi'!J59</f>
        <v>276.923076923077</v>
      </c>
      <c r="F59" s="142"/>
      <c r="G59" s="187"/>
      <c r="H59" s="187"/>
      <c r="I59" s="187"/>
      <c r="J59" s="187"/>
      <c r="K59" s="187"/>
      <c r="L59" s="187"/>
      <c r="M59" s="187"/>
      <c r="N59" s="187"/>
      <c r="O59" s="187"/>
      <c r="P59" s="187"/>
      <c r="Q59" s="187"/>
      <c r="R59" s="187"/>
      <c r="S59" s="187"/>
      <c r="T59" s="187"/>
      <c r="U59" s="187"/>
      <c r="V59" s="187"/>
      <c r="W59" s="187"/>
      <c r="X59" s="187"/>
      <c r="Y59" s="187"/>
      <c r="Z59" s="187"/>
      <c r="AA59" s="187"/>
      <c r="AB59" s="187"/>
      <c r="AC59" s="187"/>
      <c r="AD59" s="187"/>
      <c r="AE59" s="187"/>
      <c r="AF59" s="187"/>
      <c r="AG59" s="187"/>
      <c r="AH59" s="187"/>
      <c r="AI59" s="187"/>
      <c r="AJ59" s="187"/>
      <c r="AK59" s="187"/>
      <c r="AL59" s="187"/>
      <c r="AM59" s="187"/>
      <c r="AN59" s="187"/>
      <c r="AO59" s="187"/>
      <c r="AP59" s="187"/>
      <c r="AQ59" s="187"/>
      <c r="AR59" s="187"/>
      <c r="AS59" s="187"/>
      <c r="AT59" s="187"/>
      <c r="AU59" s="187"/>
      <c r="AV59" s="187"/>
      <c r="AW59" s="187"/>
      <c r="AX59" s="187"/>
      <c r="AY59" s="187"/>
      <c r="AZ59" s="187"/>
    </row>
    <row r="60" spans="1:52">
      <c r="A60" s="192" t="str">
        <f>'[1]danfoss,sagi'!$A60</f>
        <v>DAN036.2</v>
      </c>
      <c r="B60" s="193" t="str">
        <f>'[1]danfoss,sagi'!$B60</f>
        <v>TE5 Valve body 067B4013</v>
      </c>
      <c r="C60" s="137"/>
      <c r="D60" s="45"/>
      <c r="E60" s="190">
        <f>'[1]danfoss,sagi'!J60</f>
        <v>65.9796296296296</v>
      </c>
      <c r="F60" s="142"/>
      <c r="G60" s="187"/>
      <c r="H60" s="187"/>
      <c r="I60" s="187"/>
      <c r="J60" s="187"/>
      <c r="K60" s="187"/>
      <c r="L60" s="187"/>
      <c r="M60" s="187"/>
      <c r="N60" s="187"/>
      <c r="O60" s="187"/>
      <c r="P60" s="187"/>
      <c r="Q60" s="187"/>
      <c r="R60" s="187"/>
      <c r="S60" s="187"/>
      <c r="T60" s="187"/>
      <c r="U60" s="187"/>
      <c r="V60" s="187"/>
      <c r="W60" s="187"/>
      <c r="X60" s="187"/>
      <c r="Y60" s="187"/>
      <c r="Z60" s="187"/>
      <c r="AA60" s="187"/>
      <c r="AB60" s="187"/>
      <c r="AC60" s="187"/>
      <c r="AD60" s="187"/>
      <c r="AE60" s="187"/>
      <c r="AF60" s="187"/>
      <c r="AG60" s="187"/>
      <c r="AH60" s="187"/>
      <c r="AI60" s="187"/>
      <c r="AJ60" s="187"/>
      <c r="AK60" s="187"/>
      <c r="AL60" s="187"/>
      <c r="AM60" s="187"/>
      <c r="AN60" s="187"/>
      <c r="AO60" s="187"/>
      <c r="AP60" s="187"/>
      <c r="AQ60" s="187"/>
      <c r="AR60" s="187"/>
      <c r="AS60" s="187"/>
      <c r="AT60" s="187"/>
      <c r="AU60" s="187"/>
      <c r="AV60" s="187"/>
      <c r="AW60" s="187"/>
      <c r="AX60" s="187"/>
      <c r="AY60" s="187"/>
      <c r="AZ60" s="187"/>
    </row>
    <row r="61" spans="1:52">
      <c r="A61" s="192" t="str">
        <f>'[1]danfoss,sagi'!$A61</f>
        <v>DAN036.3</v>
      </c>
      <c r="B61" s="193" t="str">
        <f>'[1]danfoss,sagi'!$B61</f>
        <v>TES5 Danfoss Element valve 067B3358 Flare -40c~ -15c(R507)cw mop</v>
      </c>
      <c r="C61" s="137"/>
      <c r="D61" s="45"/>
      <c r="E61" s="190">
        <f>'[1]danfoss,sagi'!J61</f>
        <v>366.56891025641</v>
      </c>
      <c r="F61" s="142"/>
      <c r="G61" s="187"/>
      <c r="H61" s="187"/>
      <c r="I61" s="187"/>
      <c r="J61" s="187"/>
      <c r="K61" s="187"/>
      <c r="L61" s="187"/>
      <c r="M61" s="187"/>
      <c r="N61" s="187"/>
      <c r="O61" s="187"/>
      <c r="P61" s="187"/>
      <c r="Q61" s="187"/>
      <c r="R61" s="187"/>
      <c r="S61" s="187"/>
      <c r="T61" s="187"/>
      <c r="U61" s="187"/>
      <c r="V61" s="187"/>
      <c r="W61" s="187"/>
      <c r="X61" s="187"/>
      <c r="Y61" s="187"/>
      <c r="Z61" s="187"/>
      <c r="AA61" s="187"/>
      <c r="AB61" s="187"/>
      <c r="AC61" s="187"/>
      <c r="AD61" s="187"/>
      <c r="AE61" s="187"/>
      <c r="AF61" s="187"/>
      <c r="AG61" s="187"/>
      <c r="AH61" s="187"/>
      <c r="AI61" s="187"/>
      <c r="AJ61" s="187"/>
      <c r="AK61" s="187"/>
      <c r="AL61" s="187"/>
      <c r="AM61" s="187"/>
      <c r="AN61" s="187"/>
      <c r="AO61" s="187"/>
      <c r="AP61" s="187"/>
      <c r="AQ61" s="187"/>
      <c r="AR61" s="187"/>
      <c r="AS61" s="187"/>
      <c r="AT61" s="187"/>
      <c r="AU61" s="187"/>
      <c r="AV61" s="187"/>
      <c r="AW61" s="187"/>
      <c r="AX61" s="187"/>
      <c r="AY61" s="187"/>
      <c r="AZ61" s="187"/>
    </row>
    <row r="62" spans="1:52">
      <c r="A62" s="192" t="str">
        <f>'[1]danfoss,sagi'!$A62</f>
        <v>DAN036.4</v>
      </c>
      <c r="B62" s="193" t="str">
        <f>'[1]danfoss,sagi'!$B62</f>
        <v>TES5 Danfoss Element valve 067B3343 Flare -60c~ -15c(R507)</v>
      </c>
      <c r="C62" s="137"/>
      <c r="D62" s="45"/>
      <c r="E62" s="190">
        <f>'[1]danfoss,sagi'!J62</f>
        <v>489.85408406027</v>
      </c>
      <c r="F62" s="142"/>
      <c r="G62" s="187"/>
      <c r="H62" s="187"/>
      <c r="I62" s="187"/>
      <c r="J62" s="187"/>
      <c r="K62" s="187"/>
      <c r="L62" s="187"/>
      <c r="M62" s="187"/>
      <c r="N62" s="187"/>
      <c r="O62" s="187"/>
      <c r="P62" s="187"/>
      <c r="Q62" s="187"/>
      <c r="R62" s="187"/>
      <c r="S62" s="187"/>
      <c r="T62" s="187"/>
      <c r="U62" s="187"/>
      <c r="V62" s="187"/>
      <c r="W62" s="187"/>
      <c r="X62" s="187"/>
      <c r="Y62" s="187"/>
      <c r="Z62" s="187"/>
      <c r="AA62" s="187"/>
      <c r="AB62" s="187"/>
      <c r="AC62" s="187"/>
      <c r="AD62" s="187"/>
      <c r="AE62" s="187"/>
      <c r="AF62" s="187"/>
      <c r="AG62" s="187"/>
      <c r="AH62" s="187"/>
      <c r="AI62" s="187"/>
      <c r="AJ62" s="187"/>
      <c r="AK62" s="187"/>
      <c r="AL62" s="187"/>
      <c r="AM62" s="187"/>
      <c r="AN62" s="187"/>
      <c r="AO62" s="187"/>
      <c r="AP62" s="187"/>
      <c r="AQ62" s="187"/>
      <c r="AR62" s="187"/>
      <c r="AS62" s="187"/>
      <c r="AT62" s="187"/>
      <c r="AU62" s="187"/>
      <c r="AV62" s="187"/>
      <c r="AW62" s="187"/>
      <c r="AX62" s="187"/>
      <c r="AY62" s="187"/>
      <c r="AZ62" s="187"/>
    </row>
    <row r="63" spans="1:52">
      <c r="A63" s="192" t="str">
        <f>'[1]danfoss,sagi'!$A63</f>
        <v>DAN037</v>
      </c>
      <c r="B63" s="193" t="str">
        <f>'[1]danfoss,sagi'!$B63</f>
        <v>TE5 ORIFICE NO 1 (R22-5.46TON , R507-4.26TON)</v>
      </c>
      <c r="C63" s="137"/>
      <c r="D63" s="45"/>
      <c r="E63" s="190">
        <f>'[1]danfoss,sagi'!J63</f>
        <v>139.117753623188</v>
      </c>
      <c r="F63" s="142"/>
      <c r="G63" s="187"/>
      <c r="H63" s="187"/>
      <c r="I63" s="187"/>
      <c r="J63" s="187"/>
      <c r="K63" s="187"/>
      <c r="L63" s="187"/>
      <c r="M63" s="187"/>
      <c r="N63" s="187"/>
      <c r="O63" s="187"/>
      <c r="P63" s="187"/>
      <c r="Q63" s="187"/>
      <c r="R63" s="187"/>
      <c r="S63" s="187"/>
      <c r="T63" s="187"/>
      <c r="U63" s="187"/>
      <c r="V63" s="187"/>
      <c r="W63" s="187"/>
      <c r="X63" s="187"/>
      <c r="Y63" s="187"/>
      <c r="Z63" s="187"/>
      <c r="AA63" s="187"/>
      <c r="AB63" s="187"/>
      <c r="AC63" s="187"/>
      <c r="AD63" s="187"/>
      <c r="AE63" s="187"/>
      <c r="AF63" s="187"/>
      <c r="AG63" s="187"/>
      <c r="AH63" s="187"/>
      <c r="AI63" s="187"/>
      <c r="AJ63" s="187"/>
      <c r="AK63" s="187"/>
      <c r="AL63" s="187"/>
      <c r="AM63" s="187"/>
      <c r="AN63" s="187"/>
      <c r="AO63" s="187"/>
      <c r="AP63" s="187"/>
      <c r="AQ63" s="187"/>
      <c r="AR63" s="187"/>
      <c r="AS63" s="187"/>
      <c r="AT63" s="187"/>
      <c r="AU63" s="187"/>
      <c r="AV63" s="187"/>
      <c r="AW63" s="187"/>
      <c r="AX63" s="187"/>
      <c r="AY63" s="187"/>
      <c r="AZ63" s="187"/>
    </row>
    <row r="64" spans="1:52">
      <c r="A64" s="192" t="str">
        <f>'[1]danfoss,sagi'!$A64</f>
        <v>DAN038</v>
      </c>
      <c r="B64" s="193" t="str">
        <f>'[1]danfoss,sagi'!$B64</f>
        <v>TE5 ORIFICE NO 2 (R22-7.51TON , R507-5.86TON)</v>
      </c>
      <c r="C64" s="137"/>
      <c r="D64" s="45"/>
      <c r="E64" s="190">
        <f>'[1]danfoss,sagi'!J64</f>
        <v>139.117753623188</v>
      </c>
      <c r="F64" s="142"/>
      <c r="G64" s="187"/>
      <c r="H64" s="187"/>
      <c r="I64" s="187"/>
      <c r="J64" s="187"/>
      <c r="K64" s="187"/>
      <c r="L64" s="187"/>
      <c r="M64" s="187"/>
      <c r="N64" s="187"/>
      <c r="O64" s="187"/>
      <c r="P64" s="187"/>
      <c r="Q64" s="187"/>
      <c r="R64" s="187"/>
      <c r="S64" s="187"/>
      <c r="T64" s="187"/>
      <c r="U64" s="187"/>
      <c r="V64" s="187"/>
      <c r="W64" s="187"/>
      <c r="X64" s="187"/>
      <c r="Y64" s="187"/>
      <c r="Z64" s="187"/>
      <c r="AA64" s="187"/>
      <c r="AB64" s="187"/>
      <c r="AC64" s="187"/>
      <c r="AD64" s="187"/>
      <c r="AE64" s="187"/>
      <c r="AF64" s="187"/>
      <c r="AG64" s="187"/>
      <c r="AH64" s="187"/>
      <c r="AI64" s="187"/>
      <c r="AJ64" s="187"/>
      <c r="AK64" s="187"/>
      <c r="AL64" s="187"/>
      <c r="AM64" s="187"/>
      <c r="AN64" s="187"/>
      <c r="AO64" s="187"/>
      <c r="AP64" s="187"/>
      <c r="AQ64" s="187"/>
      <c r="AR64" s="187"/>
      <c r="AS64" s="187"/>
      <c r="AT64" s="187"/>
      <c r="AU64" s="187"/>
      <c r="AV64" s="187"/>
      <c r="AW64" s="187"/>
      <c r="AX64" s="187"/>
      <c r="AY64" s="187"/>
      <c r="AZ64" s="187"/>
    </row>
    <row r="65" spans="1:52">
      <c r="A65" s="192" t="str">
        <f>'[1]danfoss,sagi'!$A65</f>
        <v>DAN039</v>
      </c>
      <c r="B65" s="193" t="str">
        <f>'[1]danfoss,sagi'!$B65</f>
        <v>TE5 ORIFICE NO 3 (R22-9.66TON , R507-7.51TON)</v>
      </c>
      <c r="C65" s="137"/>
      <c r="D65" s="45"/>
      <c r="E65" s="190">
        <f>'[1]danfoss,sagi'!J65</f>
        <v>139.117753623188</v>
      </c>
      <c r="F65" s="142"/>
      <c r="G65" s="187"/>
      <c r="H65" s="187"/>
      <c r="I65" s="187"/>
      <c r="J65" s="187"/>
      <c r="K65" s="187"/>
      <c r="L65" s="187"/>
      <c r="M65" s="187"/>
      <c r="N65" s="187"/>
      <c r="O65" s="187"/>
      <c r="P65" s="187"/>
      <c r="Q65" s="187"/>
      <c r="R65" s="187"/>
      <c r="S65" s="187"/>
      <c r="T65" s="187"/>
      <c r="U65" s="187"/>
      <c r="V65" s="187"/>
      <c r="W65" s="187"/>
      <c r="X65" s="187"/>
      <c r="Y65" s="187"/>
      <c r="Z65" s="187"/>
      <c r="AA65" s="187"/>
      <c r="AB65" s="187"/>
      <c r="AC65" s="187"/>
      <c r="AD65" s="187"/>
      <c r="AE65" s="187"/>
      <c r="AF65" s="187"/>
      <c r="AG65" s="187"/>
      <c r="AH65" s="187"/>
      <c r="AI65" s="187"/>
      <c r="AJ65" s="187"/>
      <c r="AK65" s="187"/>
      <c r="AL65" s="187"/>
      <c r="AM65" s="187"/>
      <c r="AN65" s="187"/>
      <c r="AO65" s="187"/>
      <c r="AP65" s="187"/>
      <c r="AQ65" s="187"/>
      <c r="AR65" s="187"/>
      <c r="AS65" s="187"/>
      <c r="AT65" s="187"/>
      <c r="AU65" s="187"/>
      <c r="AV65" s="187"/>
      <c r="AW65" s="187"/>
      <c r="AX65" s="187"/>
      <c r="AY65" s="187"/>
      <c r="AZ65" s="187"/>
    </row>
    <row r="66" spans="1:52">
      <c r="A66" s="192" t="str">
        <f>'[1]danfoss,sagi'!$A66</f>
        <v>DAN040</v>
      </c>
      <c r="B66" s="193" t="str">
        <f>'[1]danfoss,sagi'!$B66</f>
        <v>TE5 ORIFICE NO 4 (R22-13.1TON , R507-10.2TON)</v>
      </c>
      <c r="C66" s="137"/>
      <c r="D66" s="45"/>
      <c r="E66" s="190">
        <f>'[1]danfoss,sagi'!J66</f>
        <v>139.117753623188</v>
      </c>
      <c r="F66" s="142"/>
      <c r="G66" s="187"/>
      <c r="H66" s="187"/>
      <c r="I66" s="187"/>
      <c r="J66" s="187"/>
      <c r="K66" s="187"/>
      <c r="L66" s="187"/>
      <c r="M66" s="187"/>
      <c r="N66" s="187"/>
      <c r="O66" s="187"/>
      <c r="P66" s="187"/>
      <c r="Q66" s="187"/>
      <c r="R66" s="187"/>
      <c r="S66" s="187"/>
      <c r="T66" s="187"/>
      <c r="U66" s="187"/>
      <c r="V66" s="187"/>
      <c r="W66" s="187"/>
      <c r="X66" s="187"/>
      <c r="Y66" s="187"/>
      <c r="Z66" s="187"/>
      <c r="AA66" s="187"/>
      <c r="AB66" s="187"/>
      <c r="AC66" s="187"/>
      <c r="AD66" s="187"/>
      <c r="AE66" s="187"/>
      <c r="AF66" s="187"/>
      <c r="AG66" s="187"/>
      <c r="AH66" s="187"/>
      <c r="AI66" s="187"/>
      <c r="AJ66" s="187"/>
      <c r="AK66" s="187"/>
      <c r="AL66" s="187"/>
      <c r="AM66" s="187"/>
      <c r="AN66" s="187"/>
      <c r="AO66" s="187"/>
      <c r="AP66" s="187"/>
      <c r="AQ66" s="187"/>
      <c r="AR66" s="187"/>
      <c r="AS66" s="187"/>
      <c r="AT66" s="187"/>
      <c r="AU66" s="187"/>
      <c r="AV66" s="187"/>
      <c r="AW66" s="187"/>
      <c r="AX66" s="187"/>
      <c r="AY66" s="187"/>
      <c r="AZ66" s="187"/>
    </row>
    <row r="67" spans="1:52">
      <c r="A67" s="192">
        <f>'[1]danfoss,sagi'!$A67</f>
        <v>0</v>
      </c>
      <c r="B67" s="193" t="str">
        <f>'[1]danfoss,sagi'!$B67</f>
        <v>TES5 Danfoss Exp-Valve c/w orifice</v>
      </c>
      <c r="C67" s="137"/>
      <c r="D67" s="45"/>
      <c r="E67" s="190">
        <f>'[1]danfoss,sagi'!J67</f>
        <v>505.097383252818</v>
      </c>
      <c r="F67" s="142"/>
      <c r="G67" s="187"/>
      <c r="H67" s="187"/>
      <c r="I67" s="187"/>
      <c r="J67" s="187"/>
      <c r="K67" s="187"/>
      <c r="L67" s="187"/>
      <c r="M67" s="187"/>
      <c r="N67" s="187"/>
      <c r="O67" s="187"/>
      <c r="P67" s="187"/>
      <c r="Q67" s="187"/>
      <c r="R67" s="187"/>
      <c r="S67" s="187"/>
      <c r="T67" s="187"/>
      <c r="U67" s="187"/>
      <c r="V67" s="187"/>
      <c r="W67" s="187"/>
      <c r="X67" s="187"/>
      <c r="Y67" s="187"/>
      <c r="Z67" s="187"/>
      <c r="AA67" s="187"/>
      <c r="AB67" s="187"/>
      <c r="AC67" s="187"/>
      <c r="AD67" s="187"/>
      <c r="AE67" s="187"/>
      <c r="AF67" s="187"/>
      <c r="AG67" s="187"/>
      <c r="AH67" s="187"/>
      <c r="AI67" s="187"/>
      <c r="AJ67" s="187"/>
      <c r="AK67" s="187"/>
      <c r="AL67" s="187"/>
      <c r="AM67" s="187"/>
      <c r="AN67" s="187"/>
      <c r="AO67" s="187"/>
      <c r="AP67" s="187"/>
      <c r="AQ67" s="187"/>
      <c r="AR67" s="187"/>
      <c r="AS67" s="187"/>
      <c r="AT67" s="187"/>
      <c r="AU67" s="187"/>
      <c r="AV67" s="187"/>
      <c r="AW67" s="187"/>
      <c r="AX67" s="187"/>
      <c r="AY67" s="187"/>
      <c r="AZ67" s="187"/>
    </row>
    <row r="68" spans="1:52">
      <c r="A68" s="192" t="str">
        <f>'[1]danfoss,sagi'!$A68</f>
        <v>DAN040.1</v>
      </c>
      <c r="B68" s="193" t="str">
        <f>'[1]danfoss,sagi'!$B68</f>
        <v>TES12 Danfoss Element valve 067B3349 (R507) ~60c cw mop</v>
      </c>
      <c r="C68" s="137"/>
      <c r="D68" s="45"/>
      <c r="E68" s="190">
        <f>'[1]danfoss,sagi'!J68</f>
        <v>564.344202898551</v>
      </c>
      <c r="F68" s="142"/>
      <c r="G68" s="187"/>
      <c r="H68" s="187"/>
      <c r="I68" s="187"/>
      <c r="J68" s="187"/>
      <c r="K68" s="187"/>
      <c r="L68" s="187"/>
      <c r="M68" s="187"/>
      <c r="N68" s="187"/>
      <c r="O68" s="187"/>
      <c r="P68" s="187"/>
      <c r="Q68" s="187"/>
      <c r="R68" s="187"/>
      <c r="S68" s="187"/>
      <c r="T68" s="187"/>
      <c r="U68" s="187"/>
      <c r="V68" s="187"/>
      <c r="W68" s="187"/>
      <c r="X68" s="187"/>
      <c r="Y68" s="187"/>
      <c r="Z68" s="187"/>
      <c r="AA68" s="187"/>
      <c r="AB68" s="187"/>
      <c r="AC68" s="187"/>
      <c r="AD68" s="187"/>
      <c r="AE68" s="187"/>
      <c r="AF68" s="187"/>
      <c r="AG68" s="187"/>
      <c r="AH68" s="187"/>
      <c r="AI68" s="187"/>
      <c r="AJ68" s="187"/>
      <c r="AK68" s="187"/>
      <c r="AL68" s="187"/>
      <c r="AM68" s="187"/>
      <c r="AN68" s="187"/>
      <c r="AO68" s="187"/>
      <c r="AP68" s="187"/>
      <c r="AQ68" s="187"/>
      <c r="AR68" s="187"/>
      <c r="AS68" s="187"/>
      <c r="AT68" s="187"/>
      <c r="AU68" s="187"/>
      <c r="AV68" s="187"/>
      <c r="AW68" s="187"/>
      <c r="AX68" s="187"/>
      <c r="AY68" s="187"/>
      <c r="AZ68" s="187"/>
    </row>
    <row r="69" spans="1:52">
      <c r="A69" s="192" t="e">
        <f>'[1]danfoss,sagi'!#REF!</f>
        <v>#REF!</v>
      </c>
      <c r="B69" s="193" t="e">
        <f>'[1]danfoss,sagi'!#REF!</f>
        <v>#REF!</v>
      </c>
      <c r="C69" s="137"/>
      <c r="D69" s="45"/>
      <c r="E69" s="190" t="e">
        <f>'[1]danfoss,sagi'!#REF!</f>
        <v>#REF!</v>
      </c>
      <c r="F69" s="142"/>
      <c r="G69" s="187"/>
      <c r="H69" s="187"/>
      <c r="I69" s="187"/>
      <c r="J69" s="187"/>
      <c r="K69" s="187"/>
      <c r="L69" s="187"/>
      <c r="M69" s="187"/>
      <c r="N69" s="187"/>
      <c r="O69" s="187"/>
      <c r="P69" s="187"/>
      <c r="Q69" s="187"/>
      <c r="R69" s="187"/>
      <c r="S69" s="187"/>
      <c r="T69" s="187"/>
      <c r="U69" s="187"/>
      <c r="V69" s="187"/>
      <c r="W69" s="187"/>
      <c r="X69" s="187"/>
      <c r="Y69" s="187"/>
      <c r="Z69" s="187"/>
      <c r="AA69" s="187"/>
      <c r="AB69" s="187"/>
      <c r="AC69" s="187"/>
      <c r="AD69" s="187"/>
      <c r="AE69" s="187"/>
      <c r="AF69" s="187"/>
      <c r="AG69" s="187"/>
      <c r="AH69" s="187"/>
      <c r="AI69" s="187"/>
      <c r="AJ69" s="187"/>
      <c r="AK69" s="187"/>
      <c r="AL69" s="187"/>
      <c r="AM69" s="187"/>
      <c r="AN69" s="187"/>
      <c r="AO69" s="187"/>
      <c r="AP69" s="187"/>
      <c r="AQ69" s="187"/>
      <c r="AR69" s="187"/>
      <c r="AS69" s="187"/>
      <c r="AT69" s="187"/>
      <c r="AU69" s="187"/>
      <c r="AV69" s="187"/>
      <c r="AW69" s="187"/>
      <c r="AX69" s="187"/>
      <c r="AY69" s="187"/>
      <c r="AZ69" s="187"/>
    </row>
    <row r="70" spans="1:52">
      <c r="A70" s="192" t="str">
        <f>'[1]danfoss,sagi'!$A70</f>
        <v>DAN041.1</v>
      </c>
      <c r="B70" s="193" t="str">
        <f>'[1]danfoss,sagi'!$B70</f>
        <v>TEX12 Danfoss Element valve 067B3210 Solder 7/8 x 1 1/8 (R22)</v>
      </c>
      <c r="C70" s="137"/>
      <c r="D70" s="45"/>
      <c r="E70" s="190">
        <f>'[1]danfoss,sagi'!J70</f>
        <v>456.942028985507</v>
      </c>
      <c r="F70" s="142"/>
      <c r="G70" s="187"/>
      <c r="H70" s="187"/>
      <c r="I70" s="187"/>
      <c r="J70" s="187"/>
      <c r="K70" s="187"/>
      <c r="L70" s="187"/>
      <c r="M70" s="187"/>
      <c r="N70" s="187"/>
      <c r="O70" s="187"/>
      <c r="P70" s="187"/>
      <c r="Q70" s="187"/>
      <c r="R70" s="187"/>
      <c r="S70" s="187"/>
      <c r="T70" s="187"/>
      <c r="U70" s="187"/>
      <c r="V70" s="187"/>
      <c r="W70" s="187"/>
      <c r="X70" s="187"/>
      <c r="Y70" s="187"/>
      <c r="Z70" s="187"/>
      <c r="AA70" s="187"/>
      <c r="AB70" s="187"/>
      <c r="AC70" s="187"/>
      <c r="AD70" s="187"/>
      <c r="AE70" s="187"/>
      <c r="AF70" s="187"/>
      <c r="AG70" s="187"/>
      <c r="AH70" s="187"/>
      <c r="AI70" s="187"/>
      <c r="AJ70" s="187"/>
      <c r="AK70" s="187"/>
      <c r="AL70" s="187"/>
      <c r="AM70" s="187"/>
      <c r="AN70" s="187"/>
      <c r="AO70" s="187"/>
      <c r="AP70" s="187"/>
      <c r="AQ70" s="187"/>
      <c r="AR70" s="187"/>
      <c r="AS70" s="187"/>
      <c r="AT70" s="187"/>
      <c r="AU70" s="187"/>
      <c r="AV70" s="187"/>
      <c r="AW70" s="187"/>
      <c r="AX70" s="187"/>
      <c r="AY70" s="187"/>
      <c r="AZ70" s="187"/>
    </row>
    <row r="71" spans="1:52">
      <c r="A71" s="192" t="str">
        <f>'[1]danfoss,sagi'!$A71</f>
        <v>DAN041.2</v>
      </c>
      <c r="B71" s="193" t="str">
        <f>'[1]danfoss,sagi'!$B71</f>
        <v>TE12 Valve body 067B4023</v>
      </c>
      <c r="C71" s="137"/>
      <c r="D71" s="45"/>
      <c r="E71" s="190">
        <f>'[1]danfoss,sagi'!J71</f>
        <v>89.6685185185185</v>
      </c>
      <c r="F71" s="142"/>
      <c r="G71" s="187"/>
      <c r="H71" s="187"/>
      <c r="I71" s="187"/>
      <c r="J71" s="187"/>
      <c r="K71" s="187"/>
      <c r="L71" s="187"/>
      <c r="M71" s="187"/>
      <c r="N71" s="187"/>
      <c r="O71" s="187"/>
      <c r="P71" s="187"/>
      <c r="Q71" s="187"/>
      <c r="R71" s="187"/>
      <c r="S71" s="187"/>
      <c r="T71" s="187"/>
      <c r="U71" s="187"/>
      <c r="V71" s="187"/>
      <c r="W71" s="187"/>
      <c r="X71" s="187"/>
      <c r="Y71" s="187"/>
      <c r="Z71" s="187"/>
      <c r="AA71" s="187"/>
      <c r="AB71" s="187"/>
      <c r="AC71" s="187"/>
      <c r="AD71" s="187"/>
      <c r="AE71" s="187"/>
      <c r="AF71" s="187"/>
      <c r="AG71" s="187"/>
      <c r="AH71" s="187"/>
      <c r="AI71" s="187"/>
      <c r="AJ71" s="187"/>
      <c r="AK71" s="187"/>
      <c r="AL71" s="187"/>
      <c r="AM71" s="187"/>
      <c r="AN71" s="187"/>
      <c r="AO71" s="187"/>
      <c r="AP71" s="187"/>
      <c r="AQ71" s="187"/>
      <c r="AR71" s="187"/>
      <c r="AS71" s="187"/>
      <c r="AT71" s="187"/>
      <c r="AU71" s="187"/>
      <c r="AV71" s="187"/>
      <c r="AW71" s="187"/>
      <c r="AX71" s="187"/>
      <c r="AY71" s="187"/>
      <c r="AZ71" s="187"/>
    </row>
    <row r="72" spans="1:52">
      <c r="A72" s="192" t="str">
        <f>'[1]danfoss,sagi'!$A72</f>
        <v>DAN042</v>
      </c>
      <c r="B72" s="193" t="str">
        <f>'[1]danfoss,sagi'!$B72</f>
        <v>TE12 ORIFICE NO 5 (R22-16.3TON , R507-14.5TON)</v>
      </c>
      <c r="C72" s="137"/>
      <c r="D72" s="45"/>
      <c r="E72" s="190">
        <f>'[1]danfoss,sagi'!J72</f>
        <v>191.666666666667</v>
      </c>
      <c r="F72" s="142"/>
      <c r="G72" s="187"/>
      <c r="H72" s="187"/>
      <c r="I72" s="187"/>
      <c r="J72" s="187"/>
      <c r="K72" s="187"/>
      <c r="L72" s="187"/>
      <c r="M72" s="187"/>
      <c r="N72" s="187"/>
      <c r="O72" s="187"/>
      <c r="P72" s="187"/>
      <c r="Q72" s="187"/>
      <c r="R72" s="187"/>
      <c r="S72" s="187"/>
      <c r="T72" s="187"/>
      <c r="U72" s="187"/>
      <c r="V72" s="187"/>
      <c r="W72" s="187"/>
      <c r="X72" s="187"/>
      <c r="Y72" s="187"/>
      <c r="Z72" s="187"/>
      <c r="AA72" s="187"/>
      <c r="AB72" s="187"/>
      <c r="AC72" s="187"/>
      <c r="AD72" s="187"/>
      <c r="AE72" s="187"/>
      <c r="AF72" s="187"/>
      <c r="AG72" s="187"/>
      <c r="AH72" s="187"/>
      <c r="AI72" s="187"/>
      <c r="AJ72" s="187"/>
      <c r="AK72" s="187"/>
      <c r="AL72" s="187"/>
      <c r="AM72" s="187"/>
      <c r="AN72" s="187"/>
      <c r="AO72" s="187"/>
      <c r="AP72" s="187"/>
      <c r="AQ72" s="187"/>
      <c r="AR72" s="187"/>
      <c r="AS72" s="187"/>
      <c r="AT72" s="187"/>
      <c r="AU72" s="187"/>
      <c r="AV72" s="187"/>
      <c r="AW72" s="187"/>
      <c r="AX72" s="187"/>
      <c r="AY72" s="187"/>
      <c r="AZ72" s="187"/>
    </row>
    <row r="73" spans="1:52">
      <c r="A73" s="192" t="str">
        <f>'[1]danfoss,sagi'!$A73</f>
        <v>DAN043</v>
      </c>
      <c r="B73" s="193" t="str">
        <f>'[1]danfoss,sagi'!$B73</f>
        <v>TE12 ORIFICE NO 6 (R22-21.8TON , R507-18.3TON)</v>
      </c>
      <c r="C73" s="137"/>
      <c r="D73" s="45"/>
      <c r="E73" s="190">
        <f>'[1]danfoss,sagi'!J73</f>
        <v>191.666666666667</v>
      </c>
      <c r="F73" s="142"/>
      <c r="G73" s="187"/>
      <c r="H73" s="187"/>
      <c r="I73" s="187"/>
      <c r="J73" s="187"/>
      <c r="K73" s="187"/>
      <c r="L73" s="187"/>
      <c r="M73" s="187"/>
      <c r="N73" s="187"/>
      <c r="O73" s="187"/>
      <c r="P73" s="187"/>
      <c r="Q73" s="187"/>
      <c r="R73" s="187"/>
      <c r="S73" s="187"/>
      <c r="T73" s="187"/>
      <c r="U73" s="187"/>
      <c r="V73" s="187"/>
      <c r="W73" s="187"/>
      <c r="X73" s="187"/>
      <c r="Y73" s="187"/>
      <c r="Z73" s="187"/>
      <c r="AA73" s="187"/>
      <c r="AB73" s="187"/>
      <c r="AC73" s="187"/>
      <c r="AD73" s="187"/>
      <c r="AE73" s="187"/>
      <c r="AF73" s="187"/>
      <c r="AG73" s="187"/>
      <c r="AH73" s="187"/>
      <c r="AI73" s="187"/>
      <c r="AJ73" s="187"/>
      <c r="AK73" s="187"/>
      <c r="AL73" s="187"/>
      <c r="AM73" s="187"/>
      <c r="AN73" s="187"/>
      <c r="AO73" s="187"/>
      <c r="AP73" s="187"/>
      <c r="AQ73" s="187"/>
      <c r="AR73" s="187"/>
      <c r="AS73" s="187"/>
      <c r="AT73" s="187"/>
      <c r="AU73" s="187"/>
      <c r="AV73" s="187"/>
      <c r="AW73" s="187"/>
      <c r="AX73" s="187"/>
      <c r="AY73" s="187"/>
      <c r="AZ73" s="187"/>
    </row>
    <row r="74" spans="1:52">
      <c r="A74" s="192" t="str">
        <f>'[1]danfoss,sagi'!$A74</f>
        <v>DAN043.1</v>
      </c>
      <c r="B74" s="193" t="str">
        <f>'[1]danfoss,sagi'!$B74</f>
        <v>TE12 ORIFICE NO 7 (R22-27.9TON , R507-23.2TON)</v>
      </c>
      <c r="C74" s="137"/>
      <c r="D74" s="45"/>
      <c r="E74" s="190">
        <f>'[1]danfoss,sagi'!J74</f>
        <v>191.666666666667</v>
      </c>
      <c r="F74" s="142"/>
      <c r="G74" s="187"/>
      <c r="H74" s="187"/>
      <c r="I74" s="187"/>
      <c r="J74" s="187"/>
      <c r="K74" s="187"/>
      <c r="L74" s="187"/>
      <c r="M74" s="187"/>
      <c r="N74" s="187"/>
      <c r="O74" s="187"/>
      <c r="P74" s="187"/>
      <c r="Q74" s="187"/>
      <c r="R74" s="187"/>
      <c r="S74" s="187"/>
      <c r="T74" s="187"/>
      <c r="U74" s="187"/>
      <c r="V74" s="187"/>
      <c r="W74" s="187"/>
      <c r="X74" s="187"/>
      <c r="Y74" s="187"/>
      <c r="Z74" s="187"/>
      <c r="AA74" s="187"/>
      <c r="AB74" s="187"/>
      <c r="AC74" s="187"/>
      <c r="AD74" s="187"/>
      <c r="AE74" s="187"/>
      <c r="AF74" s="187"/>
      <c r="AG74" s="187"/>
      <c r="AH74" s="187"/>
      <c r="AI74" s="187"/>
      <c r="AJ74" s="187"/>
      <c r="AK74" s="187"/>
      <c r="AL74" s="187"/>
      <c r="AM74" s="187"/>
      <c r="AN74" s="187"/>
      <c r="AO74" s="187"/>
      <c r="AP74" s="187"/>
      <c r="AQ74" s="187"/>
      <c r="AR74" s="187"/>
      <c r="AS74" s="187"/>
      <c r="AT74" s="187"/>
      <c r="AU74" s="187"/>
      <c r="AV74" s="187"/>
      <c r="AW74" s="187"/>
      <c r="AX74" s="187"/>
      <c r="AY74" s="187"/>
      <c r="AZ74" s="187"/>
    </row>
    <row r="75" spans="1:52">
      <c r="A75" s="192">
        <f>'[1]danfoss,sagi'!$A75</f>
        <v>0</v>
      </c>
      <c r="B75" s="193" t="str">
        <f>'[1]danfoss,sagi'!$B75</f>
        <v>TES12 Danfoss Exp-Valve c/w orifice</v>
      </c>
      <c r="C75" s="137"/>
      <c r="D75" s="45"/>
      <c r="E75" s="190">
        <f>'[1]danfoss,sagi'!J75</f>
        <v>724.98192431562</v>
      </c>
      <c r="F75" s="191"/>
      <c r="G75" s="187"/>
      <c r="H75" s="187"/>
      <c r="I75" s="187"/>
      <c r="J75" s="187"/>
      <c r="K75" s="187"/>
      <c r="L75" s="187"/>
      <c r="M75" s="187"/>
      <c r="N75" s="187"/>
      <c r="O75" s="187"/>
      <c r="P75" s="187"/>
      <c r="Q75" s="187"/>
      <c r="R75" s="187"/>
      <c r="S75" s="187"/>
      <c r="T75" s="187"/>
      <c r="U75" s="187"/>
      <c r="V75" s="187"/>
      <c r="W75" s="187"/>
      <c r="X75" s="187"/>
      <c r="Y75" s="187"/>
      <c r="Z75" s="187"/>
      <c r="AA75" s="187"/>
      <c r="AB75" s="187"/>
      <c r="AC75" s="187"/>
      <c r="AD75" s="187"/>
      <c r="AE75" s="187"/>
      <c r="AF75" s="187"/>
      <c r="AG75" s="187"/>
      <c r="AH75" s="187"/>
      <c r="AI75" s="187"/>
      <c r="AJ75" s="187"/>
      <c r="AK75" s="187"/>
      <c r="AL75" s="187"/>
      <c r="AM75" s="187"/>
      <c r="AN75" s="187"/>
      <c r="AO75" s="187"/>
      <c r="AP75" s="187"/>
      <c r="AQ75" s="187"/>
      <c r="AR75" s="187"/>
      <c r="AS75" s="187"/>
      <c r="AT75" s="187"/>
      <c r="AU75" s="187"/>
      <c r="AV75" s="187"/>
      <c r="AW75" s="187"/>
      <c r="AX75" s="187"/>
      <c r="AY75" s="187"/>
      <c r="AZ75" s="187"/>
    </row>
    <row r="76" spans="1:52">
      <c r="A76" s="192" t="str">
        <f>'[1]danfoss,sagi'!$A76</f>
        <v>DAN044</v>
      </c>
      <c r="B76" s="193" t="str">
        <f>'[1]danfoss,sagi'!$B76</f>
        <v>Danfoss Ball Valve 1 1/8"S</v>
      </c>
      <c r="C76" s="137"/>
      <c r="D76" s="45"/>
      <c r="E76" s="190">
        <f>'[1]danfoss,sagi'!J76</f>
        <v>243.697925925926</v>
      </c>
      <c r="F76" s="70"/>
      <c r="G76" s="187"/>
      <c r="H76" s="187"/>
      <c r="I76" s="187"/>
      <c r="J76" s="187"/>
      <c r="K76" s="187"/>
      <c r="L76" s="187"/>
      <c r="M76" s="187"/>
      <c r="N76" s="187"/>
      <c r="O76" s="187"/>
      <c r="P76" s="187"/>
      <c r="Q76" s="187"/>
      <c r="R76" s="187"/>
      <c r="S76" s="187"/>
      <c r="T76" s="187"/>
      <c r="U76" s="187"/>
      <c r="V76" s="187"/>
      <c r="W76" s="187"/>
      <c r="X76" s="187"/>
      <c r="Y76" s="187"/>
      <c r="Z76" s="187"/>
      <c r="AA76" s="187"/>
      <c r="AB76" s="187"/>
      <c r="AC76" s="187"/>
      <c r="AD76" s="187"/>
      <c r="AE76" s="187"/>
      <c r="AF76" s="187"/>
      <c r="AG76" s="187"/>
      <c r="AH76" s="187"/>
      <c r="AI76" s="187"/>
      <c r="AJ76" s="187"/>
      <c r="AK76" s="187"/>
      <c r="AL76" s="187"/>
      <c r="AM76" s="187"/>
      <c r="AN76" s="187"/>
      <c r="AO76" s="187"/>
      <c r="AP76" s="187"/>
      <c r="AQ76" s="187"/>
      <c r="AR76" s="187"/>
      <c r="AS76" s="187"/>
      <c r="AT76" s="187"/>
      <c r="AU76" s="187"/>
      <c r="AV76" s="187"/>
      <c r="AW76" s="187"/>
      <c r="AX76" s="187"/>
      <c r="AY76" s="187"/>
      <c r="AZ76" s="187"/>
    </row>
    <row r="77" spans="1:52">
      <c r="A77" s="192" t="str">
        <f>'[1]danfoss,sagi'!$A77</f>
        <v>DAN045</v>
      </c>
      <c r="B77" s="193" t="str">
        <f>'[1]danfoss,sagi'!$B77</f>
        <v>Danfoss Ball Valve 1 3/8"S</v>
      </c>
      <c r="C77" s="137"/>
      <c r="D77" s="45"/>
      <c r="E77" s="190">
        <f>'[1]danfoss,sagi'!J77</f>
        <v>371.341555555555</v>
      </c>
      <c r="F77" s="70"/>
      <c r="G77" s="187"/>
      <c r="H77" s="187"/>
      <c r="I77" s="187"/>
      <c r="J77" s="187"/>
      <c r="K77" s="187"/>
      <c r="L77" s="187"/>
      <c r="M77" s="187"/>
      <c r="N77" s="187"/>
      <c r="O77" s="187"/>
      <c r="P77" s="187"/>
      <c r="Q77" s="187"/>
      <c r="R77" s="187"/>
      <c r="S77" s="187"/>
      <c r="T77" s="187"/>
      <c r="U77" s="187"/>
      <c r="V77" s="187"/>
      <c r="W77" s="187"/>
      <c r="X77" s="187"/>
      <c r="Y77" s="187"/>
      <c r="Z77" s="187"/>
      <c r="AA77" s="187"/>
      <c r="AB77" s="187"/>
      <c r="AC77" s="187"/>
      <c r="AD77" s="187"/>
      <c r="AE77" s="187"/>
      <c r="AF77" s="187"/>
      <c r="AG77" s="187"/>
      <c r="AH77" s="187"/>
      <c r="AI77" s="187"/>
      <c r="AJ77" s="187"/>
      <c r="AK77" s="187"/>
      <c r="AL77" s="187"/>
      <c r="AM77" s="187"/>
      <c r="AN77" s="187"/>
      <c r="AO77" s="187"/>
      <c r="AP77" s="187"/>
      <c r="AQ77" s="187"/>
      <c r="AR77" s="187"/>
      <c r="AS77" s="187"/>
      <c r="AT77" s="187"/>
      <c r="AU77" s="187"/>
      <c r="AV77" s="187"/>
      <c r="AW77" s="187"/>
      <c r="AX77" s="187"/>
      <c r="AY77" s="187"/>
      <c r="AZ77" s="187"/>
    </row>
    <row r="78" ht="22.9" customHeight="1" spans="1:52">
      <c r="A78" s="192" t="str">
        <f>'[1]danfoss,sagi'!$A78</f>
        <v>DAN047</v>
      </c>
      <c r="B78" s="193" t="str">
        <f>'[1]danfoss,sagi'!$B78</f>
        <v>Danfoss 014-016S1 GN6 Sight Glass 1/4"FX F</v>
      </c>
      <c r="C78" s="137"/>
      <c r="D78" s="45"/>
      <c r="E78" s="190" t="str">
        <f>'[1]danfoss,sagi'!J78</f>
        <v>~</v>
      </c>
      <c r="F78" s="70"/>
      <c r="G78" s="187"/>
      <c r="H78" s="187"/>
      <c r="I78" s="187"/>
      <c r="J78" s="187"/>
      <c r="K78" s="187"/>
      <c r="L78" s="187"/>
      <c r="M78" s="187"/>
      <c r="N78" s="187"/>
      <c r="O78" s="187"/>
      <c r="P78" s="187"/>
      <c r="Q78" s="187"/>
      <c r="R78" s="187"/>
      <c r="S78" s="187"/>
      <c r="T78" s="187"/>
      <c r="U78" s="187"/>
      <c r="V78" s="187"/>
      <c r="W78" s="187"/>
      <c r="X78" s="187"/>
      <c r="Y78" s="187"/>
      <c r="Z78" s="187"/>
      <c r="AA78" s="187"/>
      <c r="AB78" s="187"/>
      <c r="AC78" s="187"/>
      <c r="AD78" s="187"/>
      <c r="AE78" s="187"/>
      <c r="AF78" s="187"/>
      <c r="AG78" s="187"/>
      <c r="AH78" s="187"/>
      <c r="AI78" s="187"/>
      <c r="AJ78" s="187"/>
      <c r="AK78" s="187"/>
      <c r="AL78" s="187"/>
      <c r="AM78" s="187"/>
      <c r="AN78" s="187"/>
      <c r="AO78" s="187"/>
      <c r="AP78" s="187"/>
      <c r="AQ78" s="187"/>
      <c r="AR78" s="187"/>
      <c r="AS78" s="187"/>
      <c r="AT78" s="187"/>
      <c r="AU78" s="187"/>
      <c r="AV78" s="187"/>
      <c r="AW78" s="187"/>
      <c r="AX78" s="187"/>
      <c r="AY78" s="187"/>
      <c r="AZ78" s="187"/>
    </row>
    <row r="79" ht="22.9" customHeight="1" spans="1:52">
      <c r="A79" s="192" t="str">
        <f>'[1]danfoss,sagi'!$A79</f>
        <v>DAN048</v>
      </c>
      <c r="B79" s="193" t="str">
        <f>'[1]danfoss,sagi'!$B79</f>
        <v>Danfoss 014-0162S GN10 Sight Glass 3/8"FX F</v>
      </c>
      <c r="C79" s="137"/>
      <c r="D79" s="45"/>
      <c r="E79" s="190" t="str">
        <f>'[1]danfoss,sagi'!J79</f>
        <v>~</v>
      </c>
      <c r="F79" s="70"/>
      <c r="G79" s="187"/>
      <c r="H79" s="187"/>
      <c r="I79" s="187"/>
      <c r="J79" s="187"/>
      <c r="K79" s="187"/>
      <c r="L79" s="187"/>
      <c r="M79" s="187"/>
      <c r="N79" s="187"/>
      <c r="O79" s="187"/>
      <c r="P79" s="187"/>
      <c r="Q79" s="187"/>
      <c r="R79" s="187"/>
      <c r="S79" s="187"/>
      <c r="T79" s="187"/>
      <c r="U79" s="187"/>
      <c r="V79" s="187"/>
      <c r="W79" s="187"/>
      <c r="X79" s="187"/>
      <c r="Y79" s="187"/>
      <c r="Z79" s="187"/>
      <c r="AA79" s="187"/>
      <c r="AB79" s="187"/>
      <c r="AC79" s="187"/>
      <c r="AD79" s="187"/>
      <c r="AE79" s="187"/>
      <c r="AF79" s="187"/>
      <c r="AG79" s="187"/>
      <c r="AH79" s="187"/>
      <c r="AI79" s="187"/>
      <c r="AJ79" s="187"/>
      <c r="AK79" s="187"/>
      <c r="AL79" s="187"/>
      <c r="AM79" s="187"/>
      <c r="AN79" s="187"/>
      <c r="AO79" s="187"/>
      <c r="AP79" s="187"/>
      <c r="AQ79" s="187"/>
      <c r="AR79" s="187"/>
      <c r="AS79" s="187"/>
      <c r="AT79" s="187"/>
      <c r="AU79" s="187"/>
      <c r="AV79" s="187"/>
      <c r="AW79" s="187"/>
      <c r="AX79" s="187"/>
      <c r="AY79" s="187"/>
      <c r="AZ79" s="187"/>
    </row>
    <row r="80" ht="22.9" customHeight="1" spans="1:52">
      <c r="A80" s="192" t="str">
        <f>'[1]danfoss,sagi'!$A80</f>
        <v>DAN049</v>
      </c>
      <c r="B80" s="193" t="str">
        <f>'[1]danfoss,sagi'!$B80</f>
        <v>Danfoss 014-016S3 GN12 Sight Glass 1/2"FX F</v>
      </c>
      <c r="C80" s="137"/>
      <c r="D80" s="45"/>
      <c r="E80" s="190" t="str">
        <f>'[1]danfoss,sagi'!J80</f>
        <v>~</v>
      </c>
      <c r="F80" s="70"/>
      <c r="G80" s="187"/>
      <c r="H80" s="187"/>
      <c r="I80" s="187"/>
      <c r="J80" s="187"/>
      <c r="K80" s="187"/>
      <c r="L80" s="187"/>
      <c r="M80" s="187"/>
      <c r="N80" s="187"/>
      <c r="O80" s="187"/>
      <c r="P80" s="187"/>
      <c r="Q80" s="187"/>
      <c r="R80" s="187"/>
      <c r="S80" s="187"/>
      <c r="T80" s="187"/>
      <c r="U80" s="187"/>
      <c r="V80" s="187"/>
      <c r="W80" s="187"/>
      <c r="X80" s="187"/>
      <c r="Y80" s="187"/>
      <c r="Z80" s="187"/>
      <c r="AA80" s="187"/>
      <c r="AB80" s="187"/>
      <c r="AC80" s="187"/>
      <c r="AD80" s="187"/>
      <c r="AE80" s="187"/>
      <c r="AF80" s="187"/>
      <c r="AG80" s="187"/>
      <c r="AH80" s="187"/>
      <c r="AI80" s="187"/>
      <c r="AJ80" s="187"/>
      <c r="AK80" s="187"/>
      <c r="AL80" s="187"/>
      <c r="AM80" s="187"/>
      <c r="AN80" s="187"/>
      <c r="AO80" s="187"/>
      <c r="AP80" s="187"/>
      <c r="AQ80" s="187"/>
      <c r="AR80" s="187"/>
      <c r="AS80" s="187"/>
      <c r="AT80" s="187"/>
      <c r="AU80" s="187"/>
      <c r="AV80" s="187"/>
      <c r="AW80" s="187"/>
      <c r="AX80" s="187"/>
      <c r="AY80" s="187"/>
      <c r="AZ80" s="187"/>
    </row>
    <row r="81" ht="22.9" customHeight="1" spans="1:52">
      <c r="A81" s="192" t="str">
        <f>'[1]danfoss,sagi'!$A81</f>
        <v>DAN050</v>
      </c>
      <c r="B81" s="193" t="str">
        <f>'[1]danfoss,sagi'!$B81</f>
        <v>Danfoss 014-016S5 GN16 Sight Glass 5/8"FX F</v>
      </c>
      <c r="C81" s="137"/>
      <c r="D81" s="45"/>
      <c r="E81" s="190" t="str">
        <f>'[1]danfoss,sagi'!J81</f>
        <v>~</v>
      </c>
      <c r="F81" s="70"/>
      <c r="G81" s="187"/>
      <c r="H81" s="187"/>
      <c r="I81" s="187"/>
      <c r="J81" s="187"/>
      <c r="K81" s="187"/>
      <c r="L81" s="187"/>
      <c r="M81" s="187"/>
      <c r="N81" s="187"/>
      <c r="O81" s="187"/>
      <c r="P81" s="187"/>
      <c r="Q81" s="187"/>
      <c r="R81" s="187"/>
      <c r="S81" s="187"/>
      <c r="T81" s="187"/>
      <c r="U81" s="187"/>
      <c r="V81" s="187"/>
      <c r="W81" s="187"/>
      <c r="X81" s="187"/>
      <c r="Y81" s="187"/>
      <c r="Z81" s="187"/>
      <c r="AA81" s="187"/>
      <c r="AB81" s="187"/>
      <c r="AC81" s="187"/>
      <c r="AD81" s="187"/>
      <c r="AE81" s="187"/>
      <c r="AF81" s="187"/>
      <c r="AG81" s="187"/>
      <c r="AH81" s="187"/>
      <c r="AI81" s="187"/>
      <c r="AJ81" s="187"/>
      <c r="AK81" s="187"/>
      <c r="AL81" s="187"/>
      <c r="AM81" s="187"/>
      <c r="AN81" s="187"/>
      <c r="AO81" s="187"/>
      <c r="AP81" s="187"/>
      <c r="AQ81" s="187"/>
      <c r="AR81" s="187"/>
      <c r="AS81" s="187"/>
      <c r="AT81" s="187"/>
      <c r="AU81" s="187"/>
      <c r="AV81" s="187"/>
      <c r="AW81" s="187"/>
      <c r="AX81" s="187"/>
      <c r="AY81" s="187"/>
      <c r="AZ81" s="187"/>
    </row>
    <row r="82" ht="22.9" customHeight="1" spans="1:52">
      <c r="A82" s="192">
        <f>'[1]danfoss,sagi'!$A82</f>
        <v>0</v>
      </c>
      <c r="B82" s="193" t="str">
        <f>'[1]danfoss,sagi'!$B82</f>
        <v>Danfoss 014-016S5 GN19 Sight Glass 3/4"FX F</v>
      </c>
      <c r="C82" s="137"/>
      <c r="D82" s="45"/>
      <c r="E82" s="190" t="str">
        <f>'[1]danfoss,sagi'!J82</f>
        <v>~</v>
      </c>
      <c r="F82" s="70"/>
      <c r="G82" s="187"/>
      <c r="H82" s="187"/>
      <c r="I82" s="187"/>
      <c r="J82" s="187"/>
      <c r="K82" s="187"/>
      <c r="L82" s="187"/>
      <c r="M82" s="187"/>
      <c r="N82" s="187"/>
      <c r="O82" s="187"/>
      <c r="P82" s="187"/>
      <c r="Q82" s="187"/>
      <c r="R82" s="187"/>
      <c r="S82" s="187"/>
      <c r="T82" s="187"/>
      <c r="U82" s="187"/>
      <c r="V82" s="187"/>
      <c r="W82" s="187"/>
      <c r="X82" s="187"/>
      <c r="Y82" s="187"/>
      <c r="Z82" s="187"/>
      <c r="AA82" s="187"/>
      <c r="AB82" s="187"/>
      <c r="AC82" s="187"/>
      <c r="AD82" s="187"/>
      <c r="AE82" s="187"/>
      <c r="AF82" s="187"/>
      <c r="AG82" s="187"/>
      <c r="AH82" s="187"/>
      <c r="AI82" s="187"/>
      <c r="AJ82" s="187"/>
      <c r="AK82" s="187"/>
      <c r="AL82" s="187"/>
      <c r="AM82" s="187"/>
      <c r="AN82" s="187"/>
      <c r="AO82" s="187"/>
      <c r="AP82" s="187"/>
      <c r="AQ82" s="187"/>
      <c r="AR82" s="187"/>
      <c r="AS82" s="187"/>
      <c r="AT82" s="187"/>
      <c r="AU82" s="187"/>
      <c r="AV82" s="187"/>
      <c r="AW82" s="187"/>
      <c r="AX82" s="187"/>
      <c r="AY82" s="187"/>
      <c r="AZ82" s="187"/>
    </row>
    <row r="83" ht="22.9" customHeight="1" spans="1:52">
      <c r="A83" s="192">
        <f>'[1]danfoss,sagi'!$A83</f>
        <v>0</v>
      </c>
      <c r="B83" s="193" t="str">
        <f>'[1]danfoss,sagi'!$B83</f>
        <v>Danfoss 014-0186S GN22S Sight Glass 7/8"SX S</v>
      </c>
      <c r="C83" s="137"/>
      <c r="D83" s="45"/>
      <c r="E83" s="190" t="str">
        <f>'[1]danfoss,sagi'!J83</f>
        <v>~</v>
      </c>
      <c r="F83" s="70"/>
      <c r="G83" s="187"/>
      <c r="H83" s="187"/>
      <c r="I83" s="187"/>
      <c r="J83" s="187"/>
      <c r="K83" s="187"/>
      <c r="L83" s="187"/>
      <c r="M83" s="187"/>
      <c r="N83" s="187"/>
      <c r="O83" s="187"/>
      <c r="P83" s="187"/>
      <c r="Q83" s="187"/>
      <c r="R83" s="187"/>
      <c r="S83" s="187"/>
      <c r="T83" s="187"/>
      <c r="U83" s="187"/>
      <c r="V83" s="187"/>
      <c r="W83" s="187"/>
      <c r="X83" s="187"/>
      <c r="Y83" s="187"/>
      <c r="Z83" s="187"/>
      <c r="AA83" s="187"/>
      <c r="AB83" s="187"/>
      <c r="AC83" s="187"/>
      <c r="AD83" s="187"/>
      <c r="AE83" s="187"/>
      <c r="AF83" s="187"/>
      <c r="AG83" s="187"/>
      <c r="AH83" s="187"/>
      <c r="AI83" s="187"/>
      <c r="AJ83" s="187"/>
      <c r="AK83" s="187"/>
      <c r="AL83" s="187"/>
      <c r="AM83" s="187"/>
      <c r="AN83" s="187"/>
      <c r="AO83" s="187"/>
      <c r="AP83" s="187"/>
      <c r="AQ83" s="187"/>
      <c r="AR83" s="187"/>
      <c r="AS83" s="187"/>
      <c r="AT83" s="187"/>
      <c r="AU83" s="187"/>
      <c r="AV83" s="187"/>
      <c r="AW83" s="187"/>
      <c r="AX83" s="187"/>
      <c r="AY83" s="187"/>
      <c r="AZ83" s="187"/>
    </row>
    <row r="84" ht="22.9" customHeight="1" spans="1:52">
      <c r="A84" s="192">
        <f>'[1]danfoss,sagi'!$A84</f>
        <v>0</v>
      </c>
      <c r="B84" s="193" t="str">
        <f>'[1]danfoss,sagi'!$B84</f>
        <v>Danfoss 014-018S7 GN22S Sight Glass 1 1/8"S X S</v>
      </c>
      <c r="C84" s="137"/>
      <c r="D84" s="45"/>
      <c r="E84" s="190" t="str">
        <f>'[1]danfoss,sagi'!J84</f>
        <v>~</v>
      </c>
      <c r="F84" s="70"/>
      <c r="G84" s="187"/>
      <c r="H84" s="187"/>
      <c r="I84" s="187"/>
      <c r="J84" s="187"/>
      <c r="K84" s="187"/>
      <c r="L84" s="187"/>
      <c r="M84" s="187"/>
      <c r="N84" s="187"/>
      <c r="O84" s="187"/>
      <c r="P84" s="187"/>
      <c r="Q84" s="187"/>
      <c r="R84" s="187"/>
      <c r="S84" s="187"/>
      <c r="T84" s="187"/>
      <c r="U84" s="187"/>
      <c r="V84" s="187"/>
      <c r="W84" s="187"/>
      <c r="X84" s="187"/>
      <c r="Y84" s="187"/>
      <c r="Z84" s="187"/>
      <c r="AA84" s="187"/>
      <c r="AB84" s="187"/>
      <c r="AC84" s="187"/>
      <c r="AD84" s="187"/>
      <c r="AE84" s="187"/>
      <c r="AF84" s="187"/>
      <c r="AG84" s="187"/>
      <c r="AH84" s="187"/>
      <c r="AI84" s="187"/>
      <c r="AJ84" s="187"/>
      <c r="AK84" s="187"/>
      <c r="AL84" s="187"/>
      <c r="AM84" s="187"/>
      <c r="AN84" s="187"/>
      <c r="AO84" s="187"/>
      <c r="AP84" s="187"/>
      <c r="AQ84" s="187"/>
      <c r="AR84" s="187"/>
      <c r="AS84" s="187"/>
      <c r="AT84" s="187"/>
      <c r="AU84" s="187"/>
      <c r="AV84" s="187"/>
      <c r="AW84" s="187"/>
      <c r="AX84" s="187"/>
      <c r="AY84" s="187"/>
      <c r="AZ84" s="187"/>
    </row>
    <row r="85" spans="1:52">
      <c r="A85" s="192" t="str">
        <f>'[1]danfoss,sagi'!$A85</f>
        <v>DAN051</v>
      </c>
      <c r="B85" s="193" t="str">
        <f>'[1]danfoss,sagi'!$B85</f>
        <v>Danfoss 060-110391 KP1 Low Pressure Contro Manual -0.2-7Bar</v>
      </c>
      <c r="C85" s="137"/>
      <c r="D85" s="45"/>
      <c r="E85" s="190">
        <f>'[1]danfoss,sagi'!J85</f>
        <v>100.836038961039</v>
      </c>
      <c r="F85" s="141"/>
      <c r="G85" s="187"/>
      <c r="H85" s="187"/>
      <c r="I85" s="187"/>
      <c r="J85" s="187"/>
      <c r="K85" s="187"/>
      <c r="L85" s="187"/>
      <c r="M85" s="187"/>
      <c r="N85" s="187"/>
      <c r="O85" s="187"/>
      <c r="P85" s="187"/>
      <c r="Q85" s="187"/>
      <c r="R85" s="187"/>
      <c r="S85" s="187"/>
      <c r="T85" s="187"/>
      <c r="U85" s="187"/>
      <c r="V85" s="187"/>
      <c r="W85" s="187"/>
      <c r="X85" s="187"/>
      <c r="Y85" s="187"/>
      <c r="Z85" s="187"/>
      <c r="AA85" s="187"/>
      <c r="AB85" s="187"/>
      <c r="AC85" s="187"/>
      <c r="AD85" s="187"/>
      <c r="AE85" s="187"/>
      <c r="AF85" s="187"/>
      <c r="AG85" s="187"/>
      <c r="AH85" s="187"/>
      <c r="AI85" s="187"/>
      <c r="AJ85" s="187"/>
      <c r="AK85" s="187"/>
      <c r="AL85" s="187"/>
      <c r="AM85" s="187"/>
      <c r="AN85" s="187"/>
      <c r="AO85" s="187"/>
      <c r="AP85" s="187"/>
      <c r="AQ85" s="187"/>
      <c r="AR85" s="187"/>
      <c r="AS85" s="187"/>
      <c r="AT85" s="187"/>
      <c r="AU85" s="187"/>
      <c r="AV85" s="187"/>
      <c r="AW85" s="187"/>
      <c r="AX85" s="187"/>
      <c r="AY85" s="187"/>
      <c r="AZ85" s="187"/>
    </row>
    <row r="86" spans="1:52">
      <c r="A86" s="192" t="str">
        <f>'[1]danfoss,sagi'!$A86</f>
        <v>DAN052</v>
      </c>
      <c r="B86" s="193" t="str">
        <f>'[1]danfoss,sagi'!$B86</f>
        <v>Danfoss 060-110191 KP1 Low Pressure Control Auto -0.2-7Bar</v>
      </c>
      <c r="C86" s="137"/>
      <c r="D86" s="45"/>
      <c r="E86" s="190">
        <f>'[1]danfoss,sagi'!J86</f>
        <v>100.836038961039</v>
      </c>
      <c r="F86" s="142"/>
      <c r="G86" s="187"/>
      <c r="H86" s="187"/>
      <c r="I86" s="187"/>
      <c r="J86" s="187"/>
      <c r="K86" s="187"/>
      <c r="L86" s="187"/>
      <c r="M86" s="187"/>
      <c r="N86" s="187"/>
      <c r="O86" s="187"/>
      <c r="P86" s="187"/>
      <c r="Q86" s="187"/>
      <c r="R86" s="187"/>
      <c r="S86" s="187"/>
      <c r="T86" s="187"/>
      <c r="U86" s="187"/>
      <c r="V86" s="187"/>
      <c r="W86" s="187"/>
      <c r="X86" s="187"/>
      <c r="Y86" s="187"/>
      <c r="Z86" s="187"/>
      <c r="AA86" s="187"/>
      <c r="AB86" s="187"/>
      <c r="AC86" s="187"/>
      <c r="AD86" s="187"/>
      <c r="AE86" s="187"/>
      <c r="AF86" s="187"/>
      <c r="AG86" s="187"/>
      <c r="AH86" s="187"/>
      <c r="AI86" s="187"/>
      <c r="AJ86" s="187"/>
      <c r="AK86" s="187"/>
      <c r="AL86" s="187"/>
      <c r="AM86" s="187"/>
      <c r="AN86" s="187"/>
      <c r="AO86" s="187"/>
      <c r="AP86" s="187"/>
      <c r="AQ86" s="187"/>
      <c r="AR86" s="187"/>
      <c r="AS86" s="187"/>
      <c r="AT86" s="187"/>
      <c r="AU86" s="187"/>
      <c r="AV86" s="187"/>
      <c r="AW86" s="187"/>
      <c r="AX86" s="187"/>
      <c r="AY86" s="187"/>
      <c r="AZ86" s="187"/>
    </row>
    <row r="87" spans="1:52">
      <c r="A87" s="192" t="str">
        <f>'[1]danfoss,sagi'!$A87</f>
        <v>DAN053</v>
      </c>
      <c r="B87" s="193" t="str">
        <f>'[1]danfoss,sagi'!$B87</f>
        <v>Danfoss 060-117191 KP5 High Pressure Control Auto</v>
      </c>
      <c r="C87" s="137"/>
      <c r="D87" s="45"/>
      <c r="E87" s="190">
        <f>'[1]danfoss,sagi'!J87</f>
        <v>98.8392857142857</v>
      </c>
      <c r="F87" s="142"/>
      <c r="G87" s="194"/>
      <c r="H87" s="194"/>
      <c r="I87" s="194"/>
      <c r="J87" s="194"/>
      <c r="K87" s="194"/>
      <c r="L87" s="194"/>
      <c r="M87" s="194"/>
      <c r="N87" s="194"/>
      <c r="O87" s="194"/>
      <c r="P87" s="194"/>
      <c r="Q87" s="194"/>
      <c r="R87" s="194"/>
      <c r="S87" s="194"/>
      <c r="T87" s="194"/>
      <c r="U87" s="194"/>
      <c r="V87" s="194"/>
      <c r="W87" s="194"/>
      <c r="X87" s="194"/>
      <c r="Y87" s="194"/>
      <c r="Z87" s="194"/>
      <c r="AA87" s="194"/>
      <c r="AB87" s="194"/>
      <c r="AC87" s="194"/>
      <c r="AD87" s="194"/>
      <c r="AE87" s="194"/>
      <c r="AF87" s="194"/>
      <c r="AG87" s="194"/>
      <c r="AH87" s="194"/>
      <c r="AI87" s="194"/>
      <c r="AJ87" s="194"/>
      <c r="AK87" s="194"/>
      <c r="AL87" s="194"/>
      <c r="AM87" s="194"/>
      <c r="AN87" s="194"/>
      <c r="AO87" s="194"/>
      <c r="AP87" s="194"/>
      <c r="AQ87" s="194"/>
      <c r="AR87" s="194"/>
      <c r="AS87" s="194"/>
      <c r="AT87" s="194"/>
      <c r="AU87" s="194"/>
      <c r="AV87" s="194"/>
      <c r="AW87" s="194"/>
      <c r="AX87" s="194"/>
      <c r="AY87" s="194"/>
      <c r="AZ87" s="194"/>
    </row>
    <row r="88" spans="1:52">
      <c r="A88" s="192" t="str">
        <f>'[1]danfoss,sagi'!$A88</f>
        <v>DAN054</v>
      </c>
      <c r="B88" s="193" t="str">
        <f>'[1]danfoss,sagi'!$B88</f>
        <v>Danfoss 060-117391 KP5 High Pressure Control Manual</v>
      </c>
      <c r="C88" s="137"/>
      <c r="D88" s="45"/>
      <c r="E88" s="190">
        <f>'[1]danfoss,sagi'!J88</f>
        <v>117.200235109718</v>
      </c>
      <c r="F88" s="142"/>
      <c r="G88" s="194"/>
      <c r="H88" s="194"/>
      <c r="I88" s="194"/>
      <c r="J88" s="194"/>
      <c r="K88" s="194"/>
      <c r="L88" s="194"/>
      <c r="M88" s="194"/>
      <c r="N88" s="194"/>
      <c r="O88" s="194"/>
      <c r="P88" s="194"/>
      <c r="Q88" s="194"/>
      <c r="R88" s="194"/>
      <c r="S88" s="194"/>
      <c r="T88" s="194"/>
      <c r="U88" s="194"/>
      <c r="V88" s="194"/>
      <c r="W88" s="194"/>
      <c r="X88" s="194"/>
      <c r="Y88" s="194"/>
      <c r="Z88" s="194"/>
      <c r="AA88" s="194"/>
      <c r="AB88" s="194"/>
      <c r="AC88" s="194"/>
      <c r="AD88" s="194"/>
      <c r="AE88" s="194"/>
      <c r="AF88" s="194"/>
      <c r="AG88" s="194"/>
      <c r="AH88" s="194"/>
      <c r="AI88" s="194"/>
      <c r="AJ88" s="194"/>
      <c r="AK88" s="194"/>
      <c r="AL88" s="194"/>
      <c r="AM88" s="194"/>
      <c r="AN88" s="194"/>
      <c r="AO88" s="194"/>
      <c r="AP88" s="194"/>
      <c r="AQ88" s="194"/>
      <c r="AR88" s="194"/>
      <c r="AS88" s="194"/>
      <c r="AT88" s="194"/>
      <c r="AU88" s="194"/>
      <c r="AV88" s="194"/>
      <c r="AW88" s="194"/>
      <c r="AX88" s="194"/>
      <c r="AY88" s="194"/>
      <c r="AZ88" s="194"/>
    </row>
    <row r="89" spans="1:52">
      <c r="A89" s="192">
        <f>'[1]danfoss,sagi'!$A89</f>
        <v>0</v>
      </c>
      <c r="B89" s="193" t="str">
        <f>'[1]danfoss,sagi'!$B89</f>
        <v>Danfoss 060-1265KP15 Dual Auto/Auto Pressure Control</v>
      </c>
      <c r="C89" s="137"/>
      <c r="D89" s="45"/>
      <c r="E89" s="190" t="str">
        <f>'[1]danfoss,sagi'!J89</f>
        <v>~</v>
      </c>
      <c r="F89" s="142"/>
      <c r="G89" s="187"/>
      <c r="H89" s="187"/>
      <c r="I89" s="187"/>
      <c r="J89" s="187"/>
      <c r="K89" s="187"/>
      <c r="L89" s="187"/>
      <c r="M89" s="187"/>
      <c r="N89" s="187"/>
      <c r="O89" s="187"/>
      <c r="P89" s="187"/>
      <c r="Q89" s="187"/>
      <c r="R89" s="187"/>
      <c r="S89" s="187"/>
      <c r="T89" s="187"/>
      <c r="U89" s="187"/>
      <c r="V89" s="187"/>
      <c r="W89" s="187"/>
      <c r="X89" s="187"/>
      <c r="Y89" s="187"/>
      <c r="Z89" s="187"/>
      <c r="AA89" s="187"/>
      <c r="AB89" s="187"/>
      <c r="AC89" s="187"/>
      <c r="AD89" s="187"/>
      <c r="AE89" s="187"/>
      <c r="AF89" s="187"/>
      <c r="AG89" s="187"/>
      <c r="AH89" s="187"/>
      <c r="AI89" s="187"/>
      <c r="AJ89" s="187"/>
      <c r="AK89" s="187"/>
      <c r="AL89" s="187"/>
      <c r="AM89" s="187"/>
      <c r="AN89" s="187"/>
      <c r="AO89" s="187"/>
      <c r="AP89" s="187"/>
      <c r="AQ89" s="187"/>
      <c r="AR89" s="187"/>
      <c r="AS89" s="187"/>
      <c r="AT89" s="187"/>
      <c r="AU89" s="187"/>
      <c r="AV89" s="187"/>
      <c r="AW89" s="187"/>
      <c r="AX89" s="187"/>
      <c r="AY89" s="187"/>
      <c r="AZ89" s="187"/>
    </row>
    <row r="90" spans="1:52">
      <c r="A90" s="192" t="str">
        <f>'[1]danfoss,sagi'!$A90</f>
        <v>DAN055</v>
      </c>
      <c r="B90" s="193" t="str">
        <f>'[1]danfoss,sagi'!$B90</f>
        <v>Danfoss 060-1264KP15 Dual Auto/Manual Pressure control</v>
      </c>
      <c r="C90" s="137"/>
      <c r="D90" s="45"/>
      <c r="E90" s="190">
        <f>'[1]danfoss,sagi'!J90</f>
        <v>169.435606060606</v>
      </c>
      <c r="F90" s="142"/>
      <c r="G90" s="187"/>
      <c r="H90" s="187"/>
      <c r="I90" s="187"/>
      <c r="J90" s="187"/>
      <c r="K90" s="187"/>
      <c r="L90" s="187"/>
      <c r="M90" s="187"/>
      <c r="N90" s="187"/>
      <c r="O90" s="187"/>
      <c r="P90" s="187"/>
      <c r="Q90" s="187"/>
      <c r="R90" s="187"/>
      <c r="S90" s="187"/>
      <c r="T90" s="187"/>
      <c r="U90" s="187"/>
      <c r="V90" s="187"/>
      <c r="W90" s="187"/>
      <c r="X90" s="187"/>
      <c r="Y90" s="187"/>
      <c r="Z90" s="187"/>
      <c r="AA90" s="187"/>
      <c r="AB90" s="187"/>
      <c r="AC90" s="187"/>
      <c r="AD90" s="187"/>
      <c r="AE90" s="187"/>
      <c r="AF90" s="187"/>
      <c r="AG90" s="187"/>
      <c r="AH90" s="187"/>
      <c r="AI90" s="187"/>
      <c r="AJ90" s="187"/>
      <c r="AK90" s="187"/>
      <c r="AL90" s="187"/>
      <c r="AM90" s="187"/>
      <c r="AN90" s="187"/>
      <c r="AO90" s="187"/>
      <c r="AP90" s="187"/>
      <c r="AQ90" s="187"/>
      <c r="AR90" s="187"/>
      <c r="AS90" s="187"/>
      <c r="AT90" s="187"/>
      <c r="AU90" s="187"/>
      <c r="AV90" s="187"/>
      <c r="AW90" s="187"/>
      <c r="AX90" s="187"/>
      <c r="AY90" s="187"/>
      <c r="AZ90" s="187"/>
    </row>
    <row r="91" spans="1:52">
      <c r="A91" s="192">
        <f>'[1]danfoss,sagi'!$A91</f>
        <v>0</v>
      </c>
      <c r="B91" s="193" t="str">
        <f>'[1]danfoss,sagi'!$B91</f>
        <v>Danfoss KP15 Dual Manual/Manual Pressure control</v>
      </c>
      <c r="C91" s="137"/>
      <c r="D91" s="45"/>
      <c r="E91" s="190" t="str">
        <f>'[1]danfoss,sagi'!J91</f>
        <v>~</v>
      </c>
      <c r="F91" s="142"/>
      <c r="G91" s="187"/>
      <c r="H91" s="187"/>
      <c r="I91" s="187"/>
      <c r="J91" s="187"/>
      <c r="K91" s="187"/>
      <c r="L91" s="187"/>
      <c r="M91" s="187"/>
      <c r="N91" s="187"/>
      <c r="O91" s="187"/>
      <c r="P91" s="187"/>
      <c r="Q91" s="187"/>
      <c r="R91" s="187"/>
      <c r="S91" s="187"/>
      <c r="T91" s="187"/>
      <c r="U91" s="187"/>
      <c r="V91" s="187"/>
      <c r="W91" s="187"/>
      <c r="X91" s="187"/>
      <c r="Y91" s="187"/>
      <c r="Z91" s="187"/>
      <c r="AA91" s="187"/>
      <c r="AB91" s="187"/>
      <c r="AC91" s="187"/>
      <c r="AD91" s="187"/>
      <c r="AE91" s="187"/>
      <c r="AF91" s="187"/>
      <c r="AG91" s="187"/>
      <c r="AH91" s="187"/>
      <c r="AI91" s="187"/>
      <c r="AJ91" s="187"/>
      <c r="AK91" s="187"/>
      <c r="AL91" s="187"/>
      <c r="AM91" s="187"/>
      <c r="AN91" s="187"/>
      <c r="AO91" s="187"/>
      <c r="AP91" s="187"/>
      <c r="AQ91" s="187"/>
      <c r="AR91" s="187"/>
      <c r="AS91" s="187"/>
      <c r="AT91" s="187"/>
      <c r="AU91" s="187"/>
      <c r="AV91" s="187"/>
      <c r="AW91" s="187"/>
      <c r="AX91" s="187"/>
      <c r="AY91" s="187"/>
      <c r="AZ91" s="187"/>
    </row>
    <row r="92" spans="1:52">
      <c r="A92" s="192">
        <f>'[1]danfoss,sagi'!$A92</f>
        <v>0</v>
      </c>
      <c r="B92" s="193" t="str">
        <f>'[1]danfoss,sagi'!$B92</f>
        <v>Danfoss 060-5191K P6B Pressure Control( R410a) manual</v>
      </c>
      <c r="C92" s="137"/>
      <c r="D92" s="45"/>
      <c r="E92" s="190" t="str">
        <f>'[1]danfoss,sagi'!J92</f>
        <v>~</v>
      </c>
      <c r="F92" s="142"/>
      <c r="G92" s="187"/>
      <c r="H92" s="187"/>
      <c r="I92" s="187"/>
      <c r="J92" s="187"/>
      <c r="K92" s="187"/>
      <c r="L92" s="187"/>
      <c r="M92" s="187"/>
      <c r="N92" s="187"/>
      <c r="O92" s="187"/>
      <c r="P92" s="187"/>
      <c r="Q92" s="187"/>
      <c r="R92" s="187"/>
      <c r="S92" s="187"/>
      <c r="T92" s="187"/>
      <c r="U92" s="187"/>
      <c r="V92" s="187"/>
      <c r="W92" s="187"/>
      <c r="X92" s="187"/>
      <c r="Y92" s="187"/>
      <c r="Z92" s="187"/>
      <c r="AA92" s="187"/>
      <c r="AB92" s="187"/>
      <c r="AC92" s="187"/>
      <c r="AD92" s="187"/>
      <c r="AE92" s="187"/>
      <c r="AF92" s="187"/>
      <c r="AG92" s="187"/>
      <c r="AH92" s="187"/>
      <c r="AI92" s="187"/>
      <c r="AJ92" s="187"/>
      <c r="AK92" s="187"/>
      <c r="AL92" s="187"/>
      <c r="AM92" s="187"/>
      <c r="AN92" s="187"/>
      <c r="AO92" s="187"/>
      <c r="AP92" s="187"/>
      <c r="AQ92" s="187"/>
      <c r="AR92" s="187"/>
      <c r="AS92" s="187"/>
      <c r="AT92" s="187"/>
      <c r="AU92" s="187"/>
      <c r="AV92" s="187"/>
      <c r="AW92" s="187"/>
      <c r="AX92" s="187"/>
      <c r="AY92" s="187"/>
      <c r="AZ92" s="187"/>
    </row>
    <row r="93" spans="1:52">
      <c r="A93" s="192">
        <f>'[1]danfoss,sagi'!$A93</f>
        <v>0</v>
      </c>
      <c r="B93" s="195" t="str">
        <f>'[1]danfoss,sagi'!$B93</f>
        <v>Danfoss 017D002166 RT260A Diff pressure control 0.5~4bar(amonia gas)</v>
      </c>
      <c r="C93" s="137"/>
      <c r="D93" s="45"/>
      <c r="E93" s="190" t="str">
        <f>'[1]danfoss,sagi'!J93</f>
        <v>~</v>
      </c>
      <c r="F93" s="142"/>
      <c r="G93" s="187"/>
      <c r="H93" s="187"/>
      <c r="I93" s="187"/>
      <c r="J93" s="187"/>
      <c r="K93" s="187"/>
      <c r="L93" s="187"/>
      <c r="M93" s="187"/>
      <c r="N93" s="187"/>
      <c r="O93" s="187"/>
      <c r="P93" s="187"/>
      <c r="Q93" s="187"/>
      <c r="R93" s="187"/>
      <c r="S93" s="187"/>
      <c r="T93" s="187"/>
      <c r="U93" s="187"/>
      <c r="V93" s="187"/>
      <c r="W93" s="187"/>
      <c r="X93" s="187"/>
      <c r="Y93" s="187"/>
      <c r="Z93" s="187"/>
      <c r="AA93" s="187"/>
      <c r="AB93" s="187"/>
      <c r="AC93" s="187"/>
      <c r="AD93" s="187"/>
      <c r="AE93" s="187"/>
      <c r="AF93" s="187"/>
      <c r="AG93" s="187"/>
      <c r="AH93" s="187"/>
      <c r="AI93" s="187"/>
      <c r="AJ93" s="187"/>
      <c r="AK93" s="187"/>
      <c r="AL93" s="187"/>
      <c r="AM93" s="187"/>
      <c r="AN93" s="187"/>
      <c r="AO93" s="187"/>
      <c r="AP93" s="187"/>
      <c r="AQ93" s="187"/>
      <c r="AR93" s="187"/>
      <c r="AS93" s="187"/>
      <c r="AT93" s="187"/>
      <c r="AU93" s="187"/>
      <c r="AV93" s="187"/>
      <c r="AW93" s="187"/>
      <c r="AX93" s="187"/>
      <c r="AY93" s="187"/>
      <c r="AZ93" s="187"/>
    </row>
    <row r="94" spans="1:52">
      <c r="A94" s="192">
        <f>'[1]danfoss,sagi'!$A94</f>
        <v>0</v>
      </c>
      <c r="B94" s="195" t="str">
        <f>'[1]danfoss,sagi'!$B94</f>
        <v>Danfoss 017-500266 RT1A Pressure switch M/15 (amonia gas)</v>
      </c>
      <c r="C94" s="137"/>
      <c r="D94" s="45"/>
      <c r="E94" s="190" t="str">
        <f>'[1]danfoss,sagi'!J94</f>
        <v>~</v>
      </c>
      <c r="F94" s="142"/>
      <c r="G94" s="187"/>
      <c r="H94" s="187"/>
      <c r="I94" s="187"/>
      <c r="J94" s="187"/>
      <c r="K94" s="187"/>
      <c r="L94" s="187"/>
      <c r="M94" s="187"/>
      <c r="N94" s="187"/>
      <c r="O94" s="187"/>
      <c r="P94" s="187"/>
      <c r="Q94" s="187"/>
      <c r="R94" s="187"/>
      <c r="S94" s="187"/>
      <c r="T94" s="187"/>
      <c r="U94" s="187"/>
      <c r="V94" s="187"/>
      <c r="W94" s="187"/>
      <c r="X94" s="187"/>
      <c r="Y94" s="187"/>
      <c r="Z94" s="187"/>
      <c r="AA94" s="187"/>
      <c r="AB94" s="187"/>
      <c r="AC94" s="187"/>
      <c r="AD94" s="187"/>
      <c r="AE94" s="187"/>
      <c r="AF94" s="187"/>
      <c r="AG94" s="187"/>
      <c r="AH94" s="187"/>
      <c r="AI94" s="187"/>
      <c r="AJ94" s="187"/>
      <c r="AK94" s="187"/>
      <c r="AL94" s="187"/>
      <c r="AM94" s="187"/>
      <c r="AN94" s="187"/>
      <c r="AO94" s="187"/>
      <c r="AP94" s="187"/>
      <c r="AQ94" s="187"/>
      <c r="AR94" s="187"/>
      <c r="AS94" s="187"/>
      <c r="AT94" s="187"/>
      <c r="AU94" s="187"/>
      <c r="AV94" s="187"/>
      <c r="AW94" s="187"/>
      <c r="AX94" s="187"/>
      <c r="AY94" s="187"/>
      <c r="AZ94" s="187"/>
    </row>
    <row r="95" spans="1:52">
      <c r="A95" s="192">
        <f>'[1]danfoss,sagi'!$A95</f>
        <v>0</v>
      </c>
      <c r="B95" s="195" t="str">
        <f>'[1]danfoss,sagi'!$B95</f>
        <v>Danfoss 017-503566 RT6AB Pressure control 10~28bar (amonia gas)</v>
      </c>
      <c r="C95" s="137"/>
      <c r="D95" s="45"/>
      <c r="E95" s="190" t="str">
        <f>'[1]danfoss,sagi'!J95</f>
        <v>~</v>
      </c>
      <c r="F95" s="191"/>
      <c r="G95" s="187"/>
      <c r="H95" s="187"/>
      <c r="I95" s="187"/>
      <c r="J95" s="187"/>
      <c r="K95" s="187"/>
      <c r="L95" s="187"/>
      <c r="M95" s="187"/>
      <c r="N95" s="187"/>
      <c r="O95" s="187"/>
      <c r="P95" s="187"/>
      <c r="Q95" s="187"/>
      <c r="R95" s="187"/>
      <c r="S95" s="187"/>
      <c r="T95" s="187"/>
      <c r="U95" s="187"/>
      <c r="V95" s="187"/>
      <c r="W95" s="187"/>
      <c r="X95" s="187"/>
      <c r="Y95" s="187"/>
      <c r="Z95" s="187"/>
      <c r="AA95" s="187"/>
      <c r="AB95" s="187"/>
      <c r="AC95" s="187"/>
      <c r="AD95" s="187"/>
      <c r="AE95" s="187"/>
      <c r="AF95" s="187"/>
      <c r="AG95" s="187"/>
      <c r="AH95" s="187"/>
      <c r="AI95" s="187"/>
      <c r="AJ95" s="187"/>
      <c r="AK95" s="187"/>
      <c r="AL95" s="187"/>
      <c r="AM95" s="187"/>
      <c r="AN95" s="187"/>
      <c r="AO95" s="187"/>
      <c r="AP95" s="187"/>
      <c r="AQ95" s="187"/>
      <c r="AR95" s="187"/>
      <c r="AS95" s="187"/>
      <c r="AT95" s="187"/>
      <c r="AU95" s="187"/>
      <c r="AV95" s="187"/>
      <c r="AW95" s="187"/>
      <c r="AX95" s="187"/>
      <c r="AY95" s="187"/>
      <c r="AZ95" s="187"/>
    </row>
    <row r="96" spans="1:52">
      <c r="A96" s="192">
        <f>'[1]danfoss,sagi'!$A96</f>
        <v>0</v>
      </c>
      <c r="B96" s="193" t="str">
        <f>'[1]danfoss,sagi'!$B96</f>
        <v>Danfoss KP63 060l 1108 Temperature controller  ~10c - ~50c</v>
      </c>
      <c r="C96" s="137"/>
      <c r="D96" s="45"/>
      <c r="E96" s="190" t="str">
        <f>'[1]danfoss,sagi'!J96</f>
        <v>~</v>
      </c>
      <c r="F96" s="70"/>
      <c r="G96" s="187"/>
      <c r="H96" s="187"/>
      <c r="I96" s="187"/>
      <c r="J96" s="187"/>
      <c r="K96" s="187"/>
      <c r="L96" s="187"/>
      <c r="M96" s="187"/>
      <c r="N96" s="187"/>
      <c r="O96" s="187"/>
      <c r="P96" s="187"/>
      <c r="Q96" s="187"/>
      <c r="R96" s="187"/>
      <c r="S96" s="187"/>
      <c r="T96" s="187"/>
      <c r="U96" s="187"/>
      <c r="V96" s="187"/>
      <c r="W96" s="187"/>
      <c r="X96" s="187"/>
      <c r="Y96" s="187"/>
      <c r="Z96" s="187"/>
      <c r="AA96" s="187"/>
      <c r="AB96" s="187"/>
      <c r="AC96" s="187"/>
      <c r="AD96" s="187"/>
      <c r="AE96" s="187"/>
      <c r="AF96" s="187"/>
      <c r="AG96" s="187"/>
      <c r="AH96" s="187"/>
      <c r="AI96" s="187"/>
      <c r="AJ96" s="187"/>
      <c r="AK96" s="187"/>
      <c r="AL96" s="187"/>
      <c r="AM96" s="187"/>
      <c r="AN96" s="187"/>
      <c r="AO96" s="187"/>
      <c r="AP96" s="187"/>
      <c r="AQ96" s="187"/>
      <c r="AR96" s="187"/>
      <c r="AS96" s="187"/>
      <c r="AT96" s="187"/>
      <c r="AU96" s="187"/>
      <c r="AV96" s="187"/>
      <c r="AW96" s="187"/>
      <c r="AX96" s="187"/>
      <c r="AY96" s="187"/>
      <c r="AZ96" s="187"/>
    </row>
    <row r="97" spans="1:52">
      <c r="A97" s="192">
        <f>'[1]danfoss,sagi'!$A97</f>
        <v>0</v>
      </c>
      <c r="B97" s="193" t="str">
        <f>'[1]danfoss,sagi'!$B97</f>
        <v>Danfoss 060L 1112 KP69 Thermostat  (-5C ~ 35C)</v>
      </c>
      <c r="C97" s="137"/>
      <c r="D97" s="45"/>
      <c r="E97" s="190" t="str">
        <f>'[1]danfoss,sagi'!J97</f>
        <v>~</v>
      </c>
      <c r="F97" s="70"/>
      <c r="G97" s="187"/>
      <c r="H97" s="187"/>
      <c r="I97" s="187"/>
      <c r="J97" s="187"/>
      <c r="K97" s="187"/>
      <c r="L97" s="187"/>
      <c r="M97" s="187"/>
      <c r="N97" s="187"/>
      <c r="O97" s="187"/>
      <c r="P97" s="187"/>
      <c r="Q97" s="187"/>
      <c r="R97" s="187"/>
      <c r="S97" s="187"/>
      <c r="T97" s="187"/>
      <c r="U97" s="187"/>
      <c r="V97" s="187"/>
      <c r="W97" s="187"/>
      <c r="X97" s="187"/>
      <c r="Y97" s="187"/>
      <c r="Z97" s="187"/>
      <c r="AA97" s="187"/>
      <c r="AB97" s="187"/>
      <c r="AC97" s="187"/>
      <c r="AD97" s="187"/>
      <c r="AE97" s="187"/>
      <c r="AF97" s="187"/>
      <c r="AG97" s="187"/>
      <c r="AH97" s="187"/>
      <c r="AI97" s="187"/>
      <c r="AJ97" s="187"/>
      <c r="AK97" s="187"/>
      <c r="AL97" s="187"/>
      <c r="AM97" s="187"/>
      <c r="AN97" s="187"/>
      <c r="AO97" s="187"/>
      <c r="AP97" s="187"/>
      <c r="AQ97" s="187"/>
      <c r="AR97" s="187"/>
      <c r="AS97" s="187"/>
      <c r="AT97" s="187"/>
      <c r="AU97" s="187"/>
      <c r="AV97" s="187"/>
      <c r="AW97" s="187"/>
      <c r="AX97" s="187"/>
      <c r="AY97" s="187"/>
      <c r="AZ97" s="187"/>
    </row>
    <row r="98" spans="1:52">
      <c r="A98" s="192" t="str">
        <f>'[1]danfoss,sagi'!$A98</f>
        <v>DAN055.5</v>
      </c>
      <c r="B98" s="193" t="str">
        <f>'[1]danfoss,sagi'!$B98</f>
        <v>KVL 15 Suction pressure regulator valve 5/8" (flare)</v>
      </c>
      <c r="C98" s="137"/>
      <c r="D98" s="45"/>
      <c r="E98" s="190">
        <f>'[1]danfoss,sagi'!J98</f>
        <v>531.291666666667</v>
      </c>
      <c r="F98" s="70"/>
      <c r="G98" s="187"/>
      <c r="H98" s="187"/>
      <c r="I98" s="187"/>
      <c r="J98" s="187"/>
      <c r="K98" s="187"/>
      <c r="L98" s="187"/>
      <c r="M98" s="187"/>
      <c r="N98" s="187"/>
      <c r="O98" s="187"/>
      <c r="P98" s="187"/>
      <c r="Q98" s="187"/>
      <c r="R98" s="187"/>
      <c r="S98" s="187"/>
      <c r="T98" s="187"/>
      <c r="U98" s="187"/>
      <c r="V98" s="187"/>
      <c r="W98" s="187"/>
      <c r="X98" s="187"/>
      <c r="Y98" s="187"/>
      <c r="Z98" s="187"/>
      <c r="AA98" s="187"/>
      <c r="AB98" s="187"/>
      <c r="AC98" s="187"/>
      <c r="AD98" s="187"/>
      <c r="AE98" s="187"/>
      <c r="AF98" s="187"/>
      <c r="AG98" s="187"/>
      <c r="AH98" s="187"/>
      <c r="AI98" s="187"/>
      <c r="AJ98" s="187"/>
      <c r="AK98" s="187"/>
      <c r="AL98" s="187"/>
      <c r="AM98" s="187"/>
      <c r="AN98" s="187"/>
      <c r="AO98" s="187"/>
      <c r="AP98" s="187"/>
      <c r="AQ98" s="187"/>
      <c r="AR98" s="187"/>
      <c r="AS98" s="187"/>
      <c r="AT98" s="187"/>
      <c r="AU98" s="187"/>
      <c r="AV98" s="187"/>
      <c r="AW98" s="187"/>
      <c r="AX98" s="187"/>
      <c r="AY98" s="187"/>
      <c r="AZ98" s="187"/>
    </row>
    <row r="99" spans="1:52">
      <c r="A99" s="192" t="str">
        <f>'[1]danfoss,sagi'!$A99</f>
        <v>DAN055.6</v>
      </c>
      <c r="B99" s="193" t="str">
        <f>'[1]danfoss,sagi'!$B99</f>
        <v>KVL 35 Suction pressure regulator valve 1 3/8"</v>
      </c>
      <c r="C99" s="137"/>
      <c r="D99" s="45"/>
      <c r="E99" s="190">
        <f>'[1]danfoss,sagi'!J99</f>
        <v>1105.91287878788</v>
      </c>
      <c r="F99" s="70"/>
      <c r="G99" s="187"/>
      <c r="H99" s="187"/>
      <c r="I99" s="187"/>
      <c r="J99" s="187"/>
      <c r="K99" s="187"/>
      <c r="L99" s="187"/>
      <c r="M99" s="187"/>
      <c r="N99" s="187"/>
      <c r="O99" s="187"/>
      <c r="P99" s="187"/>
      <c r="Q99" s="187"/>
      <c r="R99" s="187"/>
      <c r="S99" s="187"/>
      <c r="T99" s="187"/>
      <c r="U99" s="187"/>
      <c r="V99" s="187"/>
      <c r="W99" s="187"/>
      <c r="X99" s="187"/>
      <c r="Y99" s="187"/>
      <c r="Z99" s="187"/>
      <c r="AA99" s="187"/>
      <c r="AB99" s="187"/>
      <c r="AC99" s="187"/>
      <c r="AD99" s="187"/>
      <c r="AE99" s="187"/>
      <c r="AF99" s="187"/>
      <c r="AG99" s="187"/>
      <c r="AH99" s="187"/>
      <c r="AI99" s="187"/>
      <c r="AJ99" s="187"/>
      <c r="AK99" s="187"/>
      <c r="AL99" s="187"/>
      <c r="AM99" s="187"/>
      <c r="AN99" s="187"/>
      <c r="AO99" s="187"/>
      <c r="AP99" s="187"/>
      <c r="AQ99" s="187"/>
      <c r="AR99" s="187"/>
      <c r="AS99" s="187"/>
      <c r="AT99" s="187"/>
      <c r="AU99" s="187"/>
      <c r="AV99" s="187"/>
      <c r="AW99" s="187"/>
      <c r="AX99" s="187"/>
      <c r="AY99" s="187"/>
      <c r="AZ99" s="187"/>
    </row>
    <row r="100" ht="47.25" customHeight="1" spans="1:52">
      <c r="A100" s="192" t="str">
        <f>'[1]danfoss,sagi'!$A100</f>
        <v>DAN056</v>
      </c>
      <c r="B100" s="193" t="str">
        <f>'[1]danfoss,sagi'!$B100</f>
        <v>Danfoss MP54 oil pressure controller</v>
      </c>
      <c r="C100" s="137"/>
      <c r="D100" s="45"/>
      <c r="E100" s="190">
        <f>'[1]danfoss,sagi'!J100</f>
        <v>520.087662337662</v>
      </c>
      <c r="F100" s="82"/>
      <c r="G100" s="187"/>
      <c r="H100" s="187"/>
      <c r="I100" s="187"/>
      <c r="J100" s="187"/>
      <c r="K100" s="187"/>
      <c r="L100" s="187"/>
      <c r="M100" s="187"/>
      <c r="N100" s="187"/>
      <c r="O100" s="187"/>
      <c r="P100" s="187"/>
      <c r="Q100" s="187"/>
      <c r="R100" s="187"/>
      <c r="S100" s="187"/>
      <c r="T100" s="187"/>
      <c r="U100" s="187"/>
      <c r="V100" s="187"/>
      <c r="W100" s="187"/>
      <c r="X100" s="187"/>
      <c r="Y100" s="187"/>
      <c r="Z100" s="187"/>
      <c r="AA100" s="187"/>
      <c r="AB100" s="187"/>
      <c r="AC100" s="187"/>
      <c r="AD100" s="187"/>
      <c r="AE100" s="187"/>
      <c r="AF100" s="187"/>
      <c r="AG100" s="187"/>
      <c r="AH100" s="187"/>
      <c r="AI100" s="187"/>
      <c r="AJ100" s="187"/>
      <c r="AK100" s="187"/>
      <c r="AL100" s="187"/>
      <c r="AM100" s="187"/>
      <c r="AN100" s="187"/>
      <c r="AO100" s="187"/>
      <c r="AP100" s="187"/>
      <c r="AQ100" s="187"/>
      <c r="AR100" s="187"/>
      <c r="AS100" s="187"/>
      <c r="AT100" s="187"/>
      <c r="AU100" s="187"/>
      <c r="AV100" s="187"/>
      <c r="AW100" s="187"/>
      <c r="AX100" s="187"/>
      <c r="AY100" s="187"/>
      <c r="AZ100" s="187"/>
    </row>
    <row r="101" ht="22.9" customHeight="1" spans="1:52">
      <c r="A101" s="192" t="str">
        <f>'[1]danfoss,sagi'!$A101</f>
        <v>DAN057</v>
      </c>
      <c r="B101" s="193" t="str">
        <f>'[1]danfoss,sagi'!$B101</f>
        <v>Danfoss 023U4381 48-DC FILTER CORE (8pcs)</v>
      </c>
      <c r="C101" s="137"/>
      <c r="D101" s="45"/>
      <c r="E101" s="190">
        <f>'[1]danfoss,sagi'!J101</f>
        <v>52.8030303030303</v>
      </c>
      <c r="F101" s="70"/>
      <c r="G101" s="187"/>
      <c r="H101" s="187"/>
      <c r="I101" s="187"/>
      <c r="J101" s="187"/>
      <c r="K101" s="187"/>
      <c r="L101" s="187"/>
      <c r="M101" s="187"/>
      <c r="N101" s="187"/>
      <c r="O101" s="187"/>
      <c r="P101" s="187"/>
      <c r="Q101" s="187"/>
      <c r="R101" s="187"/>
      <c r="S101" s="187"/>
      <c r="T101" s="187"/>
      <c r="U101" s="187"/>
      <c r="V101" s="187"/>
      <c r="W101" s="187"/>
      <c r="X101" s="187"/>
      <c r="Y101" s="187"/>
      <c r="Z101" s="187"/>
      <c r="AA101" s="187"/>
      <c r="AB101" s="187"/>
      <c r="AC101" s="187"/>
      <c r="AD101" s="187"/>
      <c r="AE101" s="187"/>
      <c r="AF101" s="187"/>
      <c r="AG101" s="187"/>
      <c r="AH101" s="187"/>
      <c r="AI101" s="187"/>
      <c r="AJ101" s="187"/>
      <c r="AK101" s="187"/>
      <c r="AL101" s="187"/>
      <c r="AM101" s="187"/>
      <c r="AN101" s="187"/>
      <c r="AO101" s="187"/>
      <c r="AP101" s="187"/>
      <c r="AQ101" s="187"/>
      <c r="AR101" s="187"/>
      <c r="AS101" s="187"/>
      <c r="AT101" s="187"/>
      <c r="AU101" s="187"/>
      <c r="AV101" s="187"/>
      <c r="AW101" s="187"/>
      <c r="AX101" s="187"/>
      <c r="AY101" s="187"/>
      <c r="AZ101" s="187"/>
    </row>
    <row r="102" ht="22.9" customHeight="1" spans="1:52">
      <c r="A102" s="192" t="str">
        <f>'[1]danfoss,sagi'!$A102</f>
        <v>DAN058</v>
      </c>
      <c r="B102" s="193" t="str">
        <f>'[1]danfoss,sagi'!$B102</f>
        <v>48-F SUCTION FILTER CORE</v>
      </c>
      <c r="C102" s="137"/>
      <c r="D102" s="45"/>
      <c r="E102" s="190">
        <f>'[1]danfoss,sagi'!J102</f>
        <v>90.1534090909091</v>
      </c>
      <c r="F102" s="70"/>
      <c r="G102" s="187"/>
      <c r="H102" s="187"/>
      <c r="I102" s="187"/>
      <c r="J102" s="187"/>
      <c r="K102" s="187"/>
      <c r="L102" s="187"/>
      <c r="M102" s="187"/>
      <c r="N102" s="187"/>
      <c r="O102" s="187"/>
      <c r="P102" s="187"/>
      <c r="Q102" s="187"/>
      <c r="R102" s="187"/>
      <c r="S102" s="187"/>
      <c r="T102" s="187"/>
      <c r="U102" s="187"/>
      <c r="V102" s="187"/>
      <c r="W102" s="187"/>
      <c r="X102" s="187"/>
      <c r="Y102" s="187"/>
      <c r="Z102" s="187"/>
      <c r="AA102" s="187"/>
      <c r="AB102" s="187"/>
      <c r="AC102" s="187"/>
      <c r="AD102" s="187"/>
      <c r="AE102" s="187"/>
      <c r="AF102" s="187"/>
      <c r="AG102" s="187"/>
      <c r="AH102" s="187"/>
      <c r="AI102" s="187"/>
      <c r="AJ102" s="187"/>
      <c r="AK102" s="187"/>
      <c r="AL102" s="187"/>
      <c r="AM102" s="187"/>
      <c r="AN102" s="187"/>
      <c r="AO102" s="187"/>
      <c r="AP102" s="187"/>
      <c r="AQ102" s="187"/>
      <c r="AR102" s="187"/>
      <c r="AS102" s="187"/>
      <c r="AT102" s="187"/>
      <c r="AU102" s="187"/>
      <c r="AV102" s="187"/>
      <c r="AW102" s="187"/>
      <c r="AX102" s="187"/>
      <c r="AY102" s="187"/>
      <c r="AZ102" s="187"/>
    </row>
    <row r="103" ht="22.9" customHeight="1" spans="1:52">
      <c r="A103" s="192" t="str">
        <f>'[1]danfoss,sagi'!$A103</f>
        <v>DAN059</v>
      </c>
      <c r="B103" s="193" t="str">
        <f>'[1]danfoss,sagi'!$B103</f>
        <v>48-DA BURN OUT CORE</v>
      </c>
      <c r="C103" s="137"/>
      <c r="D103" s="45"/>
      <c r="E103" s="190">
        <f>'[1]danfoss,sagi'!J103</f>
        <v>114.247121212121</v>
      </c>
      <c r="F103" s="70"/>
      <c r="G103" s="187"/>
      <c r="H103" s="187"/>
      <c r="I103" s="187"/>
      <c r="J103" s="187"/>
      <c r="K103" s="187"/>
      <c r="L103" s="187"/>
      <c r="M103" s="187"/>
      <c r="N103" s="187"/>
      <c r="O103" s="187"/>
      <c r="P103" s="187"/>
      <c r="Q103" s="187"/>
      <c r="R103" s="187"/>
      <c r="S103" s="187"/>
      <c r="T103" s="187"/>
      <c r="U103" s="187"/>
      <c r="V103" s="187"/>
      <c r="W103" s="187"/>
      <c r="X103" s="187"/>
      <c r="Y103" s="187"/>
      <c r="Z103" s="187"/>
      <c r="AA103" s="187"/>
      <c r="AB103" s="187"/>
      <c r="AC103" s="187"/>
      <c r="AD103" s="187"/>
      <c r="AE103" s="187"/>
      <c r="AF103" s="187"/>
      <c r="AG103" s="187"/>
      <c r="AH103" s="187"/>
      <c r="AI103" s="187"/>
      <c r="AJ103" s="187"/>
      <c r="AK103" s="187"/>
      <c r="AL103" s="187"/>
      <c r="AM103" s="187"/>
      <c r="AN103" s="187"/>
      <c r="AO103" s="187"/>
      <c r="AP103" s="187"/>
      <c r="AQ103" s="187"/>
      <c r="AR103" s="187"/>
      <c r="AS103" s="187"/>
      <c r="AT103" s="187"/>
      <c r="AU103" s="187"/>
      <c r="AV103" s="187"/>
      <c r="AW103" s="187"/>
      <c r="AX103" s="187"/>
      <c r="AY103" s="187"/>
      <c r="AZ103" s="187"/>
    </row>
    <row r="104" ht="22.9" customHeight="1" spans="1:52">
      <c r="A104" s="192" t="str">
        <f>'[1]danfoss,sagi'!$A104</f>
        <v>DAN059.1</v>
      </c>
      <c r="B104" s="193" t="str">
        <f>'[1]danfoss,sagi'!$B104</f>
        <v>EKA183B Programming key ERC21X</v>
      </c>
      <c r="C104" s="137"/>
      <c r="D104" s="45"/>
      <c r="E104" s="190">
        <f>'[1]danfoss,sagi'!J104</f>
        <v>205.621212121212</v>
      </c>
      <c r="F104" s="70"/>
      <c r="G104" s="187"/>
      <c r="H104" s="187"/>
      <c r="I104" s="187"/>
      <c r="J104" s="187"/>
      <c r="K104" s="187"/>
      <c r="L104" s="187"/>
      <c r="M104" s="187"/>
      <c r="N104" s="187"/>
      <c r="O104" s="187"/>
      <c r="P104" s="187"/>
      <c r="Q104" s="187"/>
      <c r="R104" s="187"/>
      <c r="S104" s="187"/>
      <c r="T104" s="187"/>
      <c r="U104" s="187"/>
      <c r="V104" s="187"/>
      <c r="W104" s="187"/>
      <c r="X104" s="187"/>
      <c r="Y104" s="187"/>
      <c r="Z104" s="187"/>
      <c r="AA104" s="187"/>
      <c r="AB104" s="187"/>
      <c r="AC104" s="187"/>
      <c r="AD104" s="187"/>
      <c r="AE104" s="187"/>
      <c r="AF104" s="187"/>
      <c r="AG104" s="187"/>
      <c r="AH104" s="187"/>
      <c r="AI104" s="187"/>
      <c r="AJ104" s="187"/>
      <c r="AK104" s="187"/>
      <c r="AL104" s="187"/>
      <c r="AM104" s="187"/>
      <c r="AN104" s="187"/>
      <c r="AO104" s="187"/>
      <c r="AP104" s="187"/>
      <c r="AQ104" s="187"/>
      <c r="AR104" s="187"/>
      <c r="AS104" s="187"/>
      <c r="AT104" s="187"/>
      <c r="AU104" s="187"/>
      <c r="AV104" s="187"/>
      <c r="AW104" s="187"/>
      <c r="AX104" s="187"/>
      <c r="AY104" s="187"/>
      <c r="AZ104" s="187"/>
    </row>
    <row r="105" ht="22.9" customHeight="1" spans="1:52">
      <c r="A105" s="192" t="str">
        <f>'[1]danfoss,sagi'!$A105</f>
        <v>DAN060</v>
      </c>
      <c r="B105" s="193" t="str">
        <f>'[1]danfoss,sagi'!$B105</f>
        <v>Danfoss 08488500 EKC102A Temp Control With Sensor (chiller)</v>
      </c>
      <c r="C105" s="137"/>
      <c r="D105" s="45"/>
      <c r="E105" s="190">
        <f>'[1]danfoss,sagi'!J105</f>
        <v>145.984848484848</v>
      </c>
      <c r="F105" s="70"/>
      <c r="G105" s="187"/>
      <c r="H105" s="187"/>
      <c r="I105" s="187"/>
      <c r="J105" s="187"/>
      <c r="K105" s="187"/>
      <c r="L105" s="187"/>
      <c r="M105" s="187"/>
      <c r="N105" s="187"/>
      <c r="O105" s="187"/>
      <c r="P105" s="187"/>
      <c r="Q105" s="187"/>
      <c r="R105" s="187"/>
      <c r="S105" s="187"/>
      <c r="T105" s="187"/>
      <c r="U105" s="187"/>
      <c r="V105" s="187"/>
      <c r="W105" s="187"/>
      <c r="X105" s="187"/>
      <c r="Y105" s="187"/>
      <c r="Z105" s="187"/>
      <c r="AA105" s="187"/>
      <c r="AB105" s="187"/>
      <c r="AC105" s="187"/>
      <c r="AD105" s="187"/>
      <c r="AE105" s="187"/>
      <c r="AF105" s="187"/>
      <c r="AG105" s="187"/>
      <c r="AH105" s="187"/>
      <c r="AI105" s="187"/>
      <c r="AJ105" s="187"/>
      <c r="AK105" s="187"/>
      <c r="AL105" s="187"/>
      <c r="AM105" s="187"/>
      <c r="AN105" s="187"/>
      <c r="AO105" s="187"/>
      <c r="AP105" s="187"/>
      <c r="AQ105" s="187"/>
      <c r="AR105" s="187"/>
      <c r="AS105" s="187"/>
      <c r="AT105" s="187"/>
      <c r="AU105" s="187"/>
      <c r="AV105" s="187"/>
      <c r="AW105" s="187"/>
      <c r="AX105" s="187"/>
      <c r="AY105" s="187"/>
      <c r="AZ105" s="187"/>
    </row>
    <row r="106" ht="22.9" customHeight="1" spans="1:52">
      <c r="A106" s="192" t="str">
        <f>'[1]danfoss,sagi'!$A106</f>
        <v>DAN061</v>
      </c>
      <c r="B106" s="193" t="str">
        <f>'[1]danfoss,sagi'!$B106</f>
        <v>Danfoss ERC213 Temp Control (chiller/frezzer)</v>
      </c>
      <c r="C106" s="137"/>
      <c r="D106" s="45"/>
      <c r="E106" s="190">
        <f>'[1]danfoss,sagi'!J106</f>
        <v>145.363636363636</v>
      </c>
      <c r="F106" s="70"/>
      <c r="G106" s="187"/>
      <c r="H106" s="187"/>
      <c r="I106" s="187"/>
      <c r="J106" s="187"/>
      <c r="K106" s="187"/>
      <c r="L106" s="187"/>
      <c r="M106" s="187"/>
      <c r="N106" s="187"/>
      <c r="O106" s="187"/>
      <c r="P106" s="187"/>
      <c r="Q106" s="187"/>
      <c r="R106" s="187"/>
      <c r="S106" s="187"/>
      <c r="T106" s="187"/>
      <c r="U106" s="187"/>
      <c r="V106" s="187"/>
      <c r="W106" s="187"/>
      <c r="X106" s="187"/>
      <c r="Y106" s="187"/>
      <c r="Z106" s="187"/>
      <c r="AA106" s="187"/>
      <c r="AB106" s="187"/>
      <c r="AC106" s="187"/>
      <c r="AD106" s="187"/>
      <c r="AE106" s="187"/>
      <c r="AF106" s="187"/>
      <c r="AG106" s="187"/>
      <c r="AH106" s="187"/>
      <c r="AI106" s="187"/>
      <c r="AJ106" s="187"/>
      <c r="AK106" s="187"/>
      <c r="AL106" s="187"/>
      <c r="AM106" s="187"/>
      <c r="AN106" s="187"/>
      <c r="AO106" s="187"/>
      <c r="AP106" s="187"/>
      <c r="AQ106" s="187"/>
      <c r="AR106" s="187"/>
      <c r="AS106" s="187"/>
      <c r="AT106" s="187"/>
      <c r="AU106" s="187"/>
      <c r="AV106" s="187"/>
      <c r="AW106" s="187"/>
      <c r="AX106" s="187"/>
      <c r="AY106" s="187"/>
      <c r="AZ106" s="187"/>
    </row>
    <row r="107" ht="22.9" customHeight="1" spans="1:52">
      <c r="A107" s="192" t="str">
        <f>'[1]danfoss,sagi'!$A107</f>
        <v>DAN062</v>
      </c>
      <c r="B107" s="193" t="str">
        <f>'[1]danfoss,sagi'!$B107</f>
        <v>Danfoss 08484403 EKS211 NTC 5k Sensor 1.5m</v>
      </c>
      <c r="C107" s="138"/>
      <c r="D107" s="45"/>
      <c r="E107" s="190">
        <f>'[1]danfoss,sagi'!J107</f>
        <v>13.8996212121212</v>
      </c>
      <c r="F107" s="70"/>
      <c r="G107" s="187"/>
      <c r="H107" s="187"/>
      <c r="I107" s="187"/>
      <c r="J107" s="187"/>
      <c r="K107" s="187"/>
      <c r="L107" s="187"/>
      <c r="M107" s="187"/>
      <c r="N107" s="187"/>
      <c r="O107" s="187"/>
      <c r="P107" s="187"/>
      <c r="Q107" s="187"/>
      <c r="R107" s="187"/>
      <c r="S107" s="187"/>
      <c r="T107" s="187"/>
      <c r="U107" s="187"/>
      <c r="V107" s="187"/>
      <c r="W107" s="187"/>
      <c r="X107" s="187"/>
      <c r="Y107" s="187"/>
      <c r="Z107" s="187"/>
      <c r="AA107" s="187"/>
      <c r="AB107" s="187"/>
      <c r="AC107" s="187"/>
      <c r="AD107" s="187"/>
      <c r="AE107" s="187"/>
      <c r="AF107" s="187"/>
      <c r="AG107" s="187"/>
      <c r="AH107" s="187"/>
      <c r="AI107" s="187"/>
      <c r="AJ107" s="187"/>
      <c r="AK107" s="187"/>
      <c r="AL107" s="187"/>
      <c r="AM107" s="187"/>
      <c r="AN107" s="187"/>
      <c r="AO107" s="187"/>
      <c r="AP107" s="187"/>
      <c r="AQ107" s="187"/>
      <c r="AR107" s="187"/>
      <c r="AS107" s="187"/>
      <c r="AT107" s="187"/>
      <c r="AU107" s="187"/>
      <c r="AV107" s="187"/>
      <c r="AW107" s="187"/>
      <c r="AX107" s="187"/>
      <c r="AY107" s="187"/>
      <c r="AZ107" s="187"/>
    </row>
    <row r="108" spans="1:52">
      <c r="A108" s="192" t="str">
        <f>'[1]danfoss,sagi'!$A108</f>
        <v>DAN062.1</v>
      </c>
      <c r="B108" s="193" t="str">
        <f>'[1]danfoss,sagi'!$B108</f>
        <v>High Pressure switch 28bar ~ 22bar (1m wire) R404,R507,R22</v>
      </c>
      <c r="C108" s="20" t="s">
        <v>499</v>
      </c>
      <c r="D108" s="45"/>
      <c r="E108" s="190">
        <f>'[1]danfoss,sagi'!J108</f>
        <v>18.9362591431557</v>
      </c>
      <c r="F108" s="141"/>
      <c r="G108" s="187"/>
      <c r="H108" s="187"/>
      <c r="I108" s="187"/>
      <c r="J108" s="187"/>
      <c r="K108" s="187"/>
      <c r="L108" s="187"/>
      <c r="M108" s="187"/>
      <c r="N108" s="187"/>
      <c r="O108" s="187"/>
      <c r="P108" s="187"/>
      <c r="Q108" s="187"/>
      <c r="R108" s="187"/>
      <c r="S108" s="187"/>
      <c r="T108" s="187"/>
      <c r="U108" s="187"/>
      <c r="V108" s="187"/>
      <c r="W108" s="187"/>
      <c r="X108" s="187"/>
      <c r="Y108" s="187"/>
      <c r="Z108" s="187"/>
      <c r="AA108" s="187"/>
      <c r="AB108" s="187"/>
      <c r="AC108" s="187"/>
      <c r="AD108" s="187"/>
      <c r="AE108" s="187"/>
      <c r="AF108" s="187"/>
      <c r="AG108" s="187"/>
      <c r="AH108" s="187"/>
      <c r="AI108" s="187"/>
      <c r="AJ108" s="187"/>
      <c r="AK108" s="187"/>
      <c r="AL108" s="187"/>
      <c r="AM108" s="187"/>
      <c r="AN108" s="187"/>
      <c r="AO108" s="187"/>
      <c r="AP108" s="187"/>
      <c r="AQ108" s="187"/>
      <c r="AR108" s="187"/>
      <c r="AS108" s="187"/>
      <c r="AT108" s="187"/>
      <c r="AU108" s="187"/>
      <c r="AV108" s="187"/>
      <c r="AW108" s="187"/>
      <c r="AX108" s="187"/>
      <c r="AY108" s="187"/>
      <c r="AZ108" s="187"/>
    </row>
    <row r="109" spans="1:52">
      <c r="A109" s="192" t="str">
        <f>'[1]danfoss,sagi'!$A109</f>
        <v>DAN062.2</v>
      </c>
      <c r="B109" s="193" t="str">
        <f>'[1]danfoss,sagi'!$B109</f>
        <v>Low Pressure switch 0.5bar ~ 1.5bar (1m wire) R404,R507,R22</v>
      </c>
      <c r="C109" s="17"/>
      <c r="D109" s="45"/>
      <c r="E109" s="190">
        <f>'[1]danfoss,sagi'!J109</f>
        <v>18.6363636363636</v>
      </c>
      <c r="F109" s="142"/>
      <c r="G109" s="187"/>
      <c r="H109" s="187"/>
      <c r="I109" s="187"/>
      <c r="J109" s="187"/>
      <c r="K109" s="187"/>
      <c r="L109" s="187"/>
      <c r="M109" s="187"/>
      <c r="N109" s="187"/>
      <c r="O109" s="187"/>
      <c r="P109" s="187"/>
      <c r="Q109" s="187"/>
      <c r="R109" s="187"/>
      <c r="S109" s="187"/>
      <c r="T109" s="187"/>
      <c r="U109" s="187"/>
      <c r="V109" s="187"/>
      <c r="W109" s="187"/>
      <c r="X109" s="187"/>
      <c r="Y109" s="187"/>
      <c r="Z109" s="187"/>
      <c r="AA109" s="187"/>
      <c r="AB109" s="187"/>
      <c r="AC109" s="187"/>
      <c r="AD109" s="187"/>
      <c r="AE109" s="187"/>
      <c r="AF109" s="187"/>
      <c r="AG109" s="187"/>
      <c r="AH109" s="187"/>
      <c r="AI109" s="187"/>
      <c r="AJ109" s="187"/>
      <c r="AK109" s="187"/>
      <c r="AL109" s="187"/>
      <c r="AM109" s="187"/>
      <c r="AN109" s="187"/>
      <c r="AO109" s="187"/>
      <c r="AP109" s="187"/>
      <c r="AQ109" s="187"/>
      <c r="AR109" s="187"/>
      <c r="AS109" s="187"/>
      <c r="AT109" s="187"/>
      <c r="AU109" s="187"/>
      <c r="AV109" s="187"/>
      <c r="AW109" s="187"/>
      <c r="AX109" s="187"/>
      <c r="AY109" s="187"/>
      <c r="AZ109" s="187"/>
    </row>
    <row r="110" spans="1:52">
      <c r="A110" s="192" t="str">
        <f>'[1]danfoss,sagi'!$A110</f>
        <v>DAN062.3</v>
      </c>
      <c r="B110" s="193" t="str">
        <f>'[1]danfoss,sagi'!$B110</f>
        <v>HIGH PRESSURE SWITCH 20bar~16bar (1.5M WIRE) R134a</v>
      </c>
      <c r="C110" s="17"/>
      <c r="D110" s="45"/>
      <c r="E110" s="190">
        <f>'[1]danfoss,sagi'!J110</f>
        <v>18.9362591431557</v>
      </c>
      <c r="F110" s="142"/>
      <c r="G110" s="187"/>
      <c r="H110" s="187"/>
      <c r="I110" s="187"/>
      <c r="J110" s="187"/>
      <c r="K110" s="187"/>
      <c r="L110" s="187"/>
      <c r="M110" s="187"/>
      <c r="N110" s="187"/>
      <c r="O110" s="187"/>
      <c r="P110" s="187"/>
      <c r="Q110" s="187"/>
      <c r="R110" s="187"/>
      <c r="S110" s="187"/>
      <c r="T110" s="187"/>
      <c r="U110" s="187"/>
      <c r="V110" s="187"/>
      <c r="W110" s="187"/>
      <c r="X110" s="187"/>
      <c r="Y110" s="187"/>
      <c r="Z110" s="187"/>
      <c r="AA110" s="187"/>
      <c r="AB110" s="187"/>
      <c r="AC110" s="187"/>
      <c r="AD110" s="187"/>
      <c r="AE110" s="187"/>
      <c r="AF110" s="187"/>
      <c r="AG110" s="187"/>
      <c r="AH110" s="187"/>
      <c r="AI110" s="187"/>
      <c r="AJ110" s="187"/>
      <c r="AK110" s="187"/>
      <c r="AL110" s="187"/>
      <c r="AM110" s="187"/>
      <c r="AN110" s="187"/>
      <c r="AO110" s="187"/>
      <c r="AP110" s="187"/>
      <c r="AQ110" s="187"/>
      <c r="AR110" s="187"/>
      <c r="AS110" s="187"/>
      <c r="AT110" s="187"/>
      <c r="AU110" s="187"/>
      <c r="AV110" s="187"/>
      <c r="AW110" s="187"/>
      <c r="AX110" s="187"/>
      <c r="AY110" s="187"/>
      <c r="AZ110" s="187"/>
    </row>
    <row r="111" spans="1:52">
      <c r="A111" s="192" t="str">
        <f>'[1]danfoss,sagi'!$A111</f>
        <v>DAN062.4</v>
      </c>
      <c r="B111" s="193" t="str">
        <f>'[1]danfoss,sagi'!$B111</f>
        <v>LOW PRESSURE SWITCH 0.2bar~1.5bar (1.5M WIRE) R134a</v>
      </c>
      <c r="C111" s="17"/>
      <c r="D111" s="45"/>
      <c r="E111" s="190">
        <f>'[1]danfoss,sagi'!J111</f>
        <v>18.9362591431557</v>
      </c>
      <c r="F111" s="142"/>
      <c r="G111" s="187"/>
      <c r="H111" s="187"/>
      <c r="I111" s="187"/>
      <c r="J111" s="187"/>
      <c r="K111" s="187"/>
      <c r="L111" s="187"/>
      <c r="M111" s="187"/>
      <c r="N111" s="187"/>
      <c r="O111" s="187"/>
      <c r="P111" s="187"/>
      <c r="Q111" s="187"/>
      <c r="R111" s="187"/>
      <c r="S111" s="187"/>
      <c r="T111" s="187"/>
      <c r="U111" s="187"/>
      <c r="V111" s="187"/>
      <c r="W111" s="187"/>
      <c r="X111" s="187"/>
      <c r="Y111" s="187"/>
      <c r="Z111" s="187"/>
      <c r="AA111" s="187"/>
      <c r="AB111" s="187"/>
      <c r="AC111" s="187"/>
      <c r="AD111" s="187"/>
      <c r="AE111" s="187"/>
      <c r="AF111" s="187"/>
      <c r="AG111" s="187"/>
      <c r="AH111" s="187"/>
      <c r="AI111" s="187"/>
      <c r="AJ111" s="187"/>
      <c r="AK111" s="187"/>
      <c r="AL111" s="187"/>
      <c r="AM111" s="187"/>
      <c r="AN111" s="187"/>
      <c r="AO111" s="187"/>
      <c r="AP111" s="187"/>
      <c r="AQ111" s="187"/>
      <c r="AR111" s="187"/>
      <c r="AS111" s="187"/>
      <c r="AT111" s="187"/>
      <c r="AU111" s="187"/>
      <c r="AV111" s="187"/>
      <c r="AW111" s="187"/>
      <c r="AX111" s="187"/>
      <c r="AY111" s="187"/>
      <c r="AZ111" s="187"/>
    </row>
    <row r="112" spans="1:52">
      <c r="A112" s="192" t="str">
        <f>'[1]danfoss,sagi'!$A112</f>
        <v>DAN062.5</v>
      </c>
      <c r="B112" s="193" t="str">
        <f>'[1]danfoss,sagi'!$B112</f>
        <v>HIGH PRESSURE SWITCH 41.4bar~33bar (1.5M WIRE) R410a</v>
      </c>
      <c r="C112" s="17"/>
      <c r="D112" s="45"/>
      <c r="E112" s="190">
        <f>'[1]danfoss,sagi'!J112</f>
        <v>25.705329153605</v>
      </c>
      <c r="F112" s="142"/>
      <c r="G112" s="187"/>
      <c r="H112" s="187"/>
      <c r="I112" s="187"/>
      <c r="J112" s="187"/>
      <c r="K112" s="187"/>
      <c r="L112" s="187"/>
      <c r="M112" s="187"/>
      <c r="N112" s="187"/>
      <c r="O112" s="187"/>
      <c r="P112" s="187"/>
      <c r="Q112" s="187"/>
      <c r="R112" s="187"/>
      <c r="S112" s="187"/>
      <c r="T112" s="187"/>
      <c r="U112" s="187"/>
      <c r="V112" s="187"/>
      <c r="W112" s="187"/>
      <c r="X112" s="187"/>
      <c r="Y112" s="187"/>
      <c r="Z112" s="187"/>
      <c r="AA112" s="187"/>
      <c r="AB112" s="187"/>
      <c r="AC112" s="187"/>
      <c r="AD112" s="187"/>
      <c r="AE112" s="187"/>
      <c r="AF112" s="187"/>
      <c r="AG112" s="187"/>
      <c r="AH112" s="187"/>
      <c r="AI112" s="187"/>
      <c r="AJ112" s="187"/>
      <c r="AK112" s="187"/>
      <c r="AL112" s="187"/>
      <c r="AM112" s="187"/>
      <c r="AN112" s="187"/>
      <c r="AO112" s="187"/>
      <c r="AP112" s="187"/>
      <c r="AQ112" s="187"/>
      <c r="AR112" s="187"/>
      <c r="AS112" s="187"/>
      <c r="AT112" s="187"/>
      <c r="AU112" s="187"/>
      <c r="AV112" s="187"/>
      <c r="AW112" s="187"/>
      <c r="AX112" s="187"/>
      <c r="AY112" s="187"/>
      <c r="AZ112" s="187"/>
    </row>
    <row r="113" spans="1:52">
      <c r="A113" s="192" t="str">
        <f>'[1]danfoss,sagi'!$A113</f>
        <v>DAN062.6</v>
      </c>
      <c r="B113" s="193" t="str">
        <f>'[1]danfoss,sagi'!$B113</f>
        <v>LOW PRESSURE SWITCH 2bar~3bar (1.5M WIRE) R410a</v>
      </c>
      <c r="C113" s="17"/>
      <c r="D113" s="45"/>
      <c r="E113" s="190">
        <f>'[1]danfoss,sagi'!J113</f>
        <v>25.705329153605</v>
      </c>
      <c r="F113" s="142"/>
      <c r="G113" s="187"/>
      <c r="H113" s="187"/>
      <c r="I113" s="187"/>
      <c r="J113" s="187"/>
      <c r="K113" s="187"/>
      <c r="L113" s="187"/>
      <c r="M113" s="187"/>
      <c r="N113" s="187"/>
      <c r="O113" s="187"/>
      <c r="P113" s="187"/>
      <c r="Q113" s="187"/>
      <c r="R113" s="187"/>
      <c r="S113" s="187"/>
      <c r="T113" s="187"/>
      <c r="U113" s="187"/>
      <c r="V113" s="187"/>
      <c r="W113" s="187"/>
      <c r="X113" s="187"/>
      <c r="Y113" s="187"/>
      <c r="Z113" s="187"/>
      <c r="AA113" s="187"/>
      <c r="AB113" s="187"/>
      <c r="AC113" s="187"/>
      <c r="AD113" s="187"/>
      <c r="AE113" s="187"/>
      <c r="AF113" s="187"/>
      <c r="AG113" s="187"/>
      <c r="AH113" s="187"/>
      <c r="AI113" s="187"/>
      <c r="AJ113" s="187"/>
      <c r="AK113" s="187"/>
      <c r="AL113" s="187"/>
      <c r="AM113" s="187"/>
      <c r="AN113" s="187"/>
      <c r="AO113" s="187"/>
      <c r="AP113" s="187"/>
      <c r="AQ113" s="187"/>
      <c r="AR113" s="187"/>
      <c r="AS113" s="187"/>
      <c r="AT113" s="187"/>
      <c r="AU113" s="187"/>
      <c r="AV113" s="187"/>
      <c r="AW113" s="187"/>
      <c r="AX113" s="187"/>
      <c r="AY113" s="187"/>
      <c r="AZ113" s="187"/>
    </row>
    <row r="114" spans="1:52">
      <c r="A114" s="192" t="str">
        <f>'[1]danfoss,sagi'!$A114</f>
        <v>DAN062.7</v>
      </c>
      <c r="B114" s="193" t="str">
        <f>'[1]danfoss,sagi'!$B114</f>
        <v>LOW PRESSURE SWITCH 0.1bar~1.5bar (1.5M WIRE) R134a</v>
      </c>
      <c r="C114" s="17"/>
      <c r="D114" s="45"/>
      <c r="E114" s="190">
        <f>'[1]danfoss,sagi'!J114</f>
        <v>19.4805194805195</v>
      </c>
      <c r="F114" s="191"/>
      <c r="G114" s="187"/>
      <c r="H114" s="187"/>
      <c r="I114" s="187"/>
      <c r="J114" s="187"/>
      <c r="K114" s="187"/>
      <c r="L114" s="187"/>
      <c r="M114" s="187"/>
      <c r="N114" s="187"/>
      <c r="O114" s="187"/>
      <c r="P114" s="187"/>
      <c r="Q114" s="187"/>
      <c r="R114" s="187"/>
      <c r="S114" s="187"/>
      <c r="T114" s="187"/>
      <c r="U114" s="187"/>
      <c r="V114" s="187"/>
      <c r="W114" s="187"/>
      <c r="X114" s="187"/>
      <c r="Y114" s="187"/>
      <c r="Z114" s="187"/>
      <c r="AA114" s="187"/>
      <c r="AB114" s="187"/>
      <c r="AC114" s="187"/>
      <c r="AD114" s="187"/>
      <c r="AE114" s="187"/>
      <c r="AF114" s="187"/>
      <c r="AG114" s="187"/>
      <c r="AH114" s="187"/>
      <c r="AI114" s="187"/>
      <c r="AJ114" s="187"/>
      <c r="AK114" s="187"/>
      <c r="AL114" s="187"/>
      <c r="AM114" s="187"/>
      <c r="AN114" s="187"/>
      <c r="AO114" s="187"/>
      <c r="AP114" s="187"/>
      <c r="AQ114" s="187"/>
      <c r="AR114" s="187"/>
      <c r="AS114" s="187"/>
      <c r="AT114" s="187"/>
      <c r="AU114" s="187"/>
      <c r="AV114" s="187"/>
      <c r="AW114" s="187"/>
      <c r="AX114" s="187"/>
      <c r="AY114" s="187"/>
      <c r="AZ114" s="187"/>
    </row>
    <row r="115" spans="1:52">
      <c r="A115" s="192" t="str">
        <f>'[1]danfoss,sagi'!$A115</f>
        <v>DAN063</v>
      </c>
      <c r="B115" s="193" t="str">
        <f>'[1]danfoss,sagi'!$B115</f>
        <v>DNS-D306X auto/auto pressure control</v>
      </c>
      <c r="C115" s="136" t="s">
        <v>500</v>
      </c>
      <c r="D115" s="45"/>
      <c r="E115" s="190">
        <f>'[1]danfoss,sagi'!J115</f>
        <v>192.851851851852</v>
      </c>
      <c r="F115" s="70"/>
      <c r="G115" s="187"/>
      <c r="H115" s="187"/>
      <c r="I115" s="187"/>
      <c r="J115" s="187"/>
      <c r="K115" s="187"/>
      <c r="L115" s="187"/>
      <c r="M115" s="187"/>
      <c r="N115" s="187"/>
      <c r="O115" s="187"/>
      <c r="P115" s="187"/>
      <c r="Q115" s="187"/>
      <c r="R115" s="187"/>
      <c r="S115" s="187"/>
      <c r="T115" s="187"/>
      <c r="U115" s="187"/>
      <c r="V115" s="187"/>
      <c r="W115" s="187"/>
      <c r="X115" s="187"/>
      <c r="Y115" s="187"/>
      <c r="Z115" s="187"/>
      <c r="AA115" s="187"/>
      <c r="AB115" s="187"/>
      <c r="AC115" s="187"/>
      <c r="AD115" s="187"/>
      <c r="AE115" s="187"/>
      <c r="AF115" s="187"/>
      <c r="AG115" s="187"/>
      <c r="AH115" s="187"/>
      <c r="AI115" s="187"/>
      <c r="AJ115" s="187"/>
      <c r="AK115" s="187"/>
      <c r="AL115" s="187"/>
      <c r="AM115" s="187"/>
      <c r="AN115" s="187"/>
      <c r="AO115" s="187"/>
      <c r="AP115" s="187"/>
      <c r="AQ115" s="187"/>
      <c r="AR115" s="187"/>
      <c r="AS115" s="187"/>
      <c r="AT115" s="187"/>
      <c r="AU115" s="187"/>
      <c r="AV115" s="187"/>
      <c r="AW115" s="187"/>
      <c r="AX115" s="187"/>
      <c r="AY115" s="187"/>
      <c r="AZ115" s="187"/>
    </row>
    <row r="116" spans="1:52">
      <c r="A116" s="192" t="str">
        <f>'[1]danfoss,sagi'!$A116</f>
        <v>DAN064</v>
      </c>
      <c r="B116" s="193" t="str">
        <f>'[1]danfoss,sagi'!$B116</f>
        <v>DNS-D306XM auto/manual pressure control</v>
      </c>
      <c r="C116" s="137"/>
      <c r="D116" s="45"/>
      <c r="E116" s="190">
        <f>'[1]danfoss,sagi'!J116</f>
        <v>192.851851851852</v>
      </c>
      <c r="F116" s="70"/>
      <c r="G116" s="187"/>
      <c r="H116" s="187"/>
      <c r="I116" s="187"/>
      <c r="J116" s="187"/>
      <c r="K116" s="187"/>
      <c r="L116" s="187"/>
      <c r="M116" s="187"/>
      <c r="N116" s="187"/>
      <c r="O116" s="187"/>
      <c r="P116" s="187"/>
      <c r="Q116" s="187"/>
      <c r="R116" s="187"/>
      <c r="S116" s="187"/>
      <c r="T116" s="187"/>
      <c r="U116" s="187"/>
      <c r="V116" s="187"/>
      <c r="W116" s="187"/>
      <c r="X116" s="187"/>
      <c r="Y116" s="187"/>
      <c r="Z116" s="187"/>
      <c r="AA116" s="187"/>
      <c r="AB116" s="187"/>
      <c r="AC116" s="187"/>
      <c r="AD116" s="187"/>
      <c r="AE116" s="187"/>
      <c r="AF116" s="187"/>
      <c r="AG116" s="187"/>
      <c r="AH116" s="187"/>
      <c r="AI116" s="187"/>
      <c r="AJ116" s="187"/>
      <c r="AK116" s="187"/>
      <c r="AL116" s="187"/>
      <c r="AM116" s="187"/>
      <c r="AN116" s="187"/>
      <c r="AO116" s="187"/>
      <c r="AP116" s="187"/>
      <c r="AQ116" s="187"/>
      <c r="AR116" s="187"/>
      <c r="AS116" s="187"/>
      <c r="AT116" s="187"/>
      <c r="AU116" s="187"/>
      <c r="AV116" s="187"/>
      <c r="AW116" s="187"/>
      <c r="AX116" s="187"/>
      <c r="AY116" s="187"/>
      <c r="AZ116" s="187"/>
    </row>
    <row r="117" spans="1:52">
      <c r="A117" s="192" t="str">
        <f>'[1]danfoss,sagi'!$A117</f>
        <v>DAN064.1</v>
      </c>
      <c r="B117" s="193" t="str">
        <f>'[1]danfoss,sagi'!$B117</f>
        <v>DNS-D606X auto/auto pressure control</v>
      </c>
      <c r="C117" s="137"/>
      <c r="D117" s="45"/>
      <c r="E117" s="190">
        <f>'[1]danfoss,sagi'!J117</f>
        <v>192.851851851852</v>
      </c>
      <c r="F117" s="70"/>
      <c r="G117" s="187"/>
      <c r="H117" s="187"/>
      <c r="I117" s="187"/>
      <c r="J117" s="187"/>
      <c r="K117" s="187"/>
      <c r="L117" s="187"/>
      <c r="M117" s="187"/>
      <c r="N117" s="187"/>
      <c r="O117" s="187"/>
      <c r="P117" s="187"/>
      <c r="Q117" s="187"/>
      <c r="R117" s="187"/>
      <c r="S117" s="187"/>
      <c r="T117" s="187"/>
      <c r="U117" s="187"/>
      <c r="V117" s="187"/>
      <c r="W117" s="187"/>
      <c r="X117" s="187"/>
      <c r="Y117" s="187"/>
      <c r="Z117" s="187"/>
      <c r="AA117" s="187"/>
      <c r="AB117" s="187"/>
      <c r="AC117" s="187"/>
      <c r="AD117" s="187"/>
      <c r="AE117" s="187"/>
      <c r="AF117" s="187"/>
      <c r="AG117" s="187"/>
      <c r="AH117" s="187"/>
      <c r="AI117" s="187"/>
      <c r="AJ117" s="187"/>
      <c r="AK117" s="187"/>
      <c r="AL117" s="187"/>
      <c r="AM117" s="187"/>
      <c r="AN117" s="187"/>
      <c r="AO117" s="187"/>
      <c r="AP117" s="187"/>
      <c r="AQ117" s="187"/>
      <c r="AR117" s="187"/>
      <c r="AS117" s="187"/>
      <c r="AT117" s="187"/>
      <c r="AU117" s="187"/>
      <c r="AV117" s="187"/>
      <c r="AW117" s="187"/>
      <c r="AX117" s="187"/>
      <c r="AY117" s="187"/>
      <c r="AZ117" s="187"/>
    </row>
    <row r="118" spans="1:52">
      <c r="A118" s="192" t="str">
        <f>'[1]danfoss,sagi'!$A118</f>
        <v>DAN065</v>
      </c>
      <c r="B118" s="193" t="str">
        <f>'[1]danfoss,sagi'!$B118</f>
        <v>DNS-D606XM auto/manual pressure control</v>
      </c>
      <c r="C118" s="137"/>
      <c r="D118" s="45"/>
      <c r="E118" s="190">
        <f>'[1]danfoss,sagi'!J118</f>
        <v>192.851851851852</v>
      </c>
      <c r="F118" s="70"/>
      <c r="G118" s="187"/>
      <c r="H118" s="187"/>
      <c r="I118" s="187"/>
      <c r="J118" s="187"/>
      <c r="K118" s="187"/>
      <c r="L118" s="187"/>
      <c r="M118" s="187"/>
      <c r="N118" s="187"/>
      <c r="O118" s="187"/>
      <c r="P118" s="187"/>
      <c r="Q118" s="187"/>
      <c r="R118" s="187"/>
      <c r="S118" s="187"/>
      <c r="T118" s="187"/>
      <c r="U118" s="187"/>
      <c r="V118" s="187"/>
      <c r="W118" s="187"/>
      <c r="X118" s="187"/>
      <c r="Y118" s="187"/>
      <c r="Z118" s="187"/>
      <c r="AA118" s="187"/>
      <c r="AB118" s="187"/>
      <c r="AC118" s="187"/>
      <c r="AD118" s="187"/>
      <c r="AE118" s="187"/>
      <c r="AF118" s="187"/>
      <c r="AG118" s="187"/>
      <c r="AH118" s="187"/>
      <c r="AI118" s="187"/>
      <c r="AJ118" s="187"/>
      <c r="AK118" s="187"/>
      <c r="AL118" s="187"/>
      <c r="AM118" s="187"/>
      <c r="AN118" s="187"/>
      <c r="AO118" s="187"/>
      <c r="AP118" s="187"/>
      <c r="AQ118" s="187"/>
      <c r="AR118" s="187"/>
      <c r="AS118" s="187"/>
      <c r="AT118" s="187"/>
      <c r="AU118" s="187"/>
      <c r="AV118" s="187"/>
      <c r="AW118" s="187"/>
      <c r="AX118" s="187"/>
      <c r="AY118" s="187"/>
      <c r="AZ118" s="187"/>
    </row>
    <row r="119" spans="1:52">
      <c r="A119" s="192" t="str">
        <f>'[1]danfoss,sagi'!$A119</f>
        <v>DAN066</v>
      </c>
      <c r="B119" s="193" t="str">
        <f>'[1]danfoss,sagi'!$B119</f>
        <v>DNS-D606XMM manual/manual pressure control</v>
      </c>
      <c r="C119" s="138"/>
      <c r="D119" s="45"/>
      <c r="E119" s="190">
        <f>'[1]danfoss,sagi'!J119</f>
        <v>192.851851851852</v>
      </c>
      <c r="F119" s="70"/>
      <c r="G119" s="187"/>
      <c r="H119" s="187"/>
      <c r="I119" s="187"/>
      <c r="J119" s="187"/>
      <c r="K119" s="187"/>
      <c r="L119" s="187"/>
      <c r="M119" s="187"/>
      <c r="N119" s="187"/>
      <c r="O119" s="187"/>
      <c r="P119" s="187"/>
      <c r="Q119" s="187"/>
      <c r="R119" s="187"/>
      <c r="S119" s="187"/>
      <c r="T119" s="187"/>
      <c r="U119" s="187"/>
      <c r="V119" s="187"/>
      <c r="W119" s="187"/>
      <c r="X119" s="187"/>
      <c r="Y119" s="187"/>
      <c r="Z119" s="187"/>
      <c r="AA119" s="187"/>
      <c r="AB119" s="187"/>
      <c r="AC119" s="187"/>
      <c r="AD119" s="187"/>
      <c r="AE119" s="187"/>
      <c r="AF119" s="187"/>
      <c r="AG119" s="187"/>
      <c r="AH119" s="187"/>
      <c r="AI119" s="187"/>
      <c r="AJ119" s="187"/>
      <c r="AK119" s="187"/>
      <c r="AL119" s="187"/>
      <c r="AM119" s="187"/>
      <c r="AN119" s="187"/>
      <c r="AO119" s="187"/>
      <c r="AP119" s="187"/>
      <c r="AQ119" s="187"/>
      <c r="AR119" s="187"/>
      <c r="AS119" s="187"/>
      <c r="AT119" s="187"/>
      <c r="AU119" s="187"/>
      <c r="AV119" s="187"/>
      <c r="AW119" s="187"/>
      <c r="AX119" s="187"/>
      <c r="AY119" s="187"/>
      <c r="AZ119" s="187"/>
    </row>
    <row r="120" ht="22.5" spans="1:52">
      <c r="A120" s="192" t="str">
        <f>'[1]danfoss,sagi'!$A120</f>
        <v>DAN079</v>
      </c>
      <c r="B120" s="193" t="str">
        <f>'[1]danfoss,sagi'!$B120</f>
        <v>Saginomiya RPV-PV-02091 Coil 220/230V 6W w/ DIN(插頭)</v>
      </c>
      <c r="C120" s="196" t="s">
        <v>501</v>
      </c>
      <c r="D120" s="196"/>
      <c r="E120" s="190">
        <f>'[1]danfoss,sagi'!J120</f>
        <v>48.6511156186613</v>
      </c>
      <c r="F120" s="70"/>
      <c r="G120" s="187"/>
      <c r="H120" s="187"/>
      <c r="I120" s="187"/>
      <c r="J120" s="187"/>
      <c r="K120" s="187"/>
      <c r="L120" s="187"/>
      <c r="M120" s="187"/>
      <c r="N120" s="187"/>
      <c r="O120" s="187"/>
      <c r="P120" s="187"/>
      <c r="Q120" s="187"/>
      <c r="R120" s="187"/>
      <c r="S120" s="187"/>
      <c r="T120" s="187"/>
      <c r="U120" s="187"/>
      <c r="V120" s="187"/>
      <c r="W120" s="187"/>
      <c r="X120" s="187"/>
      <c r="Y120" s="187"/>
      <c r="Z120" s="187"/>
      <c r="AA120" s="187"/>
      <c r="AB120" s="187"/>
      <c r="AC120" s="187"/>
      <c r="AD120" s="187"/>
      <c r="AE120" s="187"/>
      <c r="AF120" s="187"/>
      <c r="AG120" s="187"/>
      <c r="AH120" s="187"/>
      <c r="AI120" s="187"/>
      <c r="AJ120" s="187"/>
      <c r="AK120" s="187"/>
      <c r="AL120" s="187"/>
      <c r="AM120" s="187"/>
      <c r="AN120" s="187"/>
      <c r="AO120" s="187"/>
      <c r="AP120" s="187"/>
      <c r="AQ120" s="187"/>
      <c r="AR120" s="187"/>
      <c r="AS120" s="187"/>
      <c r="AT120" s="187"/>
      <c r="AU120" s="187"/>
      <c r="AV120" s="187"/>
      <c r="AW120" s="187"/>
      <c r="AX120" s="187"/>
      <c r="AY120" s="187"/>
      <c r="AZ120" s="187"/>
    </row>
    <row r="121" ht="33.75" spans="1:52">
      <c r="A121" s="192" t="str">
        <f>'[1]danfoss,sagi'!$A121</f>
        <v>DAN080</v>
      </c>
      <c r="B121" s="193" t="str">
        <f>'[1]danfoss,sagi'!$B121</f>
        <v>Saginomiya RPV-PV-02326 Coil 100V 6W w/ DIN(插頭)</v>
      </c>
      <c r="C121" s="196" t="s">
        <v>502</v>
      </c>
      <c r="D121" s="196"/>
      <c r="E121" s="190">
        <f>'[1]danfoss,sagi'!J121</f>
        <v>48.6511156186613</v>
      </c>
      <c r="F121" s="70"/>
      <c r="G121" s="187"/>
      <c r="H121" s="187"/>
      <c r="I121" s="187"/>
      <c r="J121" s="187"/>
      <c r="K121" s="187"/>
      <c r="L121" s="187"/>
      <c r="M121" s="187"/>
      <c r="N121" s="187"/>
      <c r="O121" s="187"/>
      <c r="P121" s="187"/>
      <c r="Q121" s="187"/>
      <c r="R121" s="187"/>
      <c r="S121" s="187"/>
      <c r="T121" s="187"/>
      <c r="U121" s="187"/>
      <c r="V121" s="187"/>
      <c r="W121" s="187"/>
      <c r="X121" s="187"/>
      <c r="Y121" s="187"/>
      <c r="Z121" s="187"/>
      <c r="AA121" s="187"/>
      <c r="AB121" s="187"/>
      <c r="AC121" s="187"/>
      <c r="AD121" s="187"/>
      <c r="AE121" s="187"/>
      <c r="AF121" s="187"/>
      <c r="AG121" s="187"/>
      <c r="AH121" s="187"/>
      <c r="AI121" s="187"/>
      <c r="AJ121" s="187"/>
      <c r="AK121" s="187"/>
      <c r="AL121" s="187"/>
      <c r="AM121" s="187"/>
      <c r="AN121" s="187"/>
      <c r="AO121" s="187"/>
      <c r="AP121" s="187"/>
      <c r="AQ121" s="187"/>
      <c r="AR121" s="187"/>
      <c r="AS121" s="187"/>
      <c r="AT121" s="187"/>
      <c r="AU121" s="187"/>
      <c r="AV121" s="187"/>
      <c r="AW121" s="187"/>
      <c r="AX121" s="187"/>
      <c r="AY121" s="187"/>
      <c r="AZ121" s="187"/>
    </row>
    <row r="122" spans="1:52">
      <c r="A122" s="192">
        <f>'[1]danfoss,sagi'!$A122</f>
        <v>0</v>
      </c>
      <c r="B122" s="193" t="str">
        <f>'[1]danfoss,sagi'!$B122</f>
        <v>SNS-C110X Low Pressure Control Auto</v>
      </c>
      <c r="C122" s="136" t="s">
        <v>500</v>
      </c>
      <c r="D122" s="45"/>
      <c r="E122" s="190">
        <f>'[1]danfoss,sagi'!J122</f>
        <v>83.2567049808429</v>
      </c>
      <c r="F122" s="197"/>
      <c r="G122" s="187"/>
      <c r="H122" s="187"/>
      <c r="I122" s="187"/>
      <c r="J122" s="187"/>
      <c r="K122" s="187"/>
      <c r="L122" s="187"/>
      <c r="M122" s="187"/>
      <c r="N122" s="187"/>
      <c r="O122" s="187"/>
      <c r="P122" s="187"/>
      <c r="Q122" s="187"/>
      <c r="R122" s="187"/>
      <c r="S122" s="187"/>
      <c r="T122" s="187"/>
      <c r="U122" s="187"/>
      <c r="V122" s="187"/>
      <c r="W122" s="187"/>
      <c r="X122" s="187"/>
      <c r="Y122" s="187"/>
      <c r="Z122" s="187"/>
      <c r="AA122" s="187"/>
      <c r="AB122" s="187"/>
      <c r="AC122" s="187"/>
      <c r="AD122" s="187"/>
      <c r="AE122" s="187"/>
      <c r="AF122" s="187"/>
      <c r="AG122" s="187"/>
      <c r="AH122" s="187"/>
      <c r="AI122" s="187"/>
      <c r="AJ122" s="187"/>
      <c r="AK122" s="187"/>
      <c r="AL122" s="187"/>
      <c r="AM122" s="187"/>
      <c r="AN122" s="187"/>
      <c r="AO122" s="187"/>
      <c r="AP122" s="187"/>
      <c r="AQ122" s="187"/>
      <c r="AR122" s="187"/>
      <c r="AS122" s="187"/>
      <c r="AT122" s="187"/>
      <c r="AU122" s="187"/>
      <c r="AV122" s="187"/>
      <c r="AW122" s="187"/>
      <c r="AX122" s="187"/>
      <c r="AY122" s="187"/>
      <c r="AZ122" s="187"/>
    </row>
    <row r="123" spans="1:52">
      <c r="A123" s="192">
        <f>'[1]danfoss,sagi'!$A123</f>
        <v>0</v>
      </c>
      <c r="B123" s="193" t="str">
        <f>'[1]danfoss,sagi'!$B123</f>
        <v>SYS-C130X2 High Pressure Control Auto</v>
      </c>
      <c r="C123" s="137"/>
      <c r="D123" s="45"/>
      <c r="E123" s="190">
        <f>'[1]danfoss,sagi'!J123</f>
        <v>83.2567049808429</v>
      </c>
      <c r="F123" s="197"/>
      <c r="G123" s="187"/>
      <c r="H123" s="187"/>
      <c r="I123" s="187"/>
      <c r="J123" s="187"/>
      <c r="K123" s="187"/>
      <c r="L123" s="187"/>
      <c r="M123" s="187"/>
      <c r="N123" s="187"/>
      <c r="O123" s="187"/>
      <c r="P123" s="187"/>
      <c r="Q123" s="187"/>
      <c r="R123" s="187"/>
      <c r="S123" s="187"/>
      <c r="T123" s="187"/>
      <c r="U123" s="187"/>
      <c r="V123" s="187"/>
      <c r="W123" s="187"/>
      <c r="X123" s="187"/>
      <c r="Y123" s="187"/>
      <c r="Z123" s="187"/>
      <c r="AA123" s="187"/>
      <c r="AB123" s="187"/>
      <c r="AC123" s="187"/>
      <c r="AD123" s="187"/>
      <c r="AE123" s="187"/>
      <c r="AF123" s="187"/>
      <c r="AG123" s="187"/>
      <c r="AH123" s="187"/>
      <c r="AI123" s="187"/>
      <c r="AJ123" s="187"/>
      <c r="AK123" s="187"/>
      <c r="AL123" s="187"/>
      <c r="AM123" s="187"/>
      <c r="AN123" s="187"/>
      <c r="AO123" s="187"/>
      <c r="AP123" s="187"/>
      <c r="AQ123" s="187"/>
      <c r="AR123" s="187"/>
      <c r="AS123" s="187"/>
      <c r="AT123" s="187"/>
      <c r="AU123" s="187"/>
      <c r="AV123" s="187"/>
      <c r="AW123" s="187"/>
      <c r="AX123" s="187"/>
      <c r="AY123" s="187"/>
      <c r="AZ123" s="187"/>
    </row>
    <row r="124" spans="1:52">
      <c r="A124" s="192" t="str">
        <f>'[1]danfoss,sagi'!$A124</f>
        <v>DAN081</v>
      </c>
      <c r="B124" s="193" t="str">
        <f>'[1]danfoss,sagi'!$B124</f>
        <v>SNS-C106X Low pressure control Auto</v>
      </c>
      <c r="C124" s="137"/>
      <c r="D124" s="45"/>
      <c r="E124" s="190">
        <f>'[1]danfoss,sagi'!J124</f>
        <v>123</v>
      </c>
      <c r="F124" s="197"/>
      <c r="G124" s="187"/>
      <c r="H124" s="187"/>
      <c r="I124" s="187"/>
      <c r="J124" s="187"/>
      <c r="K124" s="187"/>
      <c r="L124" s="187"/>
      <c r="M124" s="187"/>
      <c r="N124" s="187"/>
      <c r="O124" s="187"/>
      <c r="P124" s="187"/>
      <c r="Q124" s="187"/>
      <c r="R124" s="187"/>
      <c r="S124" s="187"/>
      <c r="T124" s="187"/>
      <c r="U124" s="187"/>
      <c r="V124" s="187"/>
      <c r="W124" s="187"/>
      <c r="X124" s="187"/>
      <c r="Y124" s="187"/>
      <c r="Z124" s="187"/>
      <c r="AA124" s="187"/>
      <c r="AB124" s="187"/>
      <c r="AC124" s="187"/>
      <c r="AD124" s="187"/>
      <c r="AE124" s="187"/>
      <c r="AF124" s="187"/>
      <c r="AG124" s="187"/>
      <c r="AH124" s="187"/>
      <c r="AI124" s="187"/>
      <c r="AJ124" s="187"/>
      <c r="AK124" s="187"/>
      <c r="AL124" s="187"/>
      <c r="AM124" s="187"/>
      <c r="AN124" s="187"/>
      <c r="AO124" s="187"/>
      <c r="AP124" s="187"/>
      <c r="AQ124" s="187"/>
      <c r="AR124" s="187"/>
      <c r="AS124" s="187"/>
      <c r="AT124" s="187"/>
      <c r="AU124" s="187"/>
      <c r="AV124" s="187"/>
      <c r="AW124" s="187"/>
      <c r="AX124" s="187"/>
      <c r="AY124" s="187"/>
      <c r="AZ124" s="187"/>
    </row>
    <row r="125" spans="1:52">
      <c r="A125" s="192" t="str">
        <f>'[1]danfoss,sagi'!$A125</f>
        <v>DAN082</v>
      </c>
      <c r="B125" s="193" t="str">
        <f>'[1]danfoss,sagi'!$B125</f>
        <v>HNS-C130XMI High Pressure Control Manual</v>
      </c>
      <c r="C125" s="137"/>
      <c r="D125" s="45"/>
      <c r="E125" s="190">
        <f>'[1]danfoss,sagi'!J125</f>
        <v>144.259259259259</v>
      </c>
      <c r="F125" s="197"/>
      <c r="G125" s="187"/>
      <c r="H125" s="187"/>
      <c r="I125" s="187"/>
      <c r="J125" s="187"/>
      <c r="K125" s="187"/>
      <c r="L125" s="187"/>
      <c r="M125" s="187"/>
      <c r="N125" s="187"/>
      <c r="O125" s="187"/>
      <c r="P125" s="187"/>
      <c r="Q125" s="187"/>
      <c r="R125" s="187"/>
      <c r="S125" s="187"/>
      <c r="T125" s="187"/>
      <c r="U125" s="187"/>
      <c r="V125" s="187"/>
      <c r="W125" s="187"/>
      <c r="X125" s="187"/>
      <c r="Y125" s="187"/>
      <c r="Z125" s="187"/>
      <c r="AA125" s="187"/>
      <c r="AB125" s="187"/>
      <c r="AC125" s="187"/>
      <c r="AD125" s="187"/>
      <c r="AE125" s="187"/>
      <c r="AF125" s="187"/>
      <c r="AG125" s="187"/>
      <c r="AH125" s="187"/>
      <c r="AI125" s="187"/>
      <c r="AJ125" s="187"/>
      <c r="AK125" s="187"/>
      <c r="AL125" s="187"/>
      <c r="AM125" s="187"/>
      <c r="AN125" s="187"/>
      <c r="AO125" s="187"/>
      <c r="AP125" s="187"/>
      <c r="AQ125" s="187"/>
      <c r="AR125" s="187"/>
      <c r="AS125" s="187"/>
      <c r="AT125" s="187"/>
      <c r="AU125" s="187"/>
      <c r="AV125" s="187"/>
      <c r="AW125" s="187"/>
      <c r="AX125" s="187"/>
      <c r="AY125" s="187"/>
      <c r="AZ125" s="187"/>
    </row>
    <row r="126" ht="75" customHeight="1" spans="1:52">
      <c r="A126" s="192" t="str">
        <f>'[1]danfoss,sagi'!$A126</f>
        <v>DAN087</v>
      </c>
      <c r="B126" s="193" t="str">
        <f>'[1]danfoss,sagi'!$B126</f>
        <v>SAGINOMIYA RGE-X3R4-7 CONDENSER FAN SPEED CONTROLS</v>
      </c>
      <c r="C126" s="136" t="s">
        <v>503</v>
      </c>
      <c r="D126" s="45"/>
      <c r="E126" s="190" t="str">
        <f>'[1]danfoss,sagi'!J126</f>
        <v>~</v>
      </c>
      <c r="F126" s="198"/>
      <c r="G126" s="187"/>
      <c r="H126" s="187"/>
      <c r="I126" s="187"/>
      <c r="J126" s="187"/>
      <c r="K126" s="187"/>
      <c r="L126" s="187"/>
      <c r="M126" s="187"/>
      <c r="N126" s="187"/>
      <c r="O126" s="187"/>
      <c r="P126" s="187"/>
      <c r="Q126" s="187"/>
      <c r="R126" s="187"/>
      <c r="S126" s="187"/>
      <c r="T126" s="187"/>
      <c r="U126" s="187"/>
      <c r="V126" s="187"/>
      <c r="W126" s="187"/>
      <c r="X126" s="187"/>
      <c r="Y126" s="187"/>
      <c r="Z126" s="187"/>
      <c r="AA126" s="187"/>
      <c r="AB126" s="187"/>
      <c r="AC126" s="187"/>
      <c r="AD126" s="187"/>
      <c r="AE126" s="187"/>
      <c r="AF126" s="187"/>
      <c r="AG126" s="187"/>
      <c r="AH126" s="187"/>
      <c r="AI126" s="187"/>
      <c r="AJ126" s="187"/>
      <c r="AK126" s="187"/>
      <c r="AL126" s="187"/>
      <c r="AM126" s="187"/>
      <c r="AN126" s="187"/>
      <c r="AO126" s="187"/>
      <c r="AP126" s="187"/>
      <c r="AQ126" s="187"/>
      <c r="AR126" s="187"/>
      <c r="AS126" s="187"/>
      <c r="AT126" s="187"/>
      <c r="AU126" s="187"/>
      <c r="AV126" s="187"/>
      <c r="AW126" s="187"/>
      <c r="AX126" s="187"/>
      <c r="AY126" s="187"/>
      <c r="AZ126" s="187"/>
    </row>
    <row r="127" spans="1:52">
      <c r="A127" s="192" t="str">
        <f>'[1]danfoss,sagi'!$A127</f>
        <v>DAN089</v>
      </c>
      <c r="B127" s="193" t="str">
        <f>'[1]danfoss,sagi'!$B127</f>
        <v>QCX-1634BHSA Exp.Valve 1.57TON (R22)</v>
      </c>
      <c r="C127" s="199" t="s">
        <v>504</v>
      </c>
      <c r="D127" s="200"/>
      <c r="E127" s="190">
        <f>'[1]danfoss,sagi'!J127</f>
        <v>174.547101449275</v>
      </c>
      <c r="F127" s="197"/>
      <c r="G127" s="187"/>
      <c r="H127" s="187"/>
      <c r="I127" s="187"/>
      <c r="J127" s="187"/>
      <c r="K127" s="187"/>
      <c r="L127" s="187"/>
      <c r="M127" s="187"/>
      <c r="N127" s="187"/>
      <c r="O127" s="187"/>
      <c r="P127" s="187"/>
      <c r="Q127" s="187"/>
      <c r="R127" s="187"/>
      <c r="S127" s="187"/>
      <c r="T127" s="187"/>
      <c r="U127" s="187"/>
      <c r="V127" s="187"/>
      <c r="W127" s="187"/>
      <c r="X127" s="187"/>
      <c r="Y127" s="187"/>
      <c r="Z127" s="187"/>
      <c r="AA127" s="187"/>
      <c r="AB127" s="187"/>
      <c r="AC127" s="187"/>
      <c r="AD127" s="187"/>
      <c r="AE127" s="187"/>
      <c r="AF127" s="187"/>
      <c r="AG127" s="187"/>
      <c r="AH127" s="187"/>
      <c r="AI127" s="187"/>
      <c r="AJ127" s="187"/>
      <c r="AK127" s="187"/>
      <c r="AL127" s="187"/>
      <c r="AM127" s="187"/>
      <c r="AN127" s="187"/>
      <c r="AO127" s="187"/>
      <c r="AP127" s="187"/>
      <c r="AQ127" s="187"/>
      <c r="AR127" s="187"/>
      <c r="AS127" s="187"/>
      <c r="AT127" s="187"/>
      <c r="AU127" s="187"/>
      <c r="AV127" s="187"/>
      <c r="AW127" s="187"/>
      <c r="AX127" s="187"/>
      <c r="AY127" s="187"/>
      <c r="AZ127" s="187"/>
    </row>
    <row r="128" spans="1:52">
      <c r="A128" s="192" t="str">
        <f>'[1]danfoss,sagi'!$A128</f>
        <v>DAN092</v>
      </c>
      <c r="B128" s="193" t="str">
        <f>'[1]danfoss,sagi'!$B128</f>
        <v>QCX-4734BHSA Exp.Valve 4.69TON (R22)</v>
      </c>
      <c r="C128" s="201"/>
      <c r="D128" s="200"/>
      <c r="E128" s="190">
        <f>'[1]danfoss,sagi'!J128</f>
        <v>174.547101449275</v>
      </c>
      <c r="F128" s="197"/>
      <c r="G128" s="187"/>
      <c r="H128" s="187"/>
      <c r="I128" s="187"/>
      <c r="J128" s="187"/>
      <c r="K128" s="187"/>
      <c r="L128" s="187"/>
      <c r="M128" s="187"/>
      <c r="N128" s="187"/>
      <c r="O128" s="187"/>
      <c r="P128" s="187"/>
      <c r="Q128" s="187"/>
      <c r="R128" s="187"/>
      <c r="S128" s="187"/>
      <c r="T128" s="187"/>
      <c r="U128" s="187"/>
      <c r="V128" s="187"/>
      <c r="W128" s="187"/>
      <c r="X128" s="187"/>
      <c r="Y128" s="187"/>
      <c r="Z128" s="187"/>
      <c r="AA128" s="187"/>
      <c r="AB128" s="187"/>
      <c r="AC128" s="187"/>
      <c r="AD128" s="187"/>
      <c r="AE128" s="187"/>
      <c r="AF128" s="187"/>
      <c r="AG128" s="187"/>
      <c r="AH128" s="187"/>
      <c r="AI128" s="187"/>
      <c r="AJ128" s="187"/>
      <c r="AK128" s="187"/>
      <c r="AL128" s="187"/>
      <c r="AM128" s="187"/>
      <c r="AN128" s="187"/>
      <c r="AO128" s="187"/>
      <c r="AP128" s="187"/>
      <c r="AQ128" s="187"/>
      <c r="AR128" s="187"/>
      <c r="AS128" s="187"/>
      <c r="AT128" s="187"/>
      <c r="AU128" s="187"/>
      <c r="AV128" s="187"/>
      <c r="AW128" s="187"/>
      <c r="AX128" s="187"/>
      <c r="AY128" s="187"/>
      <c r="AZ128" s="187"/>
    </row>
    <row r="129" ht="67.5" spans="1:52">
      <c r="A129" s="192" t="str">
        <f>'[1]danfoss,sagi'!$A129</f>
        <v>DAN093</v>
      </c>
      <c r="B129" s="193" t="str">
        <f>'[1]danfoss,sagi'!$B129</f>
        <v>QCX-1034BUSA Exp.Valve 0.99TON (R404A/R507)</v>
      </c>
      <c r="C129" s="202" t="s">
        <v>505</v>
      </c>
      <c r="D129" s="203"/>
      <c r="E129" s="190">
        <f>'[1]danfoss,sagi'!J129</f>
        <v>174.547101449275</v>
      </c>
      <c r="F129" s="197"/>
      <c r="G129" s="187"/>
      <c r="H129" s="187"/>
      <c r="I129" s="187"/>
      <c r="J129" s="187"/>
      <c r="K129" s="187"/>
      <c r="L129" s="187"/>
      <c r="M129" s="187"/>
      <c r="N129" s="187"/>
      <c r="O129" s="187"/>
      <c r="P129" s="187"/>
      <c r="Q129" s="187"/>
      <c r="R129" s="187"/>
      <c r="S129" s="187"/>
      <c r="T129" s="187"/>
      <c r="U129" s="187"/>
      <c r="V129" s="187"/>
      <c r="W129" s="187"/>
      <c r="X129" s="187"/>
      <c r="Y129" s="187"/>
      <c r="Z129" s="187"/>
      <c r="AA129" s="187"/>
      <c r="AB129" s="187"/>
      <c r="AC129" s="187"/>
      <c r="AD129" s="187"/>
      <c r="AE129" s="187"/>
      <c r="AF129" s="187"/>
      <c r="AG129" s="187"/>
      <c r="AH129" s="187"/>
      <c r="AI129" s="187"/>
      <c r="AJ129" s="187"/>
      <c r="AK129" s="187"/>
      <c r="AL129" s="187"/>
      <c r="AM129" s="187"/>
      <c r="AN129" s="187"/>
      <c r="AO129" s="187"/>
      <c r="AP129" s="187"/>
      <c r="AQ129" s="187"/>
      <c r="AR129" s="187"/>
      <c r="AS129" s="187"/>
      <c r="AT129" s="187"/>
      <c r="AU129" s="187"/>
      <c r="AV129" s="187"/>
      <c r="AW129" s="187"/>
      <c r="AX129" s="187"/>
      <c r="AY129" s="187"/>
      <c r="AZ129" s="187"/>
    </row>
    <row r="130" spans="1:52">
      <c r="A130" s="192" t="str">
        <f>'[1]danfoss,sagi'!$A130</f>
        <v>DAN095</v>
      </c>
      <c r="B130" s="193" t="str">
        <f>'[1]danfoss,sagi'!$B130</f>
        <v>QCX-1534BDUSL Exp.Valve 0.98TON (R404A/R507)</v>
      </c>
      <c r="C130" s="204"/>
      <c r="D130" s="203"/>
      <c r="E130" s="190">
        <f>'[1]danfoss,sagi'!J130</f>
        <v>174.547101449275</v>
      </c>
      <c r="F130" s="197"/>
      <c r="G130" s="187"/>
      <c r="H130" s="187"/>
      <c r="I130" s="187"/>
      <c r="J130" s="187"/>
      <c r="K130" s="187"/>
      <c r="L130" s="187"/>
      <c r="M130" s="187"/>
      <c r="N130" s="187"/>
      <c r="O130" s="187"/>
      <c r="P130" s="187"/>
      <c r="Q130" s="187"/>
      <c r="R130" s="187"/>
      <c r="S130" s="187"/>
      <c r="T130" s="187"/>
      <c r="U130" s="187"/>
      <c r="V130" s="187"/>
      <c r="W130" s="187"/>
      <c r="X130" s="187"/>
      <c r="Y130" s="187"/>
      <c r="Z130" s="187"/>
      <c r="AA130" s="187"/>
      <c r="AB130" s="187"/>
      <c r="AC130" s="187"/>
      <c r="AD130" s="187"/>
      <c r="AE130" s="187"/>
      <c r="AF130" s="187"/>
      <c r="AG130" s="187"/>
      <c r="AH130" s="187"/>
      <c r="AI130" s="187"/>
      <c r="AJ130" s="187"/>
      <c r="AK130" s="187"/>
      <c r="AL130" s="187"/>
      <c r="AM130" s="187"/>
      <c r="AN130" s="187"/>
      <c r="AO130" s="187"/>
      <c r="AP130" s="187"/>
      <c r="AQ130" s="187"/>
      <c r="AR130" s="187"/>
      <c r="AS130" s="187"/>
      <c r="AT130" s="187"/>
      <c r="AU130" s="187"/>
      <c r="AV130" s="187"/>
      <c r="AW130" s="187"/>
      <c r="AX130" s="187"/>
      <c r="AY130" s="187"/>
      <c r="AZ130" s="187"/>
    </row>
    <row r="131" spans="1:52">
      <c r="A131" s="192" t="str">
        <f>'[1]danfoss,sagi'!$A131</f>
        <v>DAN098</v>
      </c>
      <c r="B131" s="193" t="str">
        <f>'[1]danfoss,sagi'!$B131</f>
        <v>RCX-1234BHSA Exp.Valve 1.25TON (R22)</v>
      </c>
      <c r="C131" s="205"/>
      <c r="D131" s="200"/>
      <c r="E131" s="190">
        <f>'[1]danfoss,sagi'!J131</f>
        <v>174.547101449275</v>
      </c>
      <c r="F131" s="197"/>
      <c r="G131" s="187"/>
      <c r="H131" s="187"/>
      <c r="I131" s="187"/>
      <c r="J131" s="187"/>
      <c r="K131" s="187"/>
      <c r="L131" s="187"/>
      <c r="M131" s="187"/>
      <c r="N131" s="187"/>
      <c r="O131" s="187"/>
      <c r="P131" s="187"/>
      <c r="Q131" s="187"/>
      <c r="R131" s="187"/>
      <c r="S131" s="187"/>
      <c r="T131" s="187"/>
      <c r="U131" s="187"/>
      <c r="V131" s="187"/>
      <c r="W131" s="187"/>
      <c r="X131" s="187"/>
      <c r="Y131" s="187"/>
      <c r="Z131" s="187"/>
      <c r="AA131" s="187"/>
      <c r="AB131" s="187"/>
      <c r="AC131" s="187"/>
      <c r="AD131" s="187"/>
      <c r="AE131" s="187"/>
      <c r="AF131" s="187"/>
      <c r="AG131" s="187"/>
      <c r="AH131" s="187"/>
      <c r="AI131" s="187"/>
      <c r="AJ131" s="187"/>
      <c r="AK131" s="187"/>
      <c r="AL131" s="187"/>
      <c r="AM131" s="187"/>
      <c r="AN131" s="187"/>
      <c r="AO131" s="187"/>
      <c r="AP131" s="187"/>
      <c r="AQ131" s="187"/>
      <c r="AR131" s="187"/>
      <c r="AS131" s="187"/>
      <c r="AT131" s="187"/>
      <c r="AU131" s="187"/>
      <c r="AV131" s="187"/>
      <c r="AW131" s="187"/>
      <c r="AX131" s="187"/>
      <c r="AY131" s="187"/>
      <c r="AZ131" s="187"/>
    </row>
    <row r="132" spans="1:52">
      <c r="A132" s="192" t="str">
        <f>'[1]danfoss,sagi'!$A132</f>
        <v>DAN099</v>
      </c>
      <c r="B132" s="193" t="str">
        <f>'[1]danfoss,sagi'!$B132</f>
        <v>RCX-1634BHSA Exp.Valve 1.57TON (R22)</v>
      </c>
      <c r="C132" s="205"/>
      <c r="D132" s="200"/>
      <c r="E132" s="190">
        <f>'[1]danfoss,sagi'!J132</f>
        <v>174.547101449275</v>
      </c>
      <c r="F132" s="197"/>
      <c r="G132" s="187"/>
      <c r="H132" s="187"/>
      <c r="I132" s="187"/>
      <c r="J132" s="187"/>
      <c r="K132" s="187"/>
      <c r="L132" s="187"/>
      <c r="M132" s="187"/>
      <c r="N132" s="187"/>
      <c r="O132" s="187"/>
      <c r="P132" s="187"/>
      <c r="Q132" s="187"/>
      <c r="R132" s="187"/>
      <c r="S132" s="187"/>
      <c r="T132" s="187"/>
      <c r="U132" s="187"/>
      <c r="V132" s="187"/>
      <c r="W132" s="187"/>
      <c r="X132" s="187"/>
      <c r="Y132" s="187"/>
      <c r="Z132" s="187"/>
      <c r="AA132" s="187"/>
      <c r="AB132" s="187"/>
      <c r="AC132" s="187"/>
      <c r="AD132" s="187"/>
      <c r="AE132" s="187"/>
      <c r="AF132" s="187"/>
      <c r="AG132" s="187"/>
      <c r="AH132" s="187"/>
      <c r="AI132" s="187"/>
      <c r="AJ132" s="187"/>
      <c r="AK132" s="187"/>
      <c r="AL132" s="187"/>
      <c r="AM132" s="187"/>
      <c r="AN132" s="187"/>
      <c r="AO132" s="187"/>
      <c r="AP132" s="187"/>
      <c r="AQ132" s="187"/>
      <c r="AR132" s="187"/>
      <c r="AS132" s="187"/>
      <c r="AT132" s="187"/>
      <c r="AU132" s="187"/>
      <c r="AV132" s="187"/>
      <c r="AW132" s="187"/>
      <c r="AX132" s="187"/>
      <c r="AY132" s="187"/>
      <c r="AZ132" s="187"/>
    </row>
    <row r="133" spans="1:52">
      <c r="A133" s="192" t="str">
        <f>'[1]danfoss,sagi'!$A133</f>
        <v>DAN100</v>
      </c>
      <c r="B133" s="193" t="str">
        <f>'[1]danfoss,sagi'!$B133</f>
        <v>RCX-2434BHSA Exp.Valve 2.35TON (R22)</v>
      </c>
      <c r="C133" s="205"/>
      <c r="D133" s="200"/>
      <c r="E133" s="190">
        <f>'[1]danfoss,sagi'!J133</f>
        <v>174.547101449275</v>
      </c>
      <c r="F133" s="197"/>
      <c r="G133" s="187"/>
      <c r="H133" s="187"/>
      <c r="I133" s="187"/>
      <c r="J133" s="187"/>
      <c r="K133" s="187"/>
      <c r="L133" s="187"/>
      <c r="M133" s="187"/>
      <c r="N133" s="187"/>
      <c r="O133" s="187"/>
      <c r="P133" s="187"/>
      <c r="Q133" s="187"/>
      <c r="R133" s="187"/>
      <c r="S133" s="187"/>
      <c r="T133" s="187"/>
      <c r="U133" s="187"/>
      <c r="V133" s="187"/>
      <c r="W133" s="187"/>
      <c r="X133" s="187"/>
      <c r="Y133" s="187"/>
      <c r="Z133" s="187"/>
      <c r="AA133" s="187"/>
      <c r="AB133" s="187"/>
      <c r="AC133" s="187"/>
      <c r="AD133" s="187"/>
      <c r="AE133" s="187"/>
      <c r="AF133" s="187"/>
      <c r="AG133" s="187"/>
      <c r="AH133" s="187"/>
      <c r="AI133" s="187"/>
      <c r="AJ133" s="187"/>
      <c r="AK133" s="187"/>
      <c r="AL133" s="187"/>
      <c r="AM133" s="187"/>
      <c r="AN133" s="187"/>
      <c r="AO133" s="187"/>
      <c r="AP133" s="187"/>
      <c r="AQ133" s="187"/>
      <c r="AR133" s="187"/>
      <c r="AS133" s="187"/>
      <c r="AT133" s="187"/>
      <c r="AU133" s="187"/>
      <c r="AV133" s="187"/>
      <c r="AW133" s="187"/>
      <c r="AX133" s="187"/>
      <c r="AY133" s="187"/>
      <c r="AZ133" s="187"/>
    </row>
    <row r="134" spans="1:52">
      <c r="A134" s="192" t="str">
        <f>'[1]danfoss,sagi'!$A134</f>
        <v>DAN101</v>
      </c>
      <c r="B134" s="193" t="str">
        <f>'[1]danfoss,sagi'!$B134</f>
        <v>RCX-3134BHSA Exp.Valve 3.13TON (R22)</v>
      </c>
      <c r="C134" s="205"/>
      <c r="D134" s="200"/>
      <c r="E134" s="190">
        <f>'[1]danfoss,sagi'!J134</f>
        <v>174.547101449275</v>
      </c>
      <c r="F134" s="197"/>
      <c r="G134" s="187"/>
      <c r="H134" s="187"/>
      <c r="I134" s="187"/>
      <c r="J134" s="187"/>
      <c r="K134" s="187"/>
      <c r="L134" s="187"/>
      <c r="M134" s="187"/>
      <c r="N134" s="187"/>
      <c r="O134" s="187"/>
      <c r="P134" s="187"/>
      <c r="Q134" s="187"/>
      <c r="R134" s="187"/>
      <c r="S134" s="187"/>
      <c r="T134" s="187"/>
      <c r="U134" s="187"/>
      <c r="V134" s="187"/>
      <c r="W134" s="187"/>
      <c r="X134" s="187"/>
      <c r="Y134" s="187"/>
      <c r="Z134" s="187"/>
      <c r="AA134" s="187"/>
      <c r="AB134" s="187"/>
      <c r="AC134" s="187"/>
      <c r="AD134" s="187"/>
      <c r="AE134" s="187"/>
      <c r="AF134" s="187"/>
      <c r="AG134" s="187"/>
      <c r="AH134" s="187"/>
      <c r="AI134" s="187"/>
      <c r="AJ134" s="187"/>
      <c r="AK134" s="187"/>
      <c r="AL134" s="187"/>
      <c r="AM134" s="187"/>
      <c r="AN134" s="187"/>
      <c r="AO134" s="187"/>
      <c r="AP134" s="187"/>
      <c r="AQ134" s="187"/>
      <c r="AR134" s="187"/>
      <c r="AS134" s="187"/>
      <c r="AT134" s="187"/>
      <c r="AU134" s="187"/>
      <c r="AV134" s="187"/>
      <c r="AW134" s="187"/>
      <c r="AX134" s="187"/>
      <c r="AY134" s="187"/>
      <c r="AZ134" s="187"/>
    </row>
    <row r="135" spans="1:52">
      <c r="A135" s="192" t="str">
        <f>'[1]danfoss,sagi'!$A135</f>
        <v>DAN102</v>
      </c>
      <c r="B135" s="193" t="str">
        <f>'[1]danfoss,sagi'!$B135</f>
        <v>RCX-4734BHSA Exp.Valve 4.69TON (R22)</v>
      </c>
      <c r="C135" s="201"/>
      <c r="D135" s="200"/>
      <c r="E135" s="190">
        <f>'[1]danfoss,sagi'!J135</f>
        <v>174.547101449275</v>
      </c>
      <c r="F135" s="197"/>
    </row>
    <row r="136" spans="1:52">
      <c r="A136" s="192" t="str">
        <f>'[1]danfoss,sagi'!$A136</f>
        <v>DAN103</v>
      </c>
      <c r="B136" s="193" t="str">
        <f>'[1]danfoss,sagi'!$B136</f>
        <v>RCX-0834BUSA Exp.Valve 0.78TON (R404A/R507)</v>
      </c>
      <c r="C136" s="202" t="s">
        <v>506</v>
      </c>
      <c r="D136" s="203"/>
      <c r="E136" s="190">
        <f>'[1]danfoss,sagi'!J136</f>
        <v>174.547101449275</v>
      </c>
      <c r="F136" s="197"/>
    </row>
    <row r="137" spans="1:52">
      <c r="A137" s="192" t="str">
        <f>'[1]danfoss,sagi'!$A137</f>
        <v>DAN104</v>
      </c>
      <c r="B137" s="193" t="str">
        <f>'[1]danfoss,sagi'!$B137</f>
        <v>RCX-1034BUSA Exp.Valve 0.99TON (R404A/R507)</v>
      </c>
      <c r="C137" s="204"/>
      <c r="D137" s="203"/>
      <c r="E137" s="190">
        <f>'[1]danfoss,sagi'!J137</f>
        <v>174.547101449275</v>
      </c>
      <c r="F137" s="197"/>
      <c r="G137" s="187"/>
      <c r="H137" s="187"/>
      <c r="I137" s="187"/>
      <c r="J137" s="187"/>
      <c r="K137" s="187"/>
      <c r="L137" s="187"/>
      <c r="M137" s="187"/>
      <c r="N137" s="187"/>
      <c r="O137" s="187"/>
      <c r="P137" s="187"/>
      <c r="Q137" s="187"/>
      <c r="R137" s="187"/>
      <c r="S137" s="187"/>
      <c r="T137" s="187"/>
      <c r="U137" s="187"/>
      <c r="V137" s="187"/>
      <c r="W137" s="187"/>
      <c r="X137" s="187"/>
      <c r="Y137" s="187"/>
      <c r="Z137" s="187"/>
      <c r="AA137" s="187"/>
      <c r="AB137" s="187"/>
      <c r="AC137" s="187"/>
      <c r="AD137" s="187"/>
      <c r="AE137" s="187"/>
      <c r="AF137" s="187"/>
      <c r="AG137" s="187"/>
      <c r="AH137" s="187"/>
      <c r="AI137" s="187"/>
      <c r="AJ137" s="187"/>
      <c r="AK137" s="187"/>
      <c r="AL137" s="187"/>
      <c r="AM137" s="187"/>
      <c r="AN137" s="187"/>
      <c r="AO137" s="187"/>
      <c r="AP137" s="187"/>
      <c r="AQ137" s="187"/>
      <c r="AR137" s="187"/>
      <c r="AS137" s="187"/>
      <c r="AT137" s="187"/>
      <c r="AU137" s="187"/>
      <c r="AV137" s="187"/>
      <c r="AW137" s="187"/>
      <c r="AX137" s="187"/>
      <c r="AY137" s="187"/>
      <c r="AZ137" s="187"/>
    </row>
    <row r="138" spans="1:52">
      <c r="A138" s="192" t="str">
        <f>'[1]danfoss,sagi'!$A138</f>
        <v>DAN105</v>
      </c>
      <c r="B138" s="193" t="str">
        <f>'[1]danfoss,sagi'!$B138</f>
        <v>RCX-1534BUSA Exp.Valve 1.48TON (R404A/R507)</v>
      </c>
      <c r="C138" s="204"/>
      <c r="D138" s="203"/>
      <c r="E138" s="190">
        <f>'[1]danfoss,sagi'!J138</f>
        <v>174.547101449275</v>
      </c>
      <c r="F138" s="197"/>
      <c r="G138" s="187"/>
      <c r="H138" s="187"/>
      <c r="I138" s="187"/>
      <c r="J138" s="187"/>
      <c r="K138" s="187"/>
      <c r="L138" s="187"/>
      <c r="M138" s="187"/>
      <c r="N138" s="187"/>
      <c r="O138" s="187"/>
      <c r="P138" s="187"/>
      <c r="Q138" s="187"/>
      <c r="R138" s="187"/>
      <c r="S138" s="187"/>
      <c r="T138" s="187"/>
      <c r="U138" s="187"/>
      <c r="V138" s="187"/>
      <c r="W138" s="187"/>
      <c r="X138" s="187"/>
      <c r="Y138" s="187"/>
      <c r="Z138" s="187"/>
      <c r="AA138" s="187"/>
      <c r="AB138" s="187"/>
      <c r="AC138" s="187"/>
      <c r="AD138" s="187"/>
      <c r="AE138" s="187"/>
      <c r="AF138" s="187"/>
      <c r="AG138" s="187"/>
      <c r="AH138" s="187"/>
      <c r="AI138" s="187"/>
      <c r="AJ138" s="187"/>
      <c r="AK138" s="187"/>
      <c r="AL138" s="187"/>
      <c r="AM138" s="187"/>
      <c r="AN138" s="187"/>
      <c r="AO138" s="187"/>
      <c r="AP138" s="187"/>
      <c r="AQ138" s="187"/>
      <c r="AR138" s="187"/>
      <c r="AS138" s="187"/>
      <c r="AT138" s="187"/>
      <c r="AU138" s="187"/>
      <c r="AV138" s="187"/>
      <c r="AW138" s="187"/>
      <c r="AX138" s="187"/>
      <c r="AY138" s="187"/>
      <c r="AZ138" s="187"/>
    </row>
    <row r="139" spans="1:52">
      <c r="A139" s="192" t="str">
        <f>'[1]danfoss,sagi'!$A139</f>
        <v>DAN106</v>
      </c>
      <c r="B139" s="193" t="str">
        <f>'[1]danfoss,sagi'!$B139</f>
        <v>RCX-2034BUSA Exp.Valve 1.98TON (R404A/R507)</v>
      </c>
      <c r="C139" s="204"/>
      <c r="D139" s="203"/>
      <c r="E139" s="190">
        <f>'[1]danfoss,sagi'!J139</f>
        <v>174.547101449275</v>
      </c>
      <c r="F139" s="197"/>
      <c r="G139" s="187"/>
      <c r="H139" s="187"/>
      <c r="I139" s="187"/>
      <c r="J139" s="187"/>
      <c r="K139" s="187"/>
      <c r="L139" s="187"/>
      <c r="M139" s="187"/>
      <c r="N139" s="187"/>
      <c r="O139" s="187"/>
      <c r="P139" s="187"/>
      <c r="Q139" s="187"/>
      <c r="R139" s="187"/>
      <c r="S139" s="187"/>
      <c r="T139" s="187"/>
      <c r="U139" s="187"/>
      <c r="V139" s="187"/>
      <c r="W139" s="187"/>
      <c r="X139" s="187"/>
      <c r="Y139" s="187"/>
      <c r="Z139" s="187"/>
      <c r="AA139" s="187"/>
      <c r="AB139" s="187"/>
      <c r="AC139" s="187"/>
      <c r="AD139" s="187"/>
      <c r="AE139" s="187"/>
      <c r="AF139" s="187"/>
      <c r="AG139" s="187"/>
      <c r="AH139" s="187"/>
      <c r="AI139" s="187"/>
      <c r="AJ139" s="187"/>
      <c r="AK139" s="187"/>
      <c r="AL139" s="187"/>
      <c r="AM139" s="187"/>
      <c r="AN139" s="187"/>
      <c r="AO139" s="187"/>
      <c r="AP139" s="187"/>
      <c r="AQ139" s="187"/>
      <c r="AR139" s="187"/>
      <c r="AS139" s="187"/>
      <c r="AT139" s="187"/>
      <c r="AU139" s="187"/>
      <c r="AV139" s="187"/>
      <c r="AW139" s="187"/>
      <c r="AX139" s="187"/>
      <c r="AY139" s="187"/>
      <c r="AZ139" s="187"/>
    </row>
    <row r="140" spans="1:52">
      <c r="A140" s="192" t="str">
        <f>'[1]danfoss,sagi'!$A140</f>
        <v>DAN108</v>
      </c>
      <c r="B140" s="193" t="str">
        <f>'[1]danfoss,sagi'!$B140</f>
        <v>SCX-0645DBHSA Exp.Valve 5.78TON (R22) 1/2"Fx5/8"F</v>
      </c>
      <c r="C140" s="199" t="s">
        <v>507</v>
      </c>
      <c r="D140" s="200"/>
      <c r="E140" s="190">
        <f>'[1]danfoss,sagi'!J140</f>
        <v>227.620689655172</v>
      </c>
      <c r="F140" s="197"/>
      <c r="G140" s="187"/>
      <c r="H140" s="187"/>
      <c r="I140" s="187"/>
      <c r="J140" s="187"/>
      <c r="K140" s="187"/>
      <c r="L140" s="187"/>
      <c r="M140" s="187"/>
      <c r="N140" s="187"/>
      <c r="O140" s="187"/>
      <c r="P140" s="187"/>
      <c r="Q140" s="187"/>
      <c r="R140" s="187"/>
      <c r="S140" s="187"/>
      <c r="T140" s="187"/>
      <c r="U140" s="187"/>
      <c r="V140" s="187"/>
      <c r="W140" s="187"/>
      <c r="X140" s="187"/>
      <c r="Y140" s="187"/>
      <c r="Z140" s="187"/>
      <c r="AA140" s="187"/>
      <c r="AB140" s="187"/>
      <c r="AC140" s="187"/>
      <c r="AD140" s="187"/>
      <c r="AE140" s="187"/>
      <c r="AF140" s="187"/>
      <c r="AG140" s="187"/>
      <c r="AH140" s="187"/>
      <c r="AI140" s="187"/>
      <c r="AJ140" s="187"/>
      <c r="AK140" s="187"/>
      <c r="AL140" s="187"/>
      <c r="AM140" s="187"/>
      <c r="AN140" s="187"/>
      <c r="AO140" s="187"/>
      <c r="AP140" s="187"/>
      <c r="AQ140" s="187"/>
      <c r="AR140" s="187"/>
      <c r="AS140" s="187"/>
      <c r="AT140" s="187"/>
      <c r="AU140" s="187"/>
      <c r="AV140" s="187"/>
      <c r="AW140" s="187"/>
      <c r="AX140" s="187"/>
      <c r="AY140" s="187"/>
      <c r="AZ140" s="187"/>
    </row>
    <row r="141" spans="1:52">
      <c r="A141" s="192" t="str">
        <f>'[1]danfoss,sagi'!$A141</f>
        <v>DAN109</v>
      </c>
      <c r="B141" s="193" t="str">
        <f>'[1]danfoss,sagi'!$B141</f>
        <v>SCX-0845DBHSA Exp.Valve 8.05TON (R22) 1/2"Fx5/8"F</v>
      </c>
      <c r="C141" s="205"/>
      <c r="D141" s="200"/>
      <c r="E141" s="190">
        <f>'[1]danfoss,sagi'!J141</f>
        <v>227.620689655172</v>
      </c>
      <c r="F141" s="197"/>
      <c r="G141" s="187"/>
      <c r="H141" s="187"/>
      <c r="I141" s="187"/>
      <c r="J141" s="187"/>
      <c r="K141" s="187"/>
      <c r="L141" s="187"/>
      <c r="M141" s="187"/>
      <c r="N141" s="187"/>
      <c r="O141" s="187"/>
      <c r="P141" s="187"/>
      <c r="Q141" s="187"/>
      <c r="R141" s="187"/>
      <c r="S141" s="187"/>
      <c r="T141" s="187"/>
      <c r="U141" s="187"/>
      <c r="V141" s="187"/>
      <c r="W141" s="187"/>
      <c r="X141" s="187"/>
      <c r="Y141" s="187"/>
      <c r="Z141" s="187"/>
      <c r="AA141" s="187"/>
      <c r="AB141" s="187"/>
      <c r="AC141" s="187"/>
      <c r="AD141" s="187"/>
      <c r="AE141" s="187"/>
      <c r="AF141" s="187"/>
      <c r="AG141" s="187"/>
      <c r="AH141" s="187"/>
      <c r="AI141" s="187"/>
      <c r="AJ141" s="187"/>
      <c r="AK141" s="187"/>
      <c r="AL141" s="187"/>
      <c r="AM141" s="187"/>
      <c r="AN141" s="187"/>
      <c r="AO141" s="187"/>
      <c r="AP141" s="187"/>
      <c r="AQ141" s="187"/>
      <c r="AR141" s="187"/>
      <c r="AS141" s="187"/>
      <c r="AT141" s="187"/>
      <c r="AU141" s="187"/>
      <c r="AV141" s="187"/>
      <c r="AW141" s="187"/>
      <c r="AX141" s="187"/>
      <c r="AY141" s="187"/>
      <c r="AZ141" s="187"/>
    </row>
    <row r="142" spans="1:52">
      <c r="A142" s="192" t="str">
        <f>'[1]danfoss,sagi'!$A142</f>
        <v>DAN110</v>
      </c>
      <c r="B142" s="193" t="str">
        <f>'[1]danfoss,sagi'!$B142</f>
        <v>SCX-1057DBHSA Exp.Valve 10.1TON (R22) 5/8"S x 7/8"S</v>
      </c>
      <c r="C142" s="205"/>
      <c r="D142" s="200"/>
      <c r="E142" s="190">
        <f>'[1]danfoss,sagi'!J142</f>
        <v>227.620689655172</v>
      </c>
      <c r="F142" s="197"/>
      <c r="G142" s="187"/>
      <c r="H142" s="187"/>
      <c r="I142" s="187"/>
      <c r="J142" s="187"/>
      <c r="K142" s="187"/>
      <c r="L142" s="187"/>
      <c r="M142" s="187"/>
      <c r="N142" s="187"/>
      <c r="O142" s="187"/>
      <c r="P142" s="187"/>
      <c r="Q142" s="187"/>
      <c r="R142" s="187"/>
      <c r="S142" s="187"/>
      <c r="T142" s="187"/>
      <c r="U142" s="187"/>
      <c r="V142" s="187"/>
      <c r="W142" s="187"/>
      <c r="X142" s="187"/>
      <c r="Y142" s="187"/>
      <c r="Z142" s="187"/>
      <c r="AA142" s="187"/>
      <c r="AB142" s="187"/>
      <c r="AC142" s="187"/>
      <c r="AD142" s="187"/>
      <c r="AE142" s="187"/>
      <c r="AF142" s="187"/>
      <c r="AG142" s="187"/>
      <c r="AH142" s="187"/>
      <c r="AI142" s="187"/>
      <c r="AJ142" s="187"/>
      <c r="AK142" s="187"/>
      <c r="AL142" s="187"/>
      <c r="AM142" s="187"/>
      <c r="AN142" s="187"/>
      <c r="AO142" s="187"/>
      <c r="AP142" s="187"/>
      <c r="AQ142" s="187"/>
      <c r="AR142" s="187"/>
      <c r="AS142" s="187"/>
      <c r="AT142" s="187"/>
      <c r="AU142" s="187"/>
      <c r="AV142" s="187"/>
      <c r="AW142" s="187"/>
      <c r="AX142" s="187"/>
      <c r="AY142" s="187"/>
      <c r="AZ142" s="187"/>
    </row>
    <row r="143" spans="1:52">
      <c r="A143" s="192" t="str">
        <f>'[1]danfoss,sagi'!$A143</f>
        <v>DAN111</v>
      </c>
      <c r="B143" s="193" t="str">
        <f>'[1]danfoss,sagi'!$B143</f>
        <v>SCX-1257DBHSA Exp.Valve 12.1TON (R22) 5/8"S x 7/8"S</v>
      </c>
      <c r="C143" s="205"/>
      <c r="D143" s="200"/>
      <c r="E143" s="190">
        <f>'[1]danfoss,sagi'!J143</f>
        <v>227.620689655172</v>
      </c>
      <c r="F143" s="197"/>
      <c r="G143" s="187"/>
      <c r="H143" s="187"/>
      <c r="I143" s="187"/>
      <c r="J143" s="187"/>
      <c r="K143" s="187"/>
      <c r="L143" s="187"/>
      <c r="M143" s="187"/>
      <c r="N143" s="187"/>
      <c r="O143" s="187"/>
      <c r="P143" s="187"/>
      <c r="Q143" s="187"/>
      <c r="R143" s="187"/>
      <c r="S143" s="187"/>
      <c r="T143" s="187"/>
      <c r="U143" s="187"/>
      <c r="V143" s="187"/>
      <c r="W143" s="187"/>
      <c r="X143" s="187"/>
      <c r="Y143" s="187"/>
      <c r="Z143" s="187"/>
      <c r="AA143" s="187"/>
      <c r="AB143" s="187"/>
      <c r="AC143" s="187"/>
      <c r="AD143" s="187"/>
      <c r="AE143" s="187"/>
      <c r="AF143" s="187"/>
      <c r="AG143" s="187"/>
      <c r="AH143" s="187"/>
      <c r="AI143" s="187"/>
      <c r="AJ143" s="187"/>
      <c r="AK143" s="187"/>
      <c r="AL143" s="187"/>
      <c r="AM143" s="187"/>
      <c r="AN143" s="187"/>
      <c r="AO143" s="187"/>
      <c r="AP143" s="187"/>
      <c r="AQ143" s="187"/>
      <c r="AR143" s="187"/>
      <c r="AS143" s="187"/>
      <c r="AT143" s="187"/>
      <c r="AU143" s="187"/>
      <c r="AV143" s="187"/>
      <c r="AW143" s="187"/>
      <c r="AX143" s="187"/>
      <c r="AY143" s="187"/>
      <c r="AZ143" s="187"/>
    </row>
    <row r="144" spans="1:52">
      <c r="A144" s="192" t="str">
        <f>'[1]danfoss,sagi'!$A144</f>
        <v>DAN112</v>
      </c>
      <c r="B144" s="193" t="str">
        <f>'[1]danfoss,sagi'!$B144</f>
        <v>SCX-1457DBHSA Exp.Valve 14.4TON (R22) 5/8"S x 7/8"S</v>
      </c>
      <c r="C144" s="201"/>
      <c r="D144" s="200"/>
      <c r="E144" s="190">
        <f>'[1]danfoss,sagi'!J144</f>
        <v>227.620689655172</v>
      </c>
      <c r="F144" s="197"/>
    </row>
    <row r="145" spans="1:52">
      <c r="A145" s="192" t="str">
        <f>'[1]danfoss,sagi'!$A145</f>
        <v>DAN114</v>
      </c>
      <c r="B145" s="193" t="str">
        <f>'[1]danfoss,sagi'!$B145</f>
        <v>SCX-0545DBUSA Exp.Valve 5.08TON (R404A/R507) 1/2"Fx5/8"F</v>
      </c>
      <c r="C145" s="204"/>
      <c r="D145" s="203"/>
      <c r="E145" s="190">
        <f>'[1]danfoss,sagi'!J145</f>
        <v>227.620689655172</v>
      </c>
      <c r="F145" s="197"/>
      <c r="G145" s="187"/>
      <c r="H145" s="187"/>
      <c r="I145" s="187"/>
      <c r="J145" s="187"/>
      <c r="K145" s="187"/>
      <c r="L145" s="187"/>
      <c r="M145" s="187"/>
      <c r="N145" s="187"/>
      <c r="O145" s="187"/>
      <c r="P145" s="187"/>
      <c r="Q145" s="187"/>
      <c r="R145" s="187"/>
      <c r="S145" s="187"/>
      <c r="T145" s="187"/>
      <c r="U145" s="187"/>
      <c r="V145" s="187"/>
      <c r="W145" s="187"/>
      <c r="X145" s="187"/>
      <c r="Y145" s="187"/>
      <c r="Z145" s="187"/>
      <c r="AA145" s="187"/>
      <c r="AB145" s="187"/>
      <c r="AC145" s="187"/>
      <c r="AD145" s="187"/>
      <c r="AE145" s="187"/>
      <c r="AF145" s="187"/>
      <c r="AG145" s="187"/>
      <c r="AH145" s="187"/>
      <c r="AI145" s="187"/>
      <c r="AJ145" s="187"/>
      <c r="AK145" s="187"/>
      <c r="AL145" s="187"/>
      <c r="AM145" s="187"/>
      <c r="AN145" s="187"/>
      <c r="AO145" s="187"/>
      <c r="AP145" s="187"/>
      <c r="AQ145" s="187"/>
      <c r="AR145" s="187"/>
      <c r="AS145" s="187"/>
      <c r="AT145" s="187"/>
      <c r="AU145" s="187"/>
      <c r="AV145" s="187"/>
      <c r="AW145" s="187"/>
      <c r="AX145" s="187"/>
      <c r="AY145" s="187"/>
      <c r="AZ145" s="187"/>
    </row>
    <row r="146" spans="1:52">
      <c r="A146" s="192" t="str">
        <f>'[1]danfoss,sagi'!$A146</f>
        <v>DAN116</v>
      </c>
      <c r="B146" s="193" t="str">
        <f>'[1]danfoss,sagi'!$B146</f>
        <v>SCX-0857DUSA Exp.Valve 7.66TON (R404A/R507) 5/8"S x 7/8"S</v>
      </c>
      <c r="C146" s="204"/>
      <c r="D146" s="203"/>
      <c r="E146" s="190">
        <f>'[1]danfoss,sagi'!J146</f>
        <v>227.620689655172</v>
      </c>
      <c r="F146" s="197"/>
      <c r="G146" s="187"/>
      <c r="H146" s="187"/>
      <c r="I146" s="187"/>
      <c r="J146" s="187"/>
      <c r="K146" s="187"/>
      <c r="L146" s="187"/>
      <c r="M146" s="187"/>
      <c r="N146" s="187"/>
      <c r="O146" s="187"/>
      <c r="P146" s="187"/>
      <c r="Q146" s="187"/>
      <c r="R146" s="187"/>
      <c r="S146" s="187"/>
      <c r="T146" s="187"/>
      <c r="U146" s="187"/>
      <c r="V146" s="187"/>
      <c r="W146" s="187"/>
      <c r="X146" s="187"/>
      <c r="Y146" s="187"/>
      <c r="Z146" s="187"/>
      <c r="AA146" s="187"/>
      <c r="AB146" s="187"/>
      <c r="AC146" s="187"/>
      <c r="AD146" s="187"/>
      <c r="AE146" s="187"/>
      <c r="AF146" s="187"/>
      <c r="AG146" s="187"/>
      <c r="AH146" s="187"/>
      <c r="AI146" s="187"/>
      <c r="AJ146" s="187"/>
      <c r="AK146" s="187"/>
      <c r="AL146" s="187"/>
      <c r="AM146" s="187"/>
      <c r="AN146" s="187"/>
      <c r="AO146" s="187"/>
      <c r="AP146" s="187"/>
      <c r="AQ146" s="187"/>
      <c r="AR146" s="187"/>
      <c r="AS146" s="187"/>
      <c r="AT146" s="187"/>
      <c r="AU146" s="187"/>
      <c r="AV146" s="187"/>
      <c r="AW146" s="187"/>
      <c r="AX146" s="187"/>
      <c r="AY146" s="187"/>
      <c r="AZ146" s="187"/>
    </row>
    <row r="147" ht="20" customHeight="1" spans="1:52">
      <c r="A147" s="192" t="str">
        <f>'[1]danfoss,sagi'!$A147</f>
        <v>DAN117</v>
      </c>
      <c r="B147" s="193" t="str">
        <f>'[1]danfoss,sagi'!$B147</f>
        <v>SCX-0957DUSA Exp.Valve 9.06TON (R404A/R507) 5/8"S x 7/8"S</v>
      </c>
      <c r="C147" s="206"/>
      <c r="D147" s="203"/>
      <c r="E147" s="190">
        <f>'[1]danfoss,sagi'!J147</f>
        <v>227.620689655172</v>
      </c>
      <c r="F147" s="197"/>
      <c r="G147" s="187"/>
      <c r="H147" s="187"/>
      <c r="I147" s="187"/>
      <c r="J147" s="187"/>
      <c r="K147" s="187"/>
      <c r="L147" s="187"/>
      <c r="M147" s="187"/>
      <c r="N147" s="187"/>
      <c r="O147" s="187"/>
      <c r="P147" s="187"/>
      <c r="Q147" s="187"/>
      <c r="R147" s="187"/>
      <c r="S147" s="187"/>
      <c r="T147" s="187"/>
      <c r="U147" s="187"/>
      <c r="V147" s="187"/>
      <c r="W147" s="187"/>
      <c r="X147" s="187"/>
      <c r="Y147" s="187"/>
      <c r="Z147" s="187"/>
      <c r="AA147" s="187"/>
      <c r="AB147" s="187"/>
      <c r="AC147" s="187"/>
      <c r="AD147" s="187"/>
      <c r="AE147" s="187"/>
      <c r="AF147" s="187"/>
      <c r="AG147" s="187"/>
      <c r="AH147" s="187"/>
      <c r="AI147" s="187"/>
      <c r="AJ147" s="187"/>
      <c r="AK147" s="187"/>
      <c r="AL147" s="187"/>
      <c r="AM147" s="187"/>
      <c r="AN147" s="187"/>
      <c r="AO147" s="187"/>
      <c r="AP147" s="187"/>
      <c r="AQ147" s="187"/>
      <c r="AR147" s="187"/>
      <c r="AS147" s="187"/>
      <c r="AT147" s="187"/>
      <c r="AU147" s="187"/>
      <c r="AV147" s="187"/>
      <c r="AW147" s="187"/>
      <c r="AX147" s="187"/>
      <c r="AY147" s="187"/>
      <c r="AZ147" s="187"/>
    </row>
    <row r="148" ht="22.5" spans="1:52">
      <c r="A148" s="192" t="str">
        <f>'[1]danfoss,sagi'!$A148</f>
        <v>DAN117.1</v>
      </c>
      <c r="B148" s="193" t="str">
        <f>'[1]danfoss,sagi'!$B148</f>
        <v>AWR-2510GLW 1" Water Regulating Valve saginomiya</v>
      </c>
      <c r="C148" s="204" t="s">
        <v>508</v>
      </c>
      <c r="D148" s="203"/>
      <c r="E148" s="190" t="str">
        <f>'[1]danfoss,sagi'!J148</f>
        <v>~</v>
      </c>
      <c r="F148" s="207"/>
      <c r="G148" s="187"/>
      <c r="H148" s="187"/>
      <c r="I148" s="187"/>
      <c r="J148" s="187"/>
      <c r="K148" s="187"/>
      <c r="L148" s="187"/>
      <c r="M148" s="187"/>
      <c r="N148" s="187"/>
      <c r="O148" s="187"/>
      <c r="P148" s="187"/>
      <c r="Q148" s="187"/>
      <c r="R148" s="187"/>
      <c r="S148" s="187"/>
      <c r="T148" s="187"/>
      <c r="U148" s="187"/>
      <c r="V148" s="187"/>
      <c r="W148" s="187"/>
      <c r="X148" s="187"/>
      <c r="Y148" s="187"/>
      <c r="Z148" s="187"/>
      <c r="AA148" s="187"/>
      <c r="AB148" s="187"/>
      <c r="AC148" s="187"/>
      <c r="AD148" s="187"/>
      <c r="AE148" s="187"/>
      <c r="AF148" s="187"/>
      <c r="AG148" s="187"/>
      <c r="AH148" s="187"/>
      <c r="AI148" s="187"/>
      <c r="AJ148" s="187"/>
      <c r="AK148" s="187"/>
      <c r="AL148" s="187"/>
      <c r="AM148" s="187"/>
      <c r="AN148" s="187"/>
      <c r="AO148" s="187"/>
      <c r="AP148" s="187"/>
      <c r="AQ148" s="187"/>
      <c r="AR148" s="187"/>
      <c r="AS148" s="187"/>
      <c r="AT148" s="187"/>
      <c r="AU148" s="187"/>
      <c r="AV148" s="187"/>
      <c r="AW148" s="187"/>
      <c r="AX148" s="187"/>
      <c r="AY148" s="187"/>
      <c r="AZ148" s="187"/>
    </row>
    <row r="149" ht="22.9" customHeight="1" spans="1:52">
      <c r="A149" s="192" t="str">
        <f>'[1]danfoss,sagi'!$A149</f>
        <v>DAN118</v>
      </c>
      <c r="B149" s="193" t="str">
        <f>'[1]danfoss,sagi'!$B149</f>
        <v>INX-2203DUL-Q61 Valve</v>
      </c>
      <c r="C149" s="208" t="s">
        <v>509</v>
      </c>
      <c r="D149" s="209"/>
      <c r="E149" s="190" t="str">
        <f>'[1]danfoss,sagi'!J149</f>
        <v>~</v>
      </c>
      <c r="F149" s="207"/>
      <c r="G149" s="187"/>
      <c r="H149" s="187"/>
      <c r="I149" s="187"/>
      <c r="J149" s="187"/>
      <c r="K149" s="187"/>
      <c r="L149" s="187"/>
      <c r="M149" s="187"/>
      <c r="N149" s="187"/>
      <c r="O149" s="187"/>
      <c r="P149" s="187"/>
      <c r="Q149" s="187"/>
      <c r="R149" s="187"/>
      <c r="S149" s="187"/>
      <c r="T149" s="187"/>
      <c r="U149" s="187"/>
      <c r="V149" s="187"/>
      <c r="W149" s="187"/>
      <c r="X149" s="187"/>
      <c r="Y149" s="187"/>
      <c r="Z149" s="187"/>
      <c r="AA149" s="187"/>
      <c r="AB149" s="187"/>
      <c r="AC149" s="187"/>
      <c r="AD149" s="187"/>
      <c r="AE149" s="187"/>
      <c r="AF149" s="187"/>
      <c r="AG149" s="187"/>
      <c r="AH149" s="187"/>
      <c r="AI149" s="187"/>
      <c r="AJ149" s="187"/>
      <c r="AK149" s="187"/>
      <c r="AL149" s="187"/>
      <c r="AM149" s="187"/>
      <c r="AN149" s="187"/>
      <c r="AO149" s="187"/>
      <c r="AP149" s="187"/>
      <c r="AQ149" s="187"/>
      <c r="AR149" s="187"/>
      <c r="AS149" s="187"/>
      <c r="AT149" s="187"/>
      <c r="AU149" s="187"/>
      <c r="AV149" s="187"/>
      <c r="AW149" s="187"/>
      <c r="AX149" s="187"/>
      <c r="AY149" s="187"/>
      <c r="AZ149" s="187"/>
    </row>
    <row r="150" ht="22.9" customHeight="1" spans="1:52">
      <c r="A150" s="192" t="str">
        <f>'[1]danfoss,sagi'!$A150</f>
        <v>DAN119</v>
      </c>
      <c r="B150" s="193" t="str">
        <f>'[1]danfoss,sagi'!$B150</f>
        <v>INX-2208DUL-Q63 Valve</v>
      </c>
      <c r="C150" s="210"/>
      <c r="D150" s="209"/>
      <c r="E150" s="190" t="str">
        <f>'[1]danfoss,sagi'!J150</f>
        <v>~</v>
      </c>
      <c r="F150" s="211"/>
      <c r="G150" s="187"/>
      <c r="H150" s="187"/>
      <c r="I150" s="187"/>
      <c r="J150" s="187"/>
      <c r="K150" s="187"/>
      <c r="L150" s="187"/>
      <c r="M150" s="187"/>
      <c r="N150" s="187"/>
      <c r="O150" s="187"/>
      <c r="P150" s="187"/>
      <c r="Q150" s="187"/>
      <c r="R150" s="187"/>
      <c r="S150" s="187"/>
      <c r="T150" s="187"/>
      <c r="U150" s="187"/>
      <c r="V150" s="187"/>
      <c r="W150" s="187"/>
      <c r="X150" s="187"/>
      <c r="Y150" s="187"/>
      <c r="Z150" s="187"/>
      <c r="AA150" s="187"/>
      <c r="AB150" s="187"/>
      <c r="AC150" s="187"/>
      <c r="AD150" s="187"/>
      <c r="AE150" s="187"/>
      <c r="AF150" s="187"/>
      <c r="AG150" s="187"/>
      <c r="AH150" s="187"/>
      <c r="AI150" s="187"/>
      <c r="AJ150" s="187"/>
      <c r="AK150" s="187"/>
      <c r="AL150" s="187"/>
      <c r="AM150" s="187"/>
      <c r="AN150" s="187"/>
      <c r="AO150" s="187"/>
      <c r="AP150" s="187"/>
      <c r="AQ150" s="187"/>
      <c r="AR150" s="187"/>
      <c r="AS150" s="187"/>
      <c r="AT150" s="187"/>
      <c r="AU150" s="187"/>
      <c r="AV150" s="187"/>
      <c r="AW150" s="187"/>
      <c r="AX150" s="187"/>
      <c r="AY150" s="187"/>
      <c r="AZ150" s="187"/>
    </row>
    <row r="151" ht="42" customHeight="1" spans="1:52">
      <c r="A151" s="192">
        <f>'[1]danfoss,sagi'!$A151</f>
        <v>0</v>
      </c>
      <c r="B151" s="193" t="str">
        <f>'[1]danfoss,sagi'!$B151</f>
        <v>CFE-SC10B-001 Saginomiya digital pressure control</v>
      </c>
      <c r="C151" s="136" t="s">
        <v>510</v>
      </c>
      <c r="D151" s="45"/>
      <c r="E151" s="190" t="str">
        <f>'[1]danfoss,sagi'!J151</f>
        <v>~</v>
      </c>
      <c r="F151" s="197"/>
      <c r="G151" s="187"/>
      <c r="H151" s="187"/>
      <c r="I151" s="187"/>
      <c r="J151" s="187"/>
      <c r="K151" s="187"/>
      <c r="L151" s="187"/>
      <c r="M151" s="187"/>
      <c r="N151" s="187"/>
      <c r="O151" s="187"/>
      <c r="P151" s="187"/>
      <c r="Q151" s="187"/>
      <c r="R151" s="187"/>
      <c r="S151" s="187"/>
      <c r="T151" s="187"/>
      <c r="U151" s="187"/>
      <c r="V151" s="187"/>
      <c r="W151" s="187"/>
      <c r="X151" s="187"/>
      <c r="Y151" s="187"/>
      <c r="Z151" s="187"/>
      <c r="AA151" s="187"/>
      <c r="AB151" s="187"/>
      <c r="AC151" s="187"/>
      <c r="AD151" s="187"/>
      <c r="AE151" s="187"/>
      <c r="AF151" s="187"/>
      <c r="AG151" s="187"/>
      <c r="AH151" s="187"/>
      <c r="AI151" s="187"/>
      <c r="AJ151" s="187"/>
      <c r="AK151" s="187"/>
      <c r="AL151" s="187"/>
      <c r="AM151" s="187"/>
      <c r="AN151" s="187"/>
      <c r="AO151" s="187"/>
      <c r="AP151" s="187"/>
      <c r="AQ151" s="187"/>
      <c r="AR151" s="187"/>
      <c r="AS151" s="187"/>
      <c r="AT151" s="187"/>
      <c r="AU151" s="187"/>
      <c r="AV151" s="187"/>
      <c r="AW151" s="187"/>
      <c r="AX151" s="187"/>
      <c r="AY151" s="187"/>
      <c r="AZ151" s="187"/>
    </row>
    <row r="152" ht="39" customHeight="1" spans="1:52">
      <c r="A152" s="192">
        <f>'[1]danfoss,sagi'!$A152</f>
        <v>0</v>
      </c>
      <c r="B152" s="193" t="str">
        <f>'[1]danfoss,sagi'!$B152</f>
        <v>CFE-SC35B-001 Saginomiya digital pressure control</v>
      </c>
      <c r="C152" s="138"/>
      <c r="D152" s="45"/>
      <c r="E152" s="190" t="str">
        <f>'[1]danfoss,sagi'!J152</f>
        <v>~</v>
      </c>
      <c r="F152" s="197"/>
      <c r="G152" s="187"/>
      <c r="H152" s="187"/>
      <c r="I152" s="187"/>
      <c r="J152" s="187"/>
      <c r="K152" s="187"/>
      <c r="L152" s="187"/>
      <c r="M152" s="187"/>
      <c r="N152" s="187"/>
      <c r="O152" s="187"/>
      <c r="P152" s="187"/>
      <c r="Q152" s="187"/>
      <c r="R152" s="187"/>
      <c r="S152" s="187"/>
      <c r="T152" s="187"/>
      <c r="U152" s="187"/>
      <c r="V152" s="187"/>
      <c r="W152" s="187"/>
      <c r="X152" s="187"/>
      <c r="Y152" s="187"/>
      <c r="Z152" s="187"/>
      <c r="AA152" s="187"/>
      <c r="AB152" s="187"/>
      <c r="AC152" s="187"/>
      <c r="AD152" s="187"/>
      <c r="AE152" s="187"/>
      <c r="AF152" s="187"/>
      <c r="AG152" s="187"/>
      <c r="AH152" s="187"/>
      <c r="AI152" s="187"/>
      <c r="AJ152" s="187"/>
      <c r="AK152" s="187"/>
      <c r="AL152" s="187"/>
      <c r="AM152" s="187"/>
      <c r="AN152" s="187"/>
      <c r="AO152" s="187"/>
      <c r="AP152" s="187"/>
      <c r="AQ152" s="187"/>
      <c r="AR152" s="187"/>
      <c r="AS152" s="187"/>
      <c r="AT152" s="187"/>
      <c r="AU152" s="187"/>
      <c r="AV152" s="187"/>
      <c r="AW152" s="187"/>
      <c r="AX152" s="187"/>
      <c r="AY152" s="187"/>
      <c r="AZ152" s="187"/>
    </row>
    <row r="153" spans="1:52">
      <c r="A153" s="192" t="str">
        <f>'[1]danfoss,sagi'!$A153</f>
        <v>DAN120</v>
      </c>
      <c r="B153" s="193" t="str">
        <f>'[1]danfoss,sagi'!$B153</f>
        <v>VH-01 Vibration hose 3/8"</v>
      </c>
      <c r="C153" s="45" t="s">
        <v>511</v>
      </c>
      <c r="D153" s="45"/>
      <c r="E153" s="190">
        <f>'[1]danfoss,sagi'!J153</f>
        <v>42.8636363636363</v>
      </c>
      <c r="F153" s="207"/>
      <c r="G153" s="187"/>
      <c r="H153" s="187"/>
      <c r="I153" s="187"/>
      <c r="J153" s="187"/>
      <c r="K153" s="187"/>
      <c r="L153" s="187"/>
      <c r="M153" s="187"/>
      <c r="N153" s="187"/>
      <c r="O153" s="187"/>
      <c r="P153" s="187"/>
      <c r="Q153" s="187"/>
      <c r="R153" s="187"/>
      <c r="S153" s="187"/>
      <c r="T153" s="187"/>
      <c r="U153" s="187"/>
      <c r="V153" s="187"/>
      <c r="W153" s="187"/>
      <c r="X153" s="187"/>
      <c r="Y153" s="187"/>
      <c r="Z153" s="187"/>
      <c r="AA153" s="187"/>
      <c r="AB153" s="187"/>
      <c r="AC153" s="187"/>
      <c r="AD153" s="187"/>
      <c r="AE153" s="187"/>
      <c r="AF153" s="187"/>
      <c r="AG153" s="187"/>
      <c r="AH153" s="187"/>
      <c r="AI153" s="187"/>
      <c r="AJ153" s="187"/>
      <c r="AK153" s="187"/>
      <c r="AL153" s="187"/>
      <c r="AM153" s="187"/>
      <c r="AN153" s="187"/>
      <c r="AO153" s="187"/>
      <c r="AP153" s="187"/>
      <c r="AQ153" s="187"/>
      <c r="AR153" s="187"/>
      <c r="AS153" s="187"/>
      <c r="AT153" s="187"/>
      <c r="AU153" s="187"/>
      <c r="AV153" s="187"/>
      <c r="AW153" s="187"/>
      <c r="AX153" s="187"/>
      <c r="AY153" s="187"/>
      <c r="AZ153" s="187"/>
    </row>
    <row r="154" spans="1:52">
      <c r="A154" s="192" t="str">
        <f>'[1]danfoss,sagi'!$A154</f>
        <v>DAN121</v>
      </c>
      <c r="B154" s="193" t="str">
        <f>'[1]danfoss,sagi'!$B154</f>
        <v>VH-02 Vibration hose 1/2"</v>
      </c>
      <c r="C154" s="45"/>
      <c r="D154" s="45"/>
      <c r="E154" s="190">
        <f>'[1]danfoss,sagi'!J154</f>
        <v>46.6944444444444</v>
      </c>
      <c r="F154" s="212"/>
      <c r="G154" s="187"/>
      <c r="H154" s="187"/>
      <c r="I154" s="187"/>
      <c r="J154" s="187"/>
      <c r="K154" s="187"/>
      <c r="L154" s="187"/>
      <c r="M154" s="187"/>
      <c r="N154" s="187"/>
      <c r="O154" s="187"/>
      <c r="P154" s="187"/>
      <c r="Q154" s="187"/>
      <c r="R154" s="187"/>
      <c r="S154" s="187"/>
      <c r="T154" s="187"/>
      <c r="U154" s="187"/>
      <c r="V154" s="187"/>
      <c r="W154" s="187"/>
      <c r="X154" s="187"/>
      <c r="Y154" s="187"/>
      <c r="Z154" s="187"/>
      <c r="AA154" s="187"/>
      <c r="AB154" s="187"/>
      <c r="AC154" s="187"/>
      <c r="AD154" s="187"/>
      <c r="AE154" s="187"/>
      <c r="AF154" s="187"/>
      <c r="AG154" s="187"/>
      <c r="AH154" s="187"/>
      <c r="AI154" s="187"/>
      <c r="AJ154" s="187"/>
      <c r="AK154" s="187"/>
      <c r="AL154" s="187"/>
      <c r="AM154" s="187"/>
      <c r="AN154" s="187"/>
      <c r="AO154" s="187"/>
      <c r="AP154" s="187"/>
      <c r="AQ154" s="187"/>
      <c r="AR154" s="187"/>
      <c r="AS154" s="187"/>
      <c r="AT154" s="187"/>
      <c r="AU154" s="187"/>
      <c r="AV154" s="187"/>
      <c r="AW154" s="187"/>
      <c r="AX154" s="187"/>
      <c r="AY154" s="187"/>
      <c r="AZ154" s="187"/>
    </row>
    <row r="155" spans="1:52">
      <c r="A155" s="192" t="str">
        <f>'[1]danfoss,sagi'!$A155</f>
        <v>DAN122</v>
      </c>
      <c r="B155" s="193" t="str">
        <f>'[1]danfoss,sagi'!$B155</f>
        <v>VH-03 Vibration hose 5/8"</v>
      </c>
      <c r="C155" s="45"/>
      <c r="D155" s="45"/>
      <c r="E155" s="190">
        <f>'[1]danfoss,sagi'!J155</f>
        <v>50.1111111111111</v>
      </c>
      <c r="F155" s="212"/>
      <c r="G155" s="187"/>
      <c r="H155" s="187"/>
      <c r="I155" s="187"/>
      <c r="J155" s="187"/>
      <c r="K155" s="187"/>
      <c r="L155" s="187"/>
      <c r="M155" s="187"/>
      <c r="N155" s="187"/>
      <c r="O155" s="187"/>
      <c r="P155" s="187"/>
      <c r="Q155" s="187"/>
      <c r="R155" s="187"/>
      <c r="S155" s="187"/>
      <c r="T155" s="187"/>
      <c r="U155" s="187"/>
      <c r="V155" s="187"/>
      <c r="W155" s="187"/>
      <c r="X155" s="187"/>
      <c r="Y155" s="187"/>
      <c r="Z155" s="187"/>
      <c r="AA155" s="187"/>
      <c r="AB155" s="187"/>
      <c r="AC155" s="187"/>
      <c r="AD155" s="187"/>
      <c r="AE155" s="187"/>
      <c r="AF155" s="187"/>
      <c r="AG155" s="187"/>
      <c r="AH155" s="187"/>
      <c r="AI155" s="187"/>
      <c r="AJ155" s="187"/>
      <c r="AK155" s="187"/>
      <c r="AL155" s="187"/>
      <c r="AM155" s="187"/>
      <c r="AN155" s="187"/>
      <c r="AO155" s="187"/>
      <c r="AP155" s="187"/>
      <c r="AQ155" s="187"/>
      <c r="AR155" s="187"/>
      <c r="AS155" s="187"/>
      <c r="AT155" s="187"/>
      <c r="AU155" s="187"/>
      <c r="AV155" s="187"/>
      <c r="AW155" s="187"/>
      <c r="AX155" s="187"/>
      <c r="AY155" s="187"/>
      <c r="AZ155" s="187"/>
    </row>
    <row r="156" spans="1:52">
      <c r="A156" s="192" t="str">
        <f>'[1]danfoss,sagi'!$A156</f>
        <v>DAN123</v>
      </c>
      <c r="B156" s="193" t="str">
        <f>'[1]danfoss,sagi'!$B156</f>
        <v>VH-04 Vibration hose 3/4"</v>
      </c>
      <c r="C156" s="45"/>
      <c r="D156" s="45"/>
      <c r="E156" s="190">
        <f>'[1]danfoss,sagi'!J156</f>
        <v>84.1638888888889</v>
      </c>
      <c r="F156" s="212"/>
      <c r="G156" s="187"/>
      <c r="H156" s="187"/>
      <c r="I156" s="187"/>
      <c r="J156" s="187"/>
      <c r="K156" s="187"/>
      <c r="L156" s="187"/>
      <c r="M156" s="187"/>
      <c r="N156" s="187"/>
      <c r="O156" s="187"/>
      <c r="P156" s="187"/>
      <c r="Q156" s="187"/>
      <c r="R156" s="187"/>
      <c r="S156" s="187"/>
      <c r="T156" s="187"/>
      <c r="U156" s="187"/>
      <c r="V156" s="187"/>
      <c r="W156" s="187"/>
      <c r="X156" s="187"/>
      <c r="Y156" s="187"/>
      <c r="Z156" s="187"/>
      <c r="AA156" s="187"/>
      <c r="AB156" s="187"/>
      <c r="AC156" s="187"/>
      <c r="AD156" s="187"/>
      <c r="AE156" s="187"/>
      <c r="AF156" s="187"/>
      <c r="AG156" s="187"/>
      <c r="AH156" s="187"/>
      <c r="AI156" s="187"/>
      <c r="AJ156" s="187"/>
      <c r="AK156" s="187"/>
      <c r="AL156" s="187"/>
      <c r="AM156" s="187"/>
      <c r="AN156" s="187"/>
      <c r="AO156" s="187"/>
      <c r="AP156" s="187"/>
      <c r="AQ156" s="187"/>
      <c r="AR156" s="187"/>
      <c r="AS156" s="187"/>
      <c r="AT156" s="187"/>
      <c r="AU156" s="187"/>
      <c r="AV156" s="187"/>
      <c r="AW156" s="187"/>
      <c r="AX156" s="187"/>
      <c r="AY156" s="187"/>
      <c r="AZ156" s="187"/>
    </row>
    <row r="157" spans="1:52">
      <c r="A157" s="192" t="str">
        <f>'[1]danfoss,sagi'!$A157</f>
        <v>DAN124</v>
      </c>
      <c r="B157" s="193" t="str">
        <f>'[1]danfoss,sagi'!$B157</f>
        <v>VH-05 Vibration hose 7/8"</v>
      </c>
      <c r="C157" s="45"/>
      <c r="D157" s="45"/>
      <c r="E157" s="190">
        <f>'[1]danfoss,sagi'!J157</f>
        <v>96.1222222222222</v>
      </c>
      <c r="F157" s="212"/>
      <c r="G157" s="187"/>
      <c r="H157" s="187"/>
      <c r="I157" s="187"/>
      <c r="J157" s="187"/>
      <c r="K157" s="187"/>
      <c r="L157" s="187"/>
      <c r="M157" s="187"/>
      <c r="N157" s="187"/>
      <c r="O157" s="187"/>
      <c r="P157" s="187"/>
      <c r="Q157" s="187"/>
      <c r="R157" s="187"/>
      <c r="S157" s="187"/>
      <c r="T157" s="187"/>
      <c r="U157" s="187"/>
      <c r="V157" s="187"/>
      <c r="W157" s="187"/>
      <c r="X157" s="187"/>
      <c r="Y157" s="187"/>
      <c r="Z157" s="187"/>
      <c r="AA157" s="187"/>
      <c r="AB157" s="187"/>
      <c r="AC157" s="187"/>
      <c r="AD157" s="187"/>
      <c r="AE157" s="187"/>
      <c r="AF157" s="187"/>
      <c r="AG157" s="187"/>
      <c r="AH157" s="187"/>
      <c r="AI157" s="187"/>
      <c r="AJ157" s="187"/>
      <c r="AK157" s="187"/>
      <c r="AL157" s="187"/>
      <c r="AM157" s="187"/>
      <c r="AN157" s="187"/>
      <c r="AO157" s="187"/>
      <c r="AP157" s="187"/>
      <c r="AQ157" s="187"/>
      <c r="AR157" s="187"/>
      <c r="AS157" s="187"/>
      <c r="AT157" s="187"/>
      <c r="AU157" s="187"/>
      <c r="AV157" s="187"/>
      <c r="AW157" s="187"/>
      <c r="AX157" s="187"/>
      <c r="AY157" s="187"/>
      <c r="AZ157" s="187"/>
    </row>
    <row r="158" spans="1:52">
      <c r="A158" s="192" t="str">
        <f>'[1]danfoss,sagi'!$A158</f>
        <v>DAN125</v>
      </c>
      <c r="B158" s="193" t="str">
        <f>'[1]danfoss,sagi'!$B158</f>
        <v>VH-06 Vibration hose 1 1/8"</v>
      </c>
      <c r="C158" s="45"/>
      <c r="D158" s="45"/>
      <c r="E158" s="190">
        <f>'[1]danfoss,sagi'!J158</f>
        <v>104.126984126984</v>
      </c>
      <c r="F158" s="212"/>
      <c r="G158" s="187"/>
      <c r="H158" s="187"/>
      <c r="I158" s="187"/>
      <c r="J158" s="187"/>
      <c r="K158" s="187"/>
      <c r="L158" s="187"/>
      <c r="M158" s="187"/>
      <c r="N158" s="187"/>
      <c r="O158" s="187"/>
      <c r="P158" s="187"/>
      <c r="Q158" s="187"/>
      <c r="R158" s="187"/>
      <c r="S158" s="187"/>
      <c r="T158" s="187"/>
      <c r="U158" s="187"/>
      <c r="V158" s="187"/>
      <c r="W158" s="187"/>
      <c r="X158" s="187"/>
      <c r="Y158" s="187"/>
      <c r="Z158" s="187"/>
      <c r="AA158" s="187"/>
      <c r="AB158" s="187"/>
      <c r="AC158" s="187"/>
      <c r="AD158" s="187"/>
      <c r="AE158" s="187"/>
      <c r="AF158" s="187"/>
      <c r="AG158" s="187"/>
      <c r="AH158" s="187"/>
      <c r="AI158" s="187"/>
      <c r="AJ158" s="187"/>
      <c r="AK158" s="187"/>
      <c r="AL158" s="187"/>
      <c r="AM158" s="187"/>
      <c r="AN158" s="187"/>
      <c r="AO158" s="187"/>
      <c r="AP158" s="187"/>
      <c r="AQ158" s="187"/>
      <c r="AR158" s="187"/>
      <c r="AS158" s="187"/>
      <c r="AT158" s="187"/>
      <c r="AU158" s="187"/>
      <c r="AV158" s="187"/>
      <c r="AW158" s="187"/>
      <c r="AX158" s="187"/>
      <c r="AY158" s="187"/>
      <c r="AZ158" s="187"/>
    </row>
    <row r="159" spans="1:52">
      <c r="A159" s="192" t="str">
        <f>'[1]danfoss,sagi'!$A159</f>
        <v>DAN126</v>
      </c>
      <c r="B159" s="193" t="str">
        <f>'[1]danfoss,sagi'!$B159</f>
        <v>VH-07 Vibration hose 1 3/8"</v>
      </c>
      <c r="C159" s="45"/>
      <c r="D159" s="45"/>
      <c r="E159" s="190">
        <f>'[1]danfoss,sagi'!J159</f>
        <v>149.942857142857</v>
      </c>
      <c r="F159" s="212"/>
      <c r="G159" s="187"/>
      <c r="H159" s="187"/>
      <c r="I159" s="187"/>
      <c r="J159" s="187"/>
      <c r="K159" s="187"/>
      <c r="L159" s="187"/>
      <c r="M159" s="187"/>
      <c r="N159" s="187"/>
      <c r="O159" s="187"/>
      <c r="P159" s="187"/>
      <c r="Q159" s="187"/>
      <c r="R159" s="187"/>
      <c r="S159" s="187"/>
      <c r="T159" s="187"/>
      <c r="U159" s="187"/>
      <c r="V159" s="187"/>
      <c r="W159" s="187"/>
      <c r="X159" s="187"/>
      <c r="Y159" s="187"/>
      <c r="Z159" s="187"/>
      <c r="AA159" s="187"/>
      <c r="AB159" s="187"/>
      <c r="AC159" s="187"/>
      <c r="AD159" s="187"/>
      <c r="AE159" s="187"/>
      <c r="AF159" s="187"/>
      <c r="AG159" s="187"/>
      <c r="AH159" s="187"/>
      <c r="AI159" s="187"/>
      <c r="AJ159" s="187"/>
      <c r="AK159" s="187"/>
      <c r="AL159" s="187"/>
      <c r="AM159" s="187"/>
      <c r="AN159" s="187"/>
      <c r="AO159" s="187"/>
      <c r="AP159" s="187"/>
      <c r="AQ159" s="187"/>
      <c r="AR159" s="187"/>
      <c r="AS159" s="187"/>
      <c r="AT159" s="187"/>
      <c r="AU159" s="187"/>
      <c r="AV159" s="187"/>
      <c r="AW159" s="187"/>
      <c r="AX159" s="187"/>
      <c r="AY159" s="187"/>
      <c r="AZ159" s="187"/>
    </row>
    <row r="160" spans="1:52">
      <c r="A160" s="192" t="str">
        <f>'[1]danfoss,sagi'!$A160</f>
        <v>DAN127</v>
      </c>
      <c r="B160" s="193" t="str">
        <f>'[1]danfoss,sagi'!$B160</f>
        <v>VH-08 Vibration hose 1 5/8"</v>
      </c>
      <c r="C160" s="45"/>
      <c r="D160" s="45"/>
      <c r="E160" s="190">
        <f>'[1]danfoss,sagi'!J160</f>
        <v>207.624</v>
      </c>
      <c r="F160" s="212"/>
      <c r="G160" s="187"/>
      <c r="H160" s="187"/>
      <c r="I160" s="187"/>
      <c r="J160" s="187"/>
      <c r="K160" s="187"/>
      <c r="L160" s="187"/>
      <c r="M160" s="187"/>
      <c r="N160" s="187"/>
      <c r="O160" s="187"/>
      <c r="P160" s="187"/>
      <c r="Q160" s="187"/>
      <c r="R160" s="187"/>
      <c r="S160" s="187"/>
      <c r="T160" s="187"/>
      <c r="U160" s="187"/>
      <c r="V160" s="187"/>
      <c r="W160" s="187"/>
      <c r="X160" s="187"/>
      <c r="Y160" s="187"/>
      <c r="Z160" s="187"/>
      <c r="AA160" s="187"/>
      <c r="AB160" s="187"/>
      <c r="AC160" s="187"/>
      <c r="AD160" s="187"/>
      <c r="AE160" s="187"/>
      <c r="AF160" s="187"/>
      <c r="AG160" s="187"/>
      <c r="AH160" s="187"/>
      <c r="AI160" s="187"/>
      <c r="AJ160" s="187"/>
      <c r="AK160" s="187"/>
      <c r="AL160" s="187"/>
      <c r="AM160" s="187"/>
      <c r="AN160" s="187"/>
      <c r="AO160" s="187"/>
      <c r="AP160" s="187"/>
      <c r="AQ160" s="187"/>
      <c r="AR160" s="187"/>
      <c r="AS160" s="187"/>
      <c r="AT160" s="187"/>
      <c r="AU160" s="187"/>
      <c r="AV160" s="187"/>
      <c r="AW160" s="187"/>
      <c r="AX160" s="187"/>
      <c r="AY160" s="187"/>
      <c r="AZ160" s="187"/>
    </row>
    <row r="161" spans="1:52">
      <c r="A161" s="192" t="str">
        <f>'[1]danfoss,sagi'!$A161</f>
        <v>DAN128</v>
      </c>
      <c r="B161" s="193" t="str">
        <f>'[1]danfoss,sagi'!$B161</f>
        <v>VH-09 Vibration hose 2 1/8"</v>
      </c>
      <c r="C161" s="45"/>
      <c r="D161" s="45"/>
      <c r="E161" s="190">
        <f>'[1]danfoss,sagi'!J161</f>
        <v>286.453333333333</v>
      </c>
      <c r="F161" s="212"/>
      <c r="G161" s="187"/>
      <c r="H161" s="187"/>
      <c r="I161" s="187"/>
      <c r="J161" s="187"/>
      <c r="K161" s="187"/>
      <c r="L161" s="187"/>
      <c r="M161" s="187"/>
      <c r="N161" s="187"/>
      <c r="O161" s="187"/>
      <c r="P161" s="187"/>
      <c r="Q161" s="187"/>
      <c r="R161" s="187"/>
      <c r="S161" s="187"/>
      <c r="T161" s="187"/>
      <c r="U161" s="187"/>
      <c r="V161" s="187"/>
      <c r="W161" s="187"/>
      <c r="X161" s="187"/>
      <c r="Y161" s="187"/>
      <c r="Z161" s="187"/>
      <c r="AA161" s="187"/>
      <c r="AB161" s="187"/>
      <c r="AC161" s="187"/>
      <c r="AD161" s="187"/>
      <c r="AE161" s="187"/>
      <c r="AF161" s="187"/>
      <c r="AG161" s="187"/>
      <c r="AH161" s="187"/>
      <c r="AI161" s="187"/>
      <c r="AJ161" s="187"/>
      <c r="AK161" s="187"/>
      <c r="AL161" s="187"/>
      <c r="AM161" s="187"/>
      <c r="AN161" s="187"/>
      <c r="AO161" s="187"/>
      <c r="AP161" s="187"/>
      <c r="AQ161" s="187"/>
      <c r="AR161" s="187"/>
      <c r="AS161" s="187"/>
      <c r="AT161" s="187"/>
      <c r="AU161" s="187"/>
      <c r="AV161" s="187"/>
      <c r="AW161" s="187"/>
      <c r="AX161" s="187"/>
      <c r="AY161" s="187"/>
      <c r="AZ161" s="187"/>
    </row>
    <row r="162" spans="1:52">
      <c r="A162" s="192" t="str">
        <f>'[1]danfoss,sagi'!$A162</f>
        <v>DAN129</v>
      </c>
      <c r="B162" s="193" t="str">
        <f>'[1]danfoss,sagi'!$B162</f>
        <v>VH-10 Vibration hose 2 5/8"</v>
      </c>
      <c r="C162" s="45"/>
      <c r="D162" s="45"/>
      <c r="E162" s="190">
        <f>'[1]danfoss,sagi'!J162</f>
        <v>601.333333333333</v>
      </c>
      <c r="F162" s="212"/>
      <c r="G162" s="187"/>
      <c r="H162" s="187"/>
      <c r="I162" s="187"/>
      <c r="J162" s="187"/>
      <c r="K162" s="187"/>
      <c r="L162" s="187"/>
      <c r="M162" s="187"/>
      <c r="N162" s="187"/>
      <c r="O162" s="187"/>
      <c r="P162" s="187"/>
      <c r="Q162" s="187"/>
      <c r="R162" s="187"/>
      <c r="S162" s="187"/>
      <c r="T162" s="187"/>
      <c r="U162" s="187"/>
      <c r="V162" s="187"/>
      <c r="W162" s="187"/>
      <c r="X162" s="187"/>
      <c r="Y162" s="187"/>
      <c r="Z162" s="187"/>
      <c r="AA162" s="187"/>
      <c r="AB162" s="187"/>
      <c r="AC162" s="187"/>
      <c r="AD162" s="187"/>
      <c r="AE162" s="187"/>
      <c r="AF162" s="187"/>
      <c r="AG162" s="187"/>
      <c r="AH162" s="187"/>
      <c r="AI162" s="187"/>
      <c r="AJ162" s="187"/>
      <c r="AK162" s="187"/>
      <c r="AL162" s="187"/>
      <c r="AM162" s="187"/>
      <c r="AN162" s="187"/>
      <c r="AO162" s="187"/>
      <c r="AP162" s="187"/>
      <c r="AQ162" s="187"/>
      <c r="AR162" s="187"/>
      <c r="AS162" s="187"/>
      <c r="AT162" s="187"/>
      <c r="AU162" s="187"/>
      <c r="AV162" s="187"/>
      <c r="AW162" s="187"/>
      <c r="AX162" s="187"/>
      <c r="AY162" s="187"/>
      <c r="AZ162" s="187"/>
    </row>
    <row r="163" spans="1:52">
      <c r="A163" s="192" t="str">
        <f>'[1]danfoss,sagi'!$A163</f>
        <v>DAN130</v>
      </c>
      <c r="B163" s="193" t="str">
        <f>'[1]danfoss,sagi'!$B163</f>
        <v>VH-11 Vibration hose 3 1/8"</v>
      </c>
      <c r="C163" s="45"/>
      <c r="D163" s="45"/>
      <c r="E163" s="190">
        <f>'[1]danfoss,sagi'!J163</f>
        <v>896.533333333333</v>
      </c>
      <c r="F163" s="212"/>
      <c r="G163" s="187"/>
      <c r="H163" s="187"/>
      <c r="I163" s="187"/>
      <c r="J163" s="187"/>
      <c r="K163" s="187"/>
      <c r="L163" s="187"/>
      <c r="M163" s="187"/>
      <c r="N163" s="187"/>
      <c r="O163" s="187"/>
      <c r="P163" s="187"/>
      <c r="Q163" s="187"/>
      <c r="R163" s="187"/>
      <c r="S163" s="187"/>
      <c r="T163" s="187"/>
      <c r="U163" s="187"/>
      <c r="V163" s="187"/>
      <c r="W163" s="187"/>
      <c r="X163" s="187"/>
      <c r="Y163" s="187"/>
      <c r="Z163" s="187"/>
      <c r="AA163" s="187"/>
      <c r="AB163" s="187"/>
      <c r="AC163" s="187"/>
      <c r="AD163" s="187"/>
      <c r="AE163" s="187"/>
      <c r="AF163" s="187"/>
      <c r="AG163" s="187"/>
      <c r="AH163" s="187"/>
      <c r="AI163" s="187"/>
      <c r="AJ163" s="187"/>
      <c r="AK163" s="187"/>
      <c r="AL163" s="187"/>
      <c r="AM163" s="187"/>
      <c r="AN163" s="187"/>
      <c r="AO163" s="187"/>
      <c r="AP163" s="187"/>
      <c r="AQ163" s="187"/>
      <c r="AR163" s="187"/>
      <c r="AS163" s="187"/>
      <c r="AT163" s="187"/>
      <c r="AU163" s="187"/>
      <c r="AV163" s="187"/>
      <c r="AW163" s="187"/>
      <c r="AX163" s="187"/>
      <c r="AY163" s="187"/>
      <c r="AZ163" s="187"/>
    </row>
    <row r="164" spans="1:52">
      <c r="A164" s="192" t="str">
        <f>'[1]danfoss,sagi'!$A164</f>
        <v>DAN136</v>
      </c>
      <c r="B164" s="193" t="str">
        <f>'[1]danfoss,sagi'!$B164</f>
        <v>Packless VAF-04 Vibration hose 1/2" </v>
      </c>
      <c r="C164" s="45"/>
      <c r="D164" s="45"/>
      <c r="E164" s="190">
        <f>'[1]danfoss,sagi'!J164</f>
        <v>58.038961038961</v>
      </c>
      <c r="F164" s="212"/>
      <c r="G164" s="187"/>
      <c r="H164" s="187"/>
      <c r="I164" s="187"/>
      <c r="J164" s="187"/>
      <c r="K164" s="187"/>
      <c r="L164" s="187"/>
      <c r="M164" s="187"/>
      <c r="N164" s="187"/>
      <c r="O164" s="187"/>
      <c r="P164" s="187"/>
      <c r="Q164" s="187"/>
      <c r="R164" s="187"/>
      <c r="S164" s="187"/>
      <c r="T164" s="187"/>
      <c r="U164" s="187"/>
      <c r="V164" s="187"/>
      <c r="W164" s="187"/>
      <c r="X164" s="187"/>
      <c r="Y164" s="187"/>
      <c r="Z164" s="187"/>
      <c r="AA164" s="187"/>
      <c r="AB164" s="187"/>
      <c r="AC164" s="187"/>
      <c r="AD164" s="187"/>
      <c r="AE164" s="187"/>
      <c r="AF164" s="187"/>
      <c r="AG164" s="187"/>
      <c r="AH164" s="187"/>
      <c r="AI164" s="187"/>
      <c r="AJ164" s="187"/>
      <c r="AK164" s="187"/>
      <c r="AL164" s="187"/>
      <c r="AM164" s="187"/>
      <c r="AN164" s="187"/>
      <c r="AO164" s="187"/>
      <c r="AP164" s="187"/>
      <c r="AQ164" s="187"/>
      <c r="AR164" s="187"/>
      <c r="AS164" s="187"/>
      <c r="AT164" s="187"/>
      <c r="AU164" s="187"/>
      <c r="AV164" s="187"/>
      <c r="AW164" s="187"/>
      <c r="AX164" s="187"/>
      <c r="AY164" s="187"/>
      <c r="AZ164" s="187"/>
    </row>
    <row r="165" spans="1:52">
      <c r="A165" s="192" t="str">
        <f>'[1]danfoss,sagi'!$A165</f>
        <v>DAN137</v>
      </c>
      <c r="B165" s="193" t="str">
        <f>'[1]danfoss,sagi'!$B165</f>
        <v>Packless VAF-08 Vibration hose 7/8" </v>
      </c>
      <c r="C165" s="45"/>
      <c r="D165" s="45"/>
      <c r="E165" s="190">
        <f>'[1]danfoss,sagi'!J165</f>
        <v>110.753246753247</v>
      </c>
      <c r="F165" s="211"/>
      <c r="G165" s="187"/>
      <c r="H165" s="187"/>
      <c r="I165" s="187"/>
      <c r="J165" s="187"/>
      <c r="K165" s="187"/>
      <c r="L165" s="187"/>
      <c r="M165" s="187"/>
      <c r="N165" s="187"/>
      <c r="O165" s="187"/>
      <c r="P165" s="187"/>
      <c r="Q165" s="187"/>
      <c r="R165" s="187"/>
      <c r="S165" s="187"/>
      <c r="T165" s="187"/>
      <c r="U165" s="187"/>
      <c r="V165" s="187"/>
      <c r="W165" s="187"/>
      <c r="X165" s="187"/>
      <c r="Y165" s="187"/>
      <c r="Z165" s="187"/>
      <c r="AA165" s="187"/>
      <c r="AB165" s="187"/>
      <c r="AC165" s="187"/>
      <c r="AD165" s="187"/>
      <c r="AE165" s="187"/>
      <c r="AF165" s="187"/>
      <c r="AG165" s="187"/>
      <c r="AH165" s="187"/>
      <c r="AI165" s="187"/>
      <c r="AJ165" s="187"/>
      <c r="AK165" s="187"/>
      <c r="AL165" s="187"/>
      <c r="AM165" s="187"/>
      <c r="AN165" s="187"/>
      <c r="AO165" s="187"/>
      <c r="AP165" s="187"/>
      <c r="AQ165" s="187"/>
      <c r="AR165" s="187"/>
      <c r="AS165" s="187"/>
      <c r="AT165" s="187"/>
      <c r="AU165" s="187"/>
      <c r="AV165" s="187"/>
      <c r="AW165" s="187"/>
      <c r="AX165" s="187"/>
      <c r="AY165" s="187"/>
      <c r="AZ165" s="187"/>
    </row>
    <row r="166" spans="1:52">
      <c r="A166" s="192" t="str">
        <f>'[1]danfoss,sagi'!$A166</f>
        <v>DAN143</v>
      </c>
      <c r="B166" s="193" t="str">
        <f>'[1]danfoss,sagi'!$B166</f>
        <v>HARRIS SILVER ROD 0% (55LGTHS/kg)</v>
      </c>
      <c r="C166" s="137"/>
      <c r="D166" s="45"/>
      <c r="E166" s="190" t="str">
        <f>'[1]danfoss,sagi'!J166</f>
        <v>~</v>
      </c>
      <c r="F166" s="141"/>
      <c r="G166" s="187"/>
      <c r="H166" s="187"/>
      <c r="I166" s="187"/>
      <c r="J166" s="187"/>
      <c r="K166" s="187"/>
      <c r="L166" s="187"/>
      <c r="M166" s="187"/>
      <c r="N166" s="187"/>
      <c r="O166" s="187"/>
      <c r="P166" s="187"/>
      <c r="Q166" s="187"/>
      <c r="R166" s="187"/>
      <c r="S166" s="187"/>
      <c r="T166" s="187"/>
      <c r="U166" s="187"/>
      <c r="V166" s="187"/>
      <c r="W166" s="187"/>
      <c r="X166" s="187"/>
      <c r="Y166" s="187"/>
      <c r="Z166" s="187"/>
      <c r="AA166" s="187"/>
      <c r="AB166" s="187"/>
      <c r="AC166" s="187"/>
      <c r="AD166" s="187"/>
      <c r="AE166" s="187"/>
      <c r="AF166" s="187"/>
      <c r="AG166" s="187"/>
      <c r="AH166" s="187"/>
      <c r="AI166" s="187"/>
      <c r="AJ166" s="187"/>
      <c r="AK166" s="187"/>
      <c r="AL166" s="187"/>
      <c r="AM166" s="187"/>
      <c r="AN166" s="187"/>
      <c r="AO166" s="187"/>
      <c r="AP166" s="187"/>
      <c r="AQ166" s="187"/>
      <c r="AR166" s="187"/>
      <c r="AS166" s="187"/>
      <c r="AT166" s="187"/>
      <c r="AU166" s="187"/>
      <c r="AV166" s="187"/>
      <c r="AW166" s="187"/>
      <c r="AX166" s="187"/>
      <c r="AY166" s="187"/>
      <c r="AZ166" s="187"/>
    </row>
    <row r="167" spans="1:52">
      <c r="A167" s="192" t="str">
        <f>'[1]danfoss,sagi'!$A167</f>
        <v>DAN144</v>
      </c>
      <c r="B167" s="193" t="str">
        <f>'[1]danfoss,sagi'!$B167</f>
        <v>HARRIS SILVER ROD 0% (1LGTHS)</v>
      </c>
      <c r="C167" s="137"/>
      <c r="D167" s="45"/>
      <c r="E167" s="190" t="str">
        <f>'[1]danfoss,sagi'!J167</f>
        <v>~</v>
      </c>
      <c r="F167" s="142"/>
      <c r="G167" s="187"/>
      <c r="H167" s="187"/>
      <c r="I167" s="187"/>
      <c r="J167" s="187"/>
      <c r="K167" s="187"/>
      <c r="L167" s="187"/>
      <c r="M167" s="187"/>
      <c r="N167" s="187"/>
      <c r="O167" s="187"/>
      <c r="P167" s="187"/>
      <c r="Q167" s="187"/>
      <c r="R167" s="187"/>
      <c r="S167" s="187"/>
      <c r="T167" s="187"/>
      <c r="U167" s="187"/>
      <c r="V167" s="187"/>
      <c r="W167" s="187"/>
      <c r="X167" s="187"/>
      <c r="Y167" s="187"/>
      <c r="Z167" s="187"/>
      <c r="AA167" s="187"/>
      <c r="AB167" s="187"/>
      <c r="AC167" s="187"/>
      <c r="AD167" s="187"/>
      <c r="AE167" s="187"/>
      <c r="AF167" s="187"/>
      <c r="AG167" s="187"/>
      <c r="AH167" s="187"/>
      <c r="AI167" s="187"/>
      <c r="AJ167" s="187"/>
      <c r="AK167" s="187"/>
      <c r="AL167" s="187"/>
      <c r="AM167" s="187"/>
      <c r="AN167" s="187"/>
      <c r="AO167" s="187"/>
      <c r="AP167" s="187"/>
      <c r="AQ167" s="187"/>
      <c r="AR167" s="187"/>
      <c r="AS167" s="187"/>
      <c r="AT167" s="187"/>
      <c r="AU167" s="187"/>
      <c r="AV167" s="187"/>
      <c r="AW167" s="187"/>
      <c r="AX167" s="187"/>
      <c r="AY167" s="187"/>
      <c r="AZ167" s="187"/>
    </row>
    <row r="168" spans="1:52">
      <c r="A168" s="192" t="str">
        <f>'[1]danfoss,sagi'!$A168</f>
        <v>DAN145</v>
      </c>
      <c r="B168" s="193" t="str">
        <f>'[1]danfoss,sagi'!$B168</f>
        <v>GALFLO SILVER ROD 0% (55LGTHS/kg)</v>
      </c>
      <c r="C168" s="137"/>
      <c r="D168" s="45"/>
      <c r="E168" s="190">
        <f>'[1]danfoss,sagi'!J168</f>
        <v>120</v>
      </c>
      <c r="F168" s="142"/>
      <c r="G168" s="187"/>
      <c r="H168" s="187"/>
      <c r="I168" s="187"/>
      <c r="J168" s="187"/>
      <c r="K168" s="187"/>
      <c r="L168" s="187"/>
      <c r="M168" s="187"/>
      <c r="N168" s="187"/>
      <c r="O168" s="187"/>
      <c r="P168" s="187"/>
      <c r="Q168" s="187"/>
      <c r="R168" s="187"/>
      <c r="S168" s="187"/>
      <c r="T168" s="187"/>
      <c r="U168" s="187"/>
      <c r="V168" s="187"/>
      <c r="W168" s="187"/>
      <c r="X168" s="187"/>
      <c r="Y168" s="187"/>
      <c r="Z168" s="187"/>
      <c r="AA168" s="187"/>
      <c r="AB168" s="187"/>
      <c r="AC168" s="187"/>
      <c r="AD168" s="187"/>
      <c r="AE168" s="187"/>
      <c r="AF168" s="187"/>
      <c r="AG168" s="187"/>
      <c r="AH168" s="187"/>
      <c r="AI168" s="187"/>
      <c r="AJ168" s="187"/>
      <c r="AK168" s="187"/>
      <c r="AL168" s="187"/>
      <c r="AM168" s="187"/>
      <c r="AN168" s="187"/>
      <c r="AO168" s="187"/>
      <c r="AP168" s="187"/>
      <c r="AQ168" s="187"/>
      <c r="AR168" s="187"/>
      <c r="AS168" s="187"/>
      <c r="AT168" s="187"/>
      <c r="AU168" s="187"/>
      <c r="AV168" s="187"/>
      <c r="AW168" s="187"/>
      <c r="AX168" s="187"/>
      <c r="AY168" s="187"/>
      <c r="AZ168" s="187"/>
    </row>
    <row r="169" ht="19" customHeight="1" spans="1:52">
      <c r="A169" s="192" t="str">
        <f>'[1]danfoss,sagi'!$A169</f>
        <v>DAN146</v>
      </c>
      <c r="B169" s="193" t="str">
        <f>'[1]danfoss,sagi'!$B169</f>
        <v>GALFLO SILVER ROD 0% (1LGTH)</v>
      </c>
      <c r="C169" s="137"/>
      <c r="D169" s="45"/>
      <c r="E169" s="190">
        <f>'[1]danfoss,sagi'!J169</f>
        <v>2.54545454545455</v>
      </c>
      <c r="F169" s="191"/>
      <c r="G169" s="187"/>
      <c r="H169" s="187"/>
      <c r="I169" s="187"/>
      <c r="J169" s="187"/>
      <c r="K169" s="187"/>
      <c r="L169" s="187"/>
      <c r="M169" s="187"/>
      <c r="N169" s="187"/>
      <c r="O169" s="187"/>
      <c r="P169" s="187"/>
      <c r="Q169" s="187"/>
      <c r="R169" s="187"/>
      <c r="S169" s="187"/>
      <c r="T169" s="187"/>
      <c r="U169" s="187"/>
      <c r="V169" s="187"/>
      <c r="W169" s="187"/>
      <c r="X169" s="187"/>
      <c r="Y169" s="187"/>
      <c r="Z169" s="187"/>
      <c r="AA169" s="187"/>
      <c r="AB169" s="187"/>
      <c r="AC169" s="187"/>
      <c r="AD169" s="187"/>
      <c r="AE169" s="187"/>
      <c r="AF169" s="187"/>
      <c r="AG169" s="187"/>
      <c r="AH169" s="187"/>
      <c r="AI169" s="187"/>
      <c r="AJ169" s="187"/>
      <c r="AK169" s="187"/>
      <c r="AL169" s="187"/>
      <c r="AM169" s="187"/>
      <c r="AN169" s="187"/>
      <c r="AO169" s="187"/>
      <c r="AP169" s="187"/>
      <c r="AQ169" s="187"/>
      <c r="AR169" s="187"/>
      <c r="AS169" s="187"/>
      <c r="AT169" s="187"/>
      <c r="AU169" s="187"/>
      <c r="AV169" s="187"/>
      <c r="AW169" s="187"/>
      <c r="AX169" s="187"/>
      <c r="AY169" s="187"/>
      <c r="AZ169" s="187"/>
    </row>
    <row r="170" ht="53" customHeight="1" spans="1:52">
      <c r="A170" s="192" t="str">
        <f>'[1]danfoss,sagi'!$A170</f>
        <v>DAN147</v>
      </c>
      <c r="B170" s="193" t="str">
        <f>'[1]danfoss,sagi'!$B170</f>
        <v>250g finex powder flux</v>
      </c>
      <c r="C170" s="137"/>
      <c r="D170" s="45"/>
      <c r="E170" s="190">
        <f>'[1]danfoss,sagi'!J170</f>
        <v>108</v>
      </c>
      <c r="F170" s="82"/>
      <c r="G170" s="187"/>
      <c r="H170" s="187"/>
      <c r="I170" s="187"/>
      <c r="J170" s="187"/>
      <c r="K170" s="187"/>
      <c r="L170" s="187"/>
      <c r="M170" s="187"/>
      <c r="N170" s="187"/>
      <c r="O170" s="187"/>
      <c r="P170" s="187"/>
      <c r="Q170" s="187"/>
      <c r="R170" s="187"/>
      <c r="S170" s="187"/>
      <c r="T170" s="187"/>
      <c r="U170" s="187"/>
      <c r="V170" s="187"/>
      <c r="W170" s="187"/>
      <c r="X170" s="187"/>
      <c r="Y170" s="187"/>
      <c r="Z170" s="187"/>
      <c r="AA170" s="187"/>
      <c r="AB170" s="187"/>
      <c r="AC170" s="187"/>
      <c r="AD170" s="187"/>
      <c r="AE170" s="187"/>
      <c r="AF170" s="187"/>
      <c r="AG170" s="187"/>
      <c r="AH170" s="187"/>
      <c r="AI170" s="187"/>
      <c r="AJ170" s="187"/>
      <c r="AK170" s="187"/>
      <c r="AL170" s="187"/>
      <c r="AM170" s="187"/>
      <c r="AN170" s="187"/>
      <c r="AO170" s="187"/>
      <c r="AP170" s="187"/>
      <c r="AQ170" s="187"/>
      <c r="AR170" s="187"/>
      <c r="AS170" s="187"/>
      <c r="AT170" s="187"/>
      <c r="AU170" s="187"/>
      <c r="AV170" s="187"/>
      <c r="AW170" s="187"/>
      <c r="AX170" s="187"/>
      <c r="AY170" s="187"/>
      <c r="AZ170" s="187"/>
    </row>
    <row r="171" spans="1:52">
      <c r="A171" s="192" t="str">
        <f>'[1]danfoss,sagi'!$A171</f>
        <v>DAN148</v>
      </c>
      <c r="B171" s="193" t="str">
        <f>'[1]danfoss,sagi'!$B171</f>
        <v>35% harris welding rod (1kg, 48lgth)</v>
      </c>
      <c r="C171" s="137"/>
      <c r="D171" s="45"/>
      <c r="E171" s="190">
        <f>'[1]danfoss,sagi'!J171</f>
        <v>6560.964</v>
      </c>
      <c r="F171" s="141"/>
      <c r="G171" s="187"/>
      <c r="H171" s="187"/>
      <c r="I171" s="187"/>
      <c r="J171" s="187"/>
      <c r="K171" s="187"/>
      <c r="L171" s="187"/>
      <c r="M171" s="187"/>
      <c r="N171" s="187"/>
      <c r="O171" s="187"/>
      <c r="P171" s="187"/>
      <c r="Q171" s="187"/>
      <c r="R171" s="187"/>
      <c r="S171" s="187"/>
      <c r="T171" s="187"/>
      <c r="U171" s="187"/>
      <c r="V171" s="187"/>
      <c r="W171" s="187"/>
      <c r="X171" s="187"/>
      <c r="Y171" s="187"/>
      <c r="Z171" s="187"/>
      <c r="AA171" s="187"/>
      <c r="AB171" s="187"/>
      <c r="AC171" s="187"/>
      <c r="AD171" s="187"/>
      <c r="AE171" s="187"/>
      <c r="AF171" s="187"/>
      <c r="AG171" s="187"/>
      <c r="AH171" s="187"/>
      <c r="AI171" s="187"/>
      <c r="AJ171" s="187"/>
      <c r="AK171" s="187"/>
      <c r="AL171" s="187"/>
      <c r="AM171" s="187"/>
      <c r="AN171" s="187"/>
      <c r="AO171" s="187"/>
      <c r="AP171" s="187"/>
      <c r="AQ171" s="187"/>
      <c r="AR171" s="187"/>
      <c r="AS171" s="187"/>
      <c r="AT171" s="187"/>
      <c r="AU171" s="187"/>
      <c r="AV171" s="187"/>
      <c r="AW171" s="187"/>
      <c r="AX171" s="187"/>
      <c r="AY171" s="187"/>
      <c r="AZ171" s="187"/>
    </row>
    <row r="172" spans="1:52">
      <c r="A172" s="192" t="str">
        <f>'[1]danfoss,sagi'!$A172</f>
        <v>DAN148.1</v>
      </c>
      <c r="B172" s="193" t="str">
        <f>'[1]danfoss,sagi'!$B172</f>
        <v>45% harris welding rod (1kg, 48lgth)</v>
      </c>
      <c r="C172" s="137"/>
      <c r="D172" s="45"/>
      <c r="E172" s="190">
        <f>'[1]danfoss,sagi'!J172</f>
        <v>8435.52514285714</v>
      </c>
      <c r="F172" s="142"/>
      <c r="G172" s="187"/>
      <c r="H172" s="187"/>
      <c r="I172" s="187"/>
      <c r="J172" s="187"/>
      <c r="K172" s="187"/>
      <c r="L172" s="187"/>
      <c r="M172" s="187"/>
      <c r="N172" s="187"/>
      <c r="O172" s="187"/>
      <c r="P172" s="187"/>
      <c r="Q172" s="187"/>
      <c r="R172" s="187"/>
      <c r="S172" s="187"/>
      <c r="T172" s="187"/>
      <c r="U172" s="187"/>
      <c r="V172" s="187"/>
      <c r="W172" s="187"/>
      <c r="X172" s="187"/>
      <c r="Y172" s="187"/>
      <c r="Z172" s="187"/>
      <c r="AA172" s="187"/>
      <c r="AB172" s="187"/>
      <c r="AC172" s="187"/>
      <c r="AD172" s="187"/>
      <c r="AE172" s="187"/>
      <c r="AF172" s="187"/>
      <c r="AG172" s="187"/>
      <c r="AH172" s="187"/>
      <c r="AI172" s="187"/>
      <c r="AJ172" s="187"/>
      <c r="AK172" s="187"/>
      <c r="AL172" s="187"/>
      <c r="AM172" s="187"/>
      <c r="AN172" s="187"/>
      <c r="AO172" s="187"/>
      <c r="AP172" s="187"/>
      <c r="AQ172" s="187"/>
      <c r="AR172" s="187"/>
      <c r="AS172" s="187"/>
      <c r="AT172" s="187"/>
      <c r="AU172" s="187"/>
      <c r="AV172" s="187"/>
      <c r="AW172" s="187"/>
      <c r="AX172" s="187"/>
      <c r="AY172" s="187"/>
      <c r="AZ172" s="187"/>
    </row>
    <row r="173" spans="1:52">
      <c r="A173" s="192" t="str">
        <f>'[1]danfoss,sagi'!$A173</f>
        <v>DAN149</v>
      </c>
      <c r="B173" s="193" t="str">
        <f>'[1]danfoss,sagi'!$B173</f>
        <v>35% harris welding rod (1lgth)</v>
      </c>
      <c r="C173" s="137"/>
      <c r="D173" s="45"/>
      <c r="E173" s="190">
        <f>'[1]danfoss,sagi'!J173</f>
        <v>159.467875</v>
      </c>
      <c r="F173" s="142"/>
      <c r="G173" s="187"/>
      <c r="H173" s="187"/>
      <c r="I173" s="187"/>
      <c r="J173" s="187"/>
      <c r="K173" s="187"/>
      <c r="L173" s="187"/>
      <c r="M173" s="187"/>
      <c r="N173" s="187"/>
      <c r="O173" s="187"/>
      <c r="P173" s="187"/>
      <c r="Q173" s="187"/>
      <c r="R173" s="187"/>
      <c r="S173" s="187"/>
      <c r="T173" s="187"/>
      <c r="U173" s="187"/>
      <c r="V173" s="187"/>
      <c r="W173" s="187"/>
      <c r="X173" s="187"/>
      <c r="Y173" s="187"/>
      <c r="Z173" s="187"/>
      <c r="AA173" s="187"/>
      <c r="AB173" s="187"/>
      <c r="AC173" s="187"/>
      <c r="AD173" s="187"/>
      <c r="AE173" s="187"/>
      <c r="AF173" s="187"/>
      <c r="AG173" s="187"/>
      <c r="AH173" s="187"/>
      <c r="AI173" s="187"/>
      <c r="AJ173" s="187"/>
      <c r="AK173" s="187"/>
      <c r="AL173" s="187"/>
      <c r="AM173" s="187"/>
      <c r="AN173" s="187"/>
      <c r="AO173" s="187"/>
      <c r="AP173" s="187"/>
      <c r="AQ173" s="187"/>
      <c r="AR173" s="187"/>
      <c r="AS173" s="187"/>
      <c r="AT173" s="187"/>
      <c r="AU173" s="187"/>
      <c r="AV173" s="187"/>
      <c r="AW173" s="187"/>
      <c r="AX173" s="187"/>
      <c r="AY173" s="187"/>
      <c r="AZ173" s="187"/>
    </row>
    <row r="174" spans="1:52">
      <c r="A174" s="192" t="str">
        <f>'[1]danfoss,sagi'!$A174</f>
        <v>DAN149.1</v>
      </c>
      <c r="B174" s="193" t="str">
        <f>'[1]danfoss,sagi'!$B174</f>
        <v>45% harris welding rod (1lgth)</v>
      </c>
      <c r="C174" s="137"/>
      <c r="D174" s="45"/>
      <c r="E174" s="190">
        <f>'[1]danfoss,sagi'!J174</f>
        <v>205.030125</v>
      </c>
      <c r="F174" s="191"/>
      <c r="G174" s="187"/>
      <c r="H174" s="187"/>
      <c r="I174" s="187"/>
      <c r="J174" s="187"/>
      <c r="K174" s="187"/>
      <c r="L174" s="187"/>
      <c r="M174" s="187"/>
      <c r="N174" s="187"/>
      <c r="O174" s="187"/>
      <c r="P174" s="187"/>
      <c r="Q174" s="187"/>
      <c r="R174" s="187"/>
      <c r="S174" s="187"/>
      <c r="T174" s="187"/>
      <c r="U174" s="187"/>
      <c r="V174" s="187"/>
      <c r="W174" s="187"/>
      <c r="X174" s="187"/>
      <c r="Y174" s="187"/>
      <c r="Z174" s="187"/>
      <c r="AA174" s="187"/>
      <c r="AB174" s="187"/>
      <c r="AC174" s="187"/>
      <c r="AD174" s="187"/>
      <c r="AE174" s="187"/>
      <c r="AF174" s="187"/>
      <c r="AG174" s="187"/>
      <c r="AH174" s="187"/>
      <c r="AI174" s="187"/>
      <c r="AJ174" s="187"/>
      <c r="AK174" s="187"/>
      <c r="AL174" s="187"/>
      <c r="AM174" s="187"/>
      <c r="AN174" s="187"/>
      <c r="AO174" s="187"/>
      <c r="AP174" s="187"/>
      <c r="AQ174" s="187"/>
      <c r="AR174" s="187"/>
      <c r="AS174" s="187"/>
      <c r="AT174" s="187"/>
      <c r="AU174" s="187"/>
      <c r="AV174" s="187"/>
      <c r="AW174" s="187"/>
      <c r="AX174" s="187"/>
      <c r="AY174" s="187"/>
      <c r="AZ174" s="187"/>
    </row>
    <row r="175" ht="50" customHeight="1" spans="1:52">
      <c r="A175" s="192" t="str">
        <f>'[1]danfoss,sagi'!$A175</f>
        <v>DAN150</v>
      </c>
      <c r="B175" s="193" t="str">
        <f>'[1]danfoss,sagi'!$B175</f>
        <v>TRACE 2 (16 OZ)</v>
      </c>
      <c r="C175" s="137"/>
      <c r="D175" s="45"/>
      <c r="E175" s="190">
        <f>'[1]danfoss,sagi'!J175</f>
        <v>182.222222222222</v>
      </c>
      <c r="F175" s="82"/>
      <c r="G175" s="187"/>
      <c r="H175" s="187"/>
      <c r="I175" s="187"/>
      <c r="J175" s="187"/>
      <c r="K175" s="187"/>
      <c r="L175" s="187"/>
      <c r="M175" s="187"/>
      <c r="N175" s="187"/>
      <c r="O175" s="187"/>
      <c r="P175" s="187"/>
      <c r="Q175" s="187"/>
      <c r="R175" s="187"/>
      <c r="S175" s="187"/>
      <c r="T175" s="187"/>
      <c r="U175" s="187"/>
      <c r="V175" s="187"/>
      <c r="W175" s="187"/>
      <c r="X175" s="187"/>
      <c r="Y175" s="187"/>
      <c r="Z175" s="187"/>
      <c r="AA175" s="187"/>
      <c r="AB175" s="187"/>
      <c r="AC175" s="187"/>
      <c r="AD175" s="187"/>
      <c r="AE175" s="187"/>
      <c r="AF175" s="187"/>
      <c r="AG175" s="187"/>
      <c r="AH175" s="187"/>
      <c r="AI175" s="187"/>
      <c r="AJ175" s="187"/>
      <c r="AK175" s="187"/>
      <c r="AL175" s="187"/>
      <c r="AM175" s="187"/>
      <c r="AN175" s="187"/>
      <c r="AO175" s="187"/>
      <c r="AP175" s="187"/>
      <c r="AQ175" s="187"/>
      <c r="AR175" s="187"/>
      <c r="AS175" s="187"/>
      <c r="AT175" s="187"/>
      <c r="AU175" s="187"/>
      <c r="AV175" s="187"/>
      <c r="AW175" s="187"/>
      <c r="AX175" s="187"/>
      <c r="AY175" s="187"/>
      <c r="AZ175" s="187"/>
    </row>
    <row r="176" ht="50" customHeight="1" spans="1:52">
      <c r="A176" s="192" t="str">
        <f>'[1]danfoss,sagi'!$A176</f>
        <v>DAN151</v>
      </c>
      <c r="B176" s="193" t="str">
        <f>'[1]danfoss,sagi'!$B176</f>
        <v>GAS LEAK DETECTOR 8oz</v>
      </c>
      <c r="C176" s="137"/>
      <c r="D176" s="45"/>
      <c r="E176" s="190">
        <f>'[1]danfoss,sagi'!J176</f>
        <v>34.1666666666667</v>
      </c>
      <c r="F176" s="82"/>
      <c r="G176" s="187"/>
      <c r="H176" s="187"/>
      <c r="I176" s="187"/>
      <c r="J176" s="187"/>
      <c r="K176" s="187"/>
      <c r="L176" s="187"/>
      <c r="M176" s="187"/>
      <c r="N176" s="187"/>
      <c r="O176" s="187"/>
      <c r="P176" s="187"/>
      <c r="Q176" s="187"/>
      <c r="R176" s="187"/>
      <c r="S176" s="187"/>
      <c r="T176" s="187"/>
      <c r="U176" s="187"/>
      <c r="V176" s="187"/>
      <c r="W176" s="187"/>
      <c r="X176" s="187"/>
      <c r="Y176" s="187"/>
      <c r="Z176" s="187"/>
      <c r="AA176" s="187"/>
      <c r="AB176" s="187"/>
      <c r="AC176" s="187"/>
      <c r="AD176" s="187"/>
      <c r="AE176" s="187"/>
      <c r="AF176" s="187"/>
      <c r="AG176" s="187"/>
      <c r="AH176" s="187"/>
      <c r="AI176" s="187"/>
      <c r="AJ176" s="187"/>
      <c r="AK176" s="187"/>
      <c r="AL176" s="187"/>
      <c r="AM176" s="187"/>
      <c r="AN176" s="187"/>
      <c r="AO176" s="187"/>
      <c r="AP176" s="187"/>
      <c r="AQ176" s="187"/>
      <c r="AR176" s="187"/>
      <c r="AS176" s="187"/>
      <c r="AT176" s="187"/>
      <c r="AU176" s="187"/>
      <c r="AV176" s="187"/>
      <c r="AW176" s="187"/>
      <c r="AX176" s="187"/>
      <c r="AY176" s="187"/>
      <c r="AZ176" s="187"/>
    </row>
    <row r="177" spans="1:52">
      <c r="A177" s="192">
        <f>'[1]danfoss,sagi'!$A177</f>
        <v>0</v>
      </c>
      <c r="B177" s="193" t="str">
        <f>'[1]danfoss,sagi'!$B177</f>
        <v>ALCU-Q303 aluminium welding rod (per kg)</v>
      </c>
      <c r="C177" s="137"/>
      <c r="D177" s="45"/>
      <c r="E177" s="190">
        <f>'[1]danfoss,sagi'!J177</f>
        <v>329.822222222222</v>
      </c>
      <c r="F177" s="82"/>
      <c r="G177" s="187"/>
      <c r="H177" s="187"/>
      <c r="I177" s="187"/>
      <c r="J177" s="187"/>
      <c r="K177" s="187"/>
      <c r="L177" s="187"/>
      <c r="M177" s="187"/>
      <c r="N177" s="187"/>
      <c r="O177" s="187"/>
      <c r="P177" s="187"/>
      <c r="Q177" s="187"/>
      <c r="R177" s="187"/>
      <c r="S177" s="187"/>
      <c r="T177" s="187"/>
      <c r="U177" s="187"/>
      <c r="V177" s="187"/>
      <c r="W177" s="187"/>
      <c r="X177" s="187"/>
      <c r="Y177" s="187"/>
      <c r="Z177" s="187"/>
      <c r="AA177" s="187"/>
      <c r="AB177" s="187"/>
      <c r="AC177" s="187"/>
      <c r="AD177" s="187"/>
      <c r="AE177" s="187"/>
      <c r="AF177" s="187"/>
      <c r="AG177" s="187"/>
      <c r="AH177" s="187"/>
      <c r="AI177" s="187"/>
      <c r="AJ177" s="187"/>
      <c r="AK177" s="187"/>
      <c r="AL177" s="187"/>
      <c r="AM177" s="187"/>
      <c r="AN177" s="187"/>
      <c r="AO177" s="187"/>
      <c r="AP177" s="187"/>
      <c r="AQ177" s="187"/>
      <c r="AR177" s="187"/>
      <c r="AS177" s="187"/>
      <c r="AT177" s="187"/>
      <c r="AU177" s="187"/>
      <c r="AV177" s="187"/>
      <c r="AW177" s="187"/>
      <c r="AX177" s="187"/>
      <c r="AY177" s="187"/>
      <c r="AZ177" s="187"/>
    </row>
    <row r="178" spans="1:52">
      <c r="A178" s="192">
        <f>'[1]danfoss,sagi'!$A178</f>
        <v>0</v>
      </c>
      <c r="B178" s="193" t="str">
        <f>'[1]danfoss,sagi'!$B178</f>
        <v>ALCU-Q301 aluminium welding rod (per kg)</v>
      </c>
      <c r="C178" s="138"/>
      <c r="D178" s="45"/>
      <c r="E178" s="190">
        <f>'[1]danfoss,sagi'!J178</f>
        <v>244.785185185185</v>
      </c>
      <c r="F178" s="82"/>
      <c r="G178" s="187"/>
      <c r="H178" s="187"/>
      <c r="I178" s="187"/>
      <c r="J178" s="187"/>
      <c r="K178" s="187"/>
      <c r="L178" s="187"/>
      <c r="M178" s="187"/>
      <c r="N178" s="187"/>
      <c r="O178" s="187"/>
      <c r="P178" s="187"/>
      <c r="Q178" s="187"/>
      <c r="R178" s="187"/>
      <c r="S178" s="187"/>
      <c r="T178" s="187"/>
      <c r="U178" s="187"/>
      <c r="V178" s="187"/>
      <c r="W178" s="187"/>
      <c r="X178" s="187"/>
      <c r="Y178" s="187"/>
      <c r="Z178" s="187"/>
      <c r="AA178" s="187"/>
      <c r="AB178" s="187"/>
      <c r="AC178" s="187"/>
      <c r="AD178" s="187"/>
      <c r="AE178" s="187"/>
      <c r="AF178" s="187"/>
      <c r="AG178" s="187"/>
      <c r="AH178" s="187"/>
      <c r="AI178" s="187"/>
      <c r="AJ178" s="187"/>
      <c r="AK178" s="187"/>
      <c r="AL178" s="187"/>
      <c r="AM178" s="187"/>
      <c r="AN178" s="187"/>
      <c r="AO178" s="187"/>
      <c r="AP178" s="187"/>
      <c r="AQ178" s="187"/>
      <c r="AR178" s="187"/>
      <c r="AS178" s="187"/>
      <c r="AT178" s="187"/>
      <c r="AU178" s="187"/>
      <c r="AV178" s="187"/>
      <c r="AW178" s="187"/>
      <c r="AX178" s="187"/>
      <c r="AY178" s="187"/>
      <c r="AZ178" s="187"/>
    </row>
    <row r="179" ht="20.25" customHeight="1" spans="1:52">
      <c r="A179" s="192" t="str">
        <f>'[1]danfoss,sagi'!$A179</f>
        <v>DAN152</v>
      </c>
      <c r="B179" s="193" t="str">
        <f>'[1]danfoss,sagi'!$B179</f>
        <v>Refco 7230587+ +MR-205-DS-MULTI-16Bar</v>
      </c>
      <c r="C179" s="136" t="s">
        <v>512</v>
      </c>
      <c r="D179" s="45"/>
      <c r="E179" s="190">
        <f>'[1]danfoss,sagi'!J179</f>
        <v>81.252477209671</v>
      </c>
      <c r="F179" s="70"/>
      <c r="G179" s="187"/>
      <c r="H179" s="187"/>
      <c r="I179" s="187"/>
      <c r="J179" s="187"/>
      <c r="K179" s="187"/>
      <c r="L179" s="187"/>
      <c r="M179" s="187"/>
      <c r="N179" s="187"/>
      <c r="O179" s="187"/>
      <c r="P179" s="187"/>
      <c r="Q179" s="187"/>
      <c r="R179" s="187"/>
      <c r="S179" s="187"/>
      <c r="T179" s="187"/>
      <c r="U179" s="187"/>
      <c r="V179" s="187"/>
      <c r="W179" s="187"/>
      <c r="X179" s="187"/>
      <c r="Y179" s="187"/>
      <c r="Z179" s="187"/>
      <c r="AA179" s="187"/>
      <c r="AB179" s="187"/>
      <c r="AC179" s="187"/>
      <c r="AD179" s="187"/>
      <c r="AE179" s="187"/>
      <c r="AF179" s="187"/>
      <c r="AG179" s="187"/>
      <c r="AH179" s="187"/>
      <c r="AI179" s="187"/>
      <c r="AJ179" s="187"/>
      <c r="AK179" s="187"/>
      <c r="AL179" s="187"/>
      <c r="AM179" s="187"/>
      <c r="AN179" s="187"/>
      <c r="AO179" s="187"/>
      <c r="AP179" s="187"/>
      <c r="AQ179" s="187"/>
      <c r="AR179" s="187"/>
      <c r="AS179" s="187"/>
      <c r="AT179" s="187"/>
      <c r="AU179" s="187"/>
      <c r="AV179" s="187"/>
      <c r="AW179" s="187"/>
      <c r="AX179" s="187"/>
      <c r="AY179" s="187"/>
      <c r="AZ179" s="187"/>
    </row>
    <row r="180" ht="24" customHeight="1" spans="1:52">
      <c r="A180" s="192" t="str">
        <f>'[1]danfoss,sagi'!$A180</f>
        <v>DAN153</v>
      </c>
      <c r="B180" s="193" t="str">
        <f>'[1]danfoss,sagi'!$B180</f>
        <v>Refco 4664430+ +MR-305- DS-MULTI-35 Bar</v>
      </c>
      <c r="C180" s="137"/>
      <c r="D180" s="45"/>
      <c r="E180" s="190">
        <f>'[1]danfoss,sagi'!J180</f>
        <v>81.252477209671</v>
      </c>
      <c r="F180" s="70"/>
      <c r="G180" s="187"/>
      <c r="H180" s="187"/>
      <c r="I180" s="187"/>
      <c r="J180" s="187"/>
      <c r="K180" s="187"/>
      <c r="L180" s="187"/>
      <c r="M180" s="187"/>
      <c r="N180" s="187"/>
      <c r="O180" s="187"/>
      <c r="P180" s="187"/>
      <c r="Q180" s="187"/>
      <c r="R180" s="187"/>
      <c r="S180" s="187"/>
      <c r="T180" s="187"/>
      <c r="U180" s="187"/>
      <c r="V180" s="187"/>
      <c r="W180" s="187"/>
      <c r="X180" s="187"/>
      <c r="Y180" s="187"/>
      <c r="Z180" s="187"/>
      <c r="AA180" s="187"/>
      <c r="AB180" s="187"/>
      <c r="AC180" s="187"/>
      <c r="AD180" s="187"/>
      <c r="AE180" s="187"/>
      <c r="AF180" s="187"/>
      <c r="AG180" s="187"/>
      <c r="AH180" s="187"/>
      <c r="AI180" s="187"/>
      <c r="AJ180" s="187"/>
      <c r="AK180" s="187"/>
      <c r="AL180" s="187"/>
      <c r="AM180" s="187"/>
      <c r="AN180" s="187"/>
      <c r="AO180" s="187"/>
      <c r="AP180" s="187"/>
      <c r="AQ180" s="187"/>
      <c r="AR180" s="187"/>
      <c r="AS180" s="187"/>
      <c r="AT180" s="187"/>
      <c r="AU180" s="187"/>
      <c r="AV180" s="187"/>
      <c r="AW180" s="187"/>
      <c r="AX180" s="187"/>
      <c r="AY180" s="187"/>
      <c r="AZ180" s="187"/>
    </row>
    <row r="181" ht="37" customHeight="1" spans="1:52">
      <c r="A181" s="192" t="str">
        <f>'[1]danfoss,sagi'!$A181</f>
        <v>DAN154</v>
      </c>
      <c r="B181" s="193" t="str">
        <f>'[1]danfoss,sagi'!$B181</f>
        <v>Refco 9884898 BM2-6-DS-R22 Manifold Set C/W 60" Hose</v>
      </c>
      <c r="C181" s="137"/>
      <c r="D181" s="45"/>
      <c r="E181" s="190">
        <f>'[1]danfoss,sagi'!J181</f>
        <v>479.780392156863</v>
      </c>
      <c r="F181" s="141"/>
      <c r="G181" s="187"/>
      <c r="H181" s="187"/>
      <c r="I181" s="187"/>
      <c r="J181" s="187"/>
      <c r="K181" s="187"/>
      <c r="L181" s="187"/>
      <c r="M181" s="187"/>
      <c r="N181" s="187"/>
      <c r="O181" s="187"/>
      <c r="P181" s="187"/>
      <c r="Q181" s="187"/>
      <c r="R181" s="187"/>
      <c r="S181" s="187"/>
      <c r="T181" s="187"/>
      <c r="U181" s="187"/>
      <c r="V181" s="187"/>
      <c r="W181" s="187"/>
      <c r="X181" s="187"/>
      <c r="Y181" s="187"/>
      <c r="Z181" s="187"/>
      <c r="AA181" s="187"/>
      <c r="AB181" s="187"/>
      <c r="AC181" s="187"/>
      <c r="AD181" s="187"/>
      <c r="AE181" s="187"/>
      <c r="AF181" s="187"/>
      <c r="AG181" s="187"/>
      <c r="AH181" s="187"/>
      <c r="AI181" s="187"/>
      <c r="AJ181" s="187"/>
      <c r="AK181" s="187"/>
      <c r="AL181" s="187"/>
      <c r="AM181" s="187"/>
      <c r="AN181" s="187"/>
      <c r="AO181" s="187"/>
      <c r="AP181" s="187"/>
      <c r="AQ181" s="187"/>
      <c r="AR181" s="187"/>
      <c r="AS181" s="187"/>
      <c r="AT181" s="187"/>
      <c r="AU181" s="187"/>
      <c r="AV181" s="187"/>
      <c r="AW181" s="187"/>
      <c r="AX181" s="187"/>
      <c r="AY181" s="187"/>
      <c r="AZ181" s="187"/>
    </row>
    <row r="182" ht="20.25" customHeight="1" spans="1:52">
      <c r="A182" s="192" t="str">
        <f>'[1]danfoss,sagi'!$A182</f>
        <v>DAN155</v>
      </c>
      <c r="B182" s="193" t="str">
        <f>'[1]danfoss,sagi'!$B182</f>
        <v>Refco 9881278C CL-36 Charging Hose 36"</v>
      </c>
      <c r="C182" s="137"/>
      <c r="D182" s="45"/>
      <c r="E182" s="190" t="str">
        <f>'[1]danfoss,sagi'!J182</f>
        <v>~</v>
      </c>
      <c r="F182" s="142"/>
      <c r="G182" s="187"/>
      <c r="H182" s="187"/>
      <c r="I182" s="187"/>
      <c r="J182" s="187"/>
      <c r="K182" s="187"/>
      <c r="L182" s="187"/>
      <c r="M182" s="187"/>
      <c r="N182" s="187"/>
      <c r="O182" s="187"/>
      <c r="P182" s="187"/>
      <c r="Q182" s="187"/>
      <c r="R182" s="187"/>
      <c r="S182" s="187"/>
      <c r="T182" s="187"/>
      <c r="U182" s="187"/>
      <c r="V182" s="187"/>
      <c r="W182" s="187"/>
      <c r="X182" s="187"/>
      <c r="Y182" s="187"/>
      <c r="Z182" s="187"/>
      <c r="AA182" s="187"/>
      <c r="AB182" s="187"/>
      <c r="AC182" s="187"/>
      <c r="AD182" s="187"/>
      <c r="AE182" s="187"/>
      <c r="AF182" s="187"/>
      <c r="AG182" s="187"/>
      <c r="AH182" s="187"/>
      <c r="AI182" s="187"/>
      <c r="AJ182" s="187"/>
      <c r="AK182" s="187"/>
      <c r="AL182" s="187"/>
      <c r="AM182" s="187"/>
      <c r="AN182" s="187"/>
      <c r="AO182" s="187"/>
      <c r="AP182" s="187"/>
      <c r="AQ182" s="187"/>
      <c r="AR182" s="187"/>
      <c r="AS182" s="187"/>
      <c r="AT182" s="187"/>
      <c r="AU182" s="187"/>
      <c r="AV182" s="187"/>
      <c r="AW182" s="187"/>
      <c r="AX182" s="187"/>
      <c r="AY182" s="187"/>
      <c r="AZ182" s="187"/>
    </row>
    <row r="183" ht="24" customHeight="1" spans="1:52">
      <c r="A183" s="192" t="str">
        <f>'[1]danfoss,sagi'!$A183</f>
        <v>DAN156</v>
      </c>
      <c r="B183" s="193" t="str">
        <f>'[1]danfoss,sagi'!$B183</f>
        <v>Refco 9881276C CL-60 Charging Hose 60"</v>
      </c>
      <c r="C183" s="137"/>
      <c r="D183" s="45"/>
      <c r="E183" s="190">
        <f>'[1]danfoss,sagi'!J183</f>
        <v>176.460784313725</v>
      </c>
      <c r="F183" s="191"/>
      <c r="G183" s="187"/>
      <c r="H183" s="187"/>
      <c r="I183" s="187"/>
      <c r="J183" s="187"/>
      <c r="K183" s="187"/>
      <c r="L183" s="187"/>
      <c r="M183" s="187"/>
      <c r="N183" s="187"/>
      <c r="O183" s="187"/>
      <c r="P183" s="187"/>
      <c r="Q183" s="187"/>
      <c r="R183" s="187"/>
      <c r="S183" s="187"/>
      <c r="T183" s="187"/>
      <c r="U183" s="187"/>
      <c r="V183" s="187"/>
      <c r="W183" s="187"/>
      <c r="X183" s="187"/>
      <c r="Y183" s="187"/>
      <c r="Z183" s="187"/>
      <c r="AA183" s="187"/>
      <c r="AB183" s="187"/>
      <c r="AC183" s="187"/>
      <c r="AD183" s="187"/>
      <c r="AE183" s="187"/>
      <c r="AF183" s="187"/>
      <c r="AG183" s="187"/>
      <c r="AH183" s="187"/>
      <c r="AI183" s="187"/>
      <c r="AJ183" s="187"/>
      <c r="AK183" s="187"/>
      <c r="AL183" s="187"/>
      <c r="AM183" s="187"/>
      <c r="AN183" s="187"/>
      <c r="AO183" s="187"/>
      <c r="AP183" s="187"/>
      <c r="AQ183" s="187"/>
      <c r="AR183" s="187"/>
      <c r="AS183" s="187"/>
      <c r="AT183" s="187"/>
      <c r="AU183" s="187"/>
      <c r="AV183" s="187"/>
      <c r="AW183" s="187"/>
      <c r="AX183" s="187"/>
      <c r="AY183" s="187"/>
      <c r="AZ183" s="187"/>
    </row>
    <row r="184" spans="1:52">
      <c r="A184" s="192" t="str">
        <f>'[1]danfoss,sagi'!$A184</f>
        <v>DAN157</v>
      </c>
      <c r="B184" s="193" t="str">
        <f>'[1]danfoss,sagi'!$B184</f>
        <v>Refco RS-16 (1/8" ~ 5/8") Mini Tube Cutter</v>
      </c>
      <c r="C184" s="137"/>
      <c r="D184" s="45"/>
      <c r="E184" s="190" t="str">
        <f>'[1]danfoss,sagi'!J184</f>
        <v>~</v>
      </c>
      <c r="F184" s="82"/>
      <c r="G184" s="187"/>
      <c r="H184" s="187"/>
      <c r="I184" s="187"/>
      <c r="J184" s="187"/>
      <c r="K184" s="187"/>
      <c r="L184" s="187"/>
      <c r="M184" s="187"/>
      <c r="N184" s="187"/>
      <c r="O184" s="187"/>
      <c r="P184" s="187"/>
      <c r="Q184" s="187"/>
      <c r="R184" s="187"/>
      <c r="S184" s="187"/>
      <c r="T184" s="187"/>
      <c r="U184" s="187"/>
      <c r="V184" s="187"/>
      <c r="W184" s="187"/>
      <c r="X184" s="187"/>
      <c r="Y184" s="187"/>
      <c r="Z184" s="187"/>
      <c r="AA184" s="187"/>
      <c r="AB184" s="187"/>
      <c r="AC184" s="187"/>
      <c r="AD184" s="187"/>
      <c r="AE184" s="187"/>
      <c r="AF184" s="187"/>
      <c r="AG184" s="187"/>
      <c r="AH184" s="187"/>
      <c r="AI184" s="187"/>
      <c r="AJ184" s="187"/>
      <c r="AK184" s="187"/>
      <c r="AL184" s="187"/>
      <c r="AM184" s="187"/>
      <c r="AN184" s="187"/>
      <c r="AO184" s="187"/>
      <c r="AP184" s="187"/>
      <c r="AQ184" s="187"/>
      <c r="AR184" s="187"/>
      <c r="AS184" s="187"/>
      <c r="AT184" s="187"/>
      <c r="AU184" s="187"/>
      <c r="AV184" s="187"/>
      <c r="AW184" s="187"/>
      <c r="AX184" s="187"/>
      <c r="AY184" s="187"/>
      <c r="AZ184" s="187"/>
    </row>
    <row r="185" spans="1:52">
      <c r="A185" s="192" t="str">
        <f>'[1]danfoss,sagi'!$A185</f>
        <v>DAN158</v>
      </c>
      <c r="B185" s="193" t="str">
        <f>'[1]danfoss,sagi'!$B185</f>
        <v>Refco RS-25 (1/8" ~ 1") Mini Tube Cutter </v>
      </c>
      <c r="C185" s="137"/>
      <c r="D185" s="45"/>
      <c r="E185" s="190" t="str">
        <f>'[1]danfoss,sagi'!J185</f>
        <v>~</v>
      </c>
      <c r="F185" s="82"/>
      <c r="G185" s="187"/>
      <c r="H185" s="187"/>
      <c r="I185" s="187"/>
      <c r="J185" s="187"/>
      <c r="K185" s="187"/>
      <c r="L185" s="187"/>
      <c r="M185" s="187"/>
      <c r="N185" s="187"/>
      <c r="O185" s="187"/>
      <c r="P185" s="187"/>
      <c r="Q185" s="187"/>
      <c r="R185" s="187"/>
      <c r="S185" s="187"/>
      <c r="T185" s="187"/>
      <c r="U185" s="187"/>
      <c r="V185" s="187"/>
      <c r="W185" s="187"/>
      <c r="X185" s="187"/>
      <c r="Y185" s="187"/>
      <c r="Z185" s="187"/>
      <c r="AA185" s="187"/>
      <c r="AB185" s="187"/>
      <c r="AC185" s="187"/>
      <c r="AD185" s="187"/>
      <c r="AE185" s="187"/>
      <c r="AF185" s="187"/>
      <c r="AG185" s="187"/>
      <c r="AH185" s="187"/>
      <c r="AI185" s="187"/>
      <c r="AJ185" s="187"/>
      <c r="AK185" s="187"/>
      <c r="AL185" s="187"/>
      <c r="AM185" s="187"/>
      <c r="AN185" s="187"/>
      <c r="AO185" s="187"/>
      <c r="AP185" s="187"/>
      <c r="AQ185" s="187"/>
      <c r="AR185" s="187"/>
      <c r="AS185" s="187"/>
      <c r="AT185" s="187"/>
      <c r="AU185" s="187"/>
      <c r="AV185" s="187"/>
      <c r="AW185" s="187"/>
      <c r="AX185" s="187"/>
      <c r="AY185" s="187"/>
      <c r="AZ185" s="187"/>
    </row>
    <row r="186" spans="1:52">
      <c r="A186" s="192" t="str">
        <f>'[1]danfoss,sagi'!$A186</f>
        <v>DAN159</v>
      </c>
      <c r="B186" s="193" t="str">
        <f>'[1]danfoss,sagi'!$B186</f>
        <v>Refco RD-35 (1/8" ~ 1 3/8") Big Tube Cutter</v>
      </c>
      <c r="C186" s="137"/>
      <c r="D186" s="45"/>
      <c r="E186" s="190" t="str">
        <f>'[1]danfoss,sagi'!J186</f>
        <v>~</v>
      </c>
      <c r="F186" s="82"/>
      <c r="G186" s="187"/>
      <c r="H186" s="187"/>
      <c r="I186" s="187"/>
      <c r="J186" s="187"/>
      <c r="K186" s="187"/>
      <c r="L186" s="187"/>
      <c r="M186" s="187"/>
      <c r="N186" s="187"/>
      <c r="O186" s="187"/>
      <c r="P186" s="187"/>
      <c r="Q186" s="187"/>
      <c r="R186" s="187"/>
      <c r="S186" s="187"/>
      <c r="T186" s="187"/>
      <c r="U186" s="187"/>
      <c r="V186" s="187"/>
      <c r="W186" s="187"/>
      <c r="X186" s="187"/>
      <c r="Y186" s="187"/>
      <c r="Z186" s="187"/>
      <c r="AA186" s="187"/>
      <c r="AB186" s="187"/>
      <c r="AC186" s="187"/>
      <c r="AD186" s="187"/>
      <c r="AE186" s="187"/>
      <c r="AF186" s="187"/>
      <c r="AG186" s="187"/>
      <c r="AH186" s="187"/>
      <c r="AI186" s="187"/>
      <c r="AJ186" s="187"/>
      <c r="AK186" s="187"/>
      <c r="AL186" s="187"/>
      <c r="AM186" s="187"/>
      <c r="AN186" s="187"/>
      <c r="AO186" s="187"/>
      <c r="AP186" s="187"/>
      <c r="AQ186" s="187"/>
      <c r="AR186" s="187"/>
      <c r="AS186" s="187"/>
      <c r="AT186" s="187"/>
      <c r="AU186" s="187"/>
      <c r="AV186" s="187"/>
      <c r="AW186" s="187"/>
      <c r="AX186" s="187"/>
      <c r="AY186" s="187"/>
      <c r="AZ186" s="187"/>
    </row>
    <row r="187" spans="1:52">
      <c r="A187" s="192" t="str">
        <f>'[1]danfoss,sagi'!$A187</f>
        <v>DAN160</v>
      </c>
      <c r="B187" s="193" t="str">
        <f>'[1]danfoss,sagi'!$B187</f>
        <v>Refco RD-42 (1/8" ~ 1 3/4") Big Tube Cutter</v>
      </c>
      <c r="C187" s="137"/>
      <c r="D187" s="45"/>
      <c r="E187" s="190" t="str">
        <f>'[1]danfoss,sagi'!J187</f>
        <v>~</v>
      </c>
      <c r="F187" s="82"/>
      <c r="G187" s="187"/>
      <c r="H187" s="187"/>
      <c r="I187" s="187"/>
      <c r="J187" s="187"/>
      <c r="K187" s="187"/>
      <c r="L187" s="187"/>
      <c r="M187" s="187"/>
      <c r="N187" s="187"/>
      <c r="O187" s="187"/>
      <c r="P187" s="187"/>
      <c r="Q187" s="187"/>
      <c r="R187" s="187"/>
      <c r="S187" s="187"/>
      <c r="T187" s="187"/>
      <c r="U187" s="187"/>
      <c r="V187" s="187"/>
      <c r="W187" s="187"/>
      <c r="X187" s="187"/>
      <c r="Y187" s="187"/>
      <c r="Z187" s="187"/>
      <c r="AA187" s="187"/>
      <c r="AB187" s="187"/>
      <c r="AC187" s="187"/>
      <c r="AD187" s="187"/>
      <c r="AE187" s="187"/>
      <c r="AF187" s="187"/>
      <c r="AG187" s="187"/>
      <c r="AH187" s="187"/>
      <c r="AI187" s="187"/>
      <c r="AJ187" s="187"/>
      <c r="AK187" s="187"/>
      <c r="AL187" s="187"/>
      <c r="AM187" s="187"/>
      <c r="AN187" s="187"/>
      <c r="AO187" s="187"/>
      <c r="AP187" s="187"/>
      <c r="AQ187" s="187"/>
      <c r="AR187" s="187"/>
      <c r="AS187" s="187"/>
      <c r="AT187" s="187"/>
      <c r="AU187" s="187"/>
      <c r="AV187" s="187"/>
      <c r="AW187" s="187"/>
      <c r="AX187" s="187"/>
      <c r="AY187" s="187"/>
      <c r="AZ187" s="187"/>
    </row>
    <row r="188" ht="27.75" customHeight="1" spans="1:52">
      <c r="A188" s="192" t="str">
        <f>'[1]danfoss,sagi'!$A188</f>
        <v>DAN161</v>
      </c>
      <c r="B188" s="193" t="str">
        <f>'[1]danfoss,sagi'!$B188</f>
        <v>Refco 9881466R FA-127-C ratchet wrench</v>
      </c>
      <c r="C188" s="137"/>
      <c r="D188" s="45"/>
      <c r="E188" s="190" t="str">
        <f>'[1]danfoss,sagi'!J188</f>
        <v>~</v>
      </c>
      <c r="F188" s="70"/>
      <c r="G188" s="187"/>
      <c r="H188" s="187"/>
      <c r="I188" s="187"/>
      <c r="J188" s="187"/>
      <c r="K188" s="187"/>
      <c r="L188" s="187"/>
      <c r="M188" s="187"/>
      <c r="N188" s="187"/>
      <c r="O188" s="187"/>
      <c r="P188" s="187"/>
      <c r="Q188" s="187"/>
      <c r="R188" s="187"/>
      <c r="S188" s="187"/>
      <c r="T188" s="187"/>
      <c r="U188" s="187"/>
      <c r="V188" s="187"/>
      <c r="W188" s="187"/>
      <c r="X188" s="187"/>
      <c r="Y188" s="187"/>
      <c r="Z188" s="187"/>
      <c r="AA188" s="187"/>
      <c r="AB188" s="187"/>
      <c r="AC188" s="187"/>
      <c r="AD188" s="187"/>
      <c r="AE188" s="187"/>
      <c r="AF188" s="187"/>
      <c r="AG188" s="187"/>
      <c r="AH188" s="187"/>
      <c r="AI188" s="187"/>
      <c r="AJ188" s="187"/>
      <c r="AK188" s="187"/>
      <c r="AL188" s="187"/>
      <c r="AM188" s="187"/>
      <c r="AN188" s="187"/>
      <c r="AO188" s="187"/>
      <c r="AP188" s="187"/>
      <c r="AQ188" s="187"/>
      <c r="AR188" s="187"/>
      <c r="AS188" s="187"/>
      <c r="AT188" s="187"/>
      <c r="AU188" s="187"/>
      <c r="AV188" s="187"/>
      <c r="AW188" s="187"/>
      <c r="AX188" s="187"/>
      <c r="AY188" s="187"/>
      <c r="AZ188" s="187"/>
    </row>
    <row r="189" ht="32.25" customHeight="1" spans="1:52">
      <c r="A189" s="192" t="str">
        <f>'[1]danfoss,sagi'!$A189</f>
        <v>DAN162</v>
      </c>
      <c r="B189" s="193" t="str">
        <f>'[1]danfoss,sagi'!$B189</f>
        <v>Refco 4506201R FA-I27-Offset ratchet Wrench</v>
      </c>
      <c r="C189" s="137"/>
      <c r="D189" s="45"/>
      <c r="E189" s="190" t="str">
        <f>'[1]danfoss,sagi'!J189</f>
        <v>~</v>
      </c>
      <c r="F189" s="70"/>
      <c r="G189" s="187"/>
      <c r="H189" s="187"/>
      <c r="I189" s="187"/>
      <c r="J189" s="187"/>
      <c r="K189" s="187"/>
      <c r="L189" s="187"/>
      <c r="M189" s="187"/>
      <c r="N189" s="187"/>
      <c r="O189" s="187"/>
      <c r="P189" s="187"/>
      <c r="Q189" s="187"/>
      <c r="R189" s="187"/>
      <c r="S189" s="187"/>
      <c r="T189" s="187"/>
      <c r="U189" s="187"/>
      <c r="V189" s="187"/>
      <c r="W189" s="187"/>
      <c r="X189" s="187"/>
      <c r="Y189" s="187"/>
      <c r="Z189" s="187"/>
      <c r="AA189" s="187"/>
      <c r="AB189" s="187"/>
      <c r="AC189" s="187"/>
      <c r="AD189" s="187"/>
      <c r="AE189" s="187"/>
      <c r="AF189" s="187"/>
      <c r="AG189" s="187"/>
      <c r="AH189" s="187"/>
      <c r="AI189" s="187"/>
      <c r="AJ189" s="187"/>
      <c r="AK189" s="187"/>
      <c r="AL189" s="187"/>
      <c r="AM189" s="187"/>
      <c r="AN189" s="187"/>
      <c r="AO189" s="187"/>
      <c r="AP189" s="187"/>
      <c r="AQ189" s="187"/>
      <c r="AR189" s="187"/>
      <c r="AS189" s="187"/>
      <c r="AT189" s="187"/>
      <c r="AU189" s="187"/>
      <c r="AV189" s="187"/>
      <c r="AW189" s="187"/>
      <c r="AX189" s="187"/>
      <c r="AY189" s="187"/>
      <c r="AZ189" s="187"/>
    </row>
    <row r="190" spans="1:52">
      <c r="A190" s="192" t="str">
        <f>'[1]danfoss,sagi'!$A190</f>
        <v>DAN164</v>
      </c>
      <c r="B190" s="193" t="str">
        <f>'[1]danfoss,sagi'!$B190</f>
        <v>7V Solenoid Valve Coil (220VAC/50Hz, 240V/60Hz)</v>
      </c>
      <c r="C190" s="54" t="s">
        <v>513</v>
      </c>
      <c r="D190" s="55"/>
      <c r="E190" s="190">
        <f>'[1]danfoss,sagi'!J190</f>
        <v>29.2</v>
      </c>
      <c r="F190" s="70"/>
      <c r="G190" s="187"/>
      <c r="H190" s="187"/>
      <c r="I190" s="187"/>
      <c r="J190" s="187"/>
      <c r="K190" s="187"/>
      <c r="L190" s="187"/>
      <c r="M190" s="187"/>
      <c r="N190" s="187"/>
      <c r="O190" s="187"/>
      <c r="P190" s="187"/>
      <c r="Q190" s="187"/>
      <c r="R190" s="187"/>
      <c r="S190" s="187"/>
      <c r="T190" s="187"/>
      <c r="U190" s="187"/>
      <c r="V190" s="187"/>
      <c r="W190" s="187"/>
      <c r="X190" s="187"/>
      <c r="Y190" s="187"/>
      <c r="Z190" s="187"/>
      <c r="AA190" s="187"/>
      <c r="AB190" s="187"/>
      <c r="AC190" s="187"/>
      <c r="AD190" s="187"/>
      <c r="AE190" s="187"/>
      <c r="AF190" s="187"/>
      <c r="AG190" s="187"/>
      <c r="AH190" s="187"/>
      <c r="AI190" s="187"/>
      <c r="AJ190" s="187"/>
      <c r="AK190" s="187"/>
      <c r="AL190" s="187"/>
      <c r="AM190" s="187"/>
      <c r="AN190" s="187"/>
      <c r="AO190" s="187"/>
      <c r="AP190" s="187"/>
      <c r="AQ190" s="187"/>
      <c r="AR190" s="187"/>
      <c r="AS190" s="187"/>
      <c r="AT190" s="187"/>
      <c r="AU190" s="187"/>
      <c r="AV190" s="187"/>
      <c r="AW190" s="187"/>
      <c r="AX190" s="187"/>
      <c r="AY190" s="187"/>
      <c r="AZ190" s="187"/>
    </row>
    <row r="191" spans="1:52">
      <c r="A191" s="192" t="str">
        <f>'[1]danfoss,sagi'!$A191</f>
        <v>DAN165</v>
      </c>
      <c r="B191" s="193" t="str">
        <f>'[1]danfoss,sagi'!$B191</f>
        <v>7V Solenoid Valve Coil (110VAC/50Hz, 120VAC/60Hz)</v>
      </c>
      <c r="C191" s="56"/>
      <c r="D191" s="55"/>
      <c r="E191" s="190">
        <f>'[1]danfoss,sagi'!J191</f>
        <v>30.8</v>
      </c>
      <c r="F191" s="70"/>
      <c r="G191" s="187"/>
      <c r="H191" s="187"/>
      <c r="I191" s="187"/>
      <c r="J191" s="187"/>
      <c r="K191" s="187"/>
      <c r="L191" s="187"/>
      <c r="M191" s="187"/>
      <c r="N191" s="187"/>
      <c r="O191" s="187"/>
      <c r="P191" s="187"/>
      <c r="Q191" s="187"/>
      <c r="R191" s="187"/>
      <c r="S191" s="187"/>
      <c r="T191" s="187"/>
      <c r="U191" s="187"/>
      <c r="V191" s="187"/>
      <c r="W191" s="187"/>
      <c r="X191" s="187"/>
      <c r="Y191" s="187"/>
      <c r="Z191" s="187"/>
      <c r="AA191" s="187"/>
      <c r="AB191" s="187"/>
      <c r="AC191" s="187"/>
      <c r="AD191" s="187"/>
      <c r="AE191" s="187"/>
      <c r="AF191" s="187"/>
      <c r="AG191" s="187"/>
      <c r="AH191" s="187"/>
      <c r="AI191" s="187"/>
      <c r="AJ191" s="187"/>
      <c r="AK191" s="187"/>
      <c r="AL191" s="187"/>
      <c r="AM191" s="187"/>
      <c r="AN191" s="187"/>
      <c r="AO191" s="187"/>
      <c r="AP191" s="187"/>
      <c r="AQ191" s="187"/>
      <c r="AR191" s="187"/>
      <c r="AS191" s="187"/>
      <c r="AT191" s="187"/>
      <c r="AU191" s="187"/>
      <c r="AV191" s="187"/>
      <c r="AW191" s="187"/>
      <c r="AX191" s="187"/>
      <c r="AY191" s="187"/>
      <c r="AZ191" s="187"/>
    </row>
    <row r="192" spans="1:52">
      <c r="A192" s="192" t="str">
        <f>'[1]danfoss,sagi'!$A192</f>
        <v>DAN168</v>
      </c>
      <c r="B192" s="193" t="str">
        <f>'[1]danfoss,sagi'!$B192</f>
        <v>7V Solenoid Valve DIN Connector (PG9 &amp; PG11)</v>
      </c>
      <c r="C192" s="57"/>
      <c r="D192" s="55"/>
      <c r="E192" s="190">
        <f>'[1]danfoss,sagi'!J192</f>
        <v>11</v>
      </c>
      <c r="F192" s="70"/>
      <c r="G192" s="187"/>
      <c r="H192" s="187"/>
      <c r="I192" s="187"/>
      <c r="J192" s="187"/>
      <c r="K192" s="187"/>
      <c r="L192" s="187"/>
      <c r="M192" s="187"/>
      <c r="N192" s="187"/>
      <c r="O192" s="187"/>
      <c r="P192" s="187"/>
      <c r="Q192" s="187"/>
      <c r="R192" s="187"/>
      <c r="S192" s="187"/>
      <c r="T192" s="187"/>
      <c r="U192" s="187"/>
      <c r="V192" s="187"/>
      <c r="W192" s="187"/>
      <c r="X192" s="187"/>
      <c r="Y192" s="187"/>
      <c r="Z192" s="187"/>
      <c r="AA192" s="187"/>
      <c r="AB192" s="187"/>
      <c r="AC192" s="187"/>
      <c r="AD192" s="187"/>
      <c r="AE192" s="187"/>
      <c r="AF192" s="187"/>
      <c r="AG192" s="187"/>
      <c r="AH192" s="187"/>
      <c r="AI192" s="187"/>
      <c r="AJ192" s="187"/>
      <c r="AK192" s="187"/>
      <c r="AL192" s="187"/>
      <c r="AM192" s="187"/>
      <c r="AN192" s="187"/>
      <c r="AO192" s="187"/>
      <c r="AP192" s="187"/>
      <c r="AQ192" s="187"/>
      <c r="AR192" s="187"/>
      <c r="AS192" s="187"/>
      <c r="AT192" s="187"/>
      <c r="AU192" s="187"/>
      <c r="AV192" s="187"/>
      <c r="AW192" s="187"/>
      <c r="AX192" s="187"/>
      <c r="AY192" s="187"/>
      <c r="AZ192" s="187"/>
    </row>
    <row r="193" spans="1:10">
      <c r="A193" s="192" t="str">
        <f>'[1]danfoss,sagi'!$A193</f>
        <v>DAN170</v>
      </c>
      <c r="B193" s="193" t="str">
        <f>'[1]danfoss,sagi'!$B193</f>
        <v>7V4F2 Direct Operated, 1/4" SAE (1/4 - 1/2HP)</v>
      </c>
      <c r="C193" s="56"/>
      <c r="D193" s="55"/>
      <c r="E193" s="190">
        <f>'[1]danfoss,sagi'!J193</f>
        <v>106</v>
      </c>
      <c r="F193" s="70"/>
    </row>
    <row r="194" spans="1:10">
      <c r="A194" s="192" t="str">
        <f>'[1]danfoss,sagi'!$A194</f>
        <v>DAN179</v>
      </c>
      <c r="B194" s="193" t="str">
        <f>'[1]danfoss,sagi'!$B194</f>
        <v>C-083  3/8" SAE Flare</v>
      </c>
      <c r="C194" s="56"/>
      <c r="D194" s="55"/>
      <c r="E194" s="190" t="str">
        <f>'[1]danfoss,sagi'!J194</f>
        <v>~</v>
      </c>
      <c r="F194" s="197"/>
    </row>
    <row r="195" spans="1:10">
      <c r="A195" s="192" t="str">
        <f>'[1]danfoss,sagi'!$A195</f>
        <v>DAN180</v>
      </c>
      <c r="B195" s="193" t="str">
        <f>'[1]danfoss,sagi'!$B195</f>
        <v>C-163  3/8" SAE Flare</v>
      </c>
      <c r="C195" s="56"/>
      <c r="D195" s="55"/>
      <c r="E195" s="190">
        <f>'[1]danfoss,sagi'!J195</f>
        <v>33.4285714285714</v>
      </c>
      <c r="F195" s="197"/>
    </row>
    <row r="196" spans="1:10">
      <c r="A196" s="192" t="str">
        <f>'[1]danfoss,sagi'!$A196</f>
        <v>DAN181</v>
      </c>
      <c r="B196" s="193" t="str">
        <f>'[1]danfoss,sagi'!$B196</f>
        <v>C-164  1/2" SAE Flare</v>
      </c>
      <c r="C196" s="56"/>
      <c r="D196" s="55"/>
      <c r="E196" s="190">
        <f>'[1]danfoss,sagi'!J196</f>
        <v>34.4285714285714</v>
      </c>
      <c r="F196" s="197"/>
    </row>
    <row r="197" spans="1:10">
      <c r="A197" s="192" t="str">
        <f>'[1]danfoss,sagi'!$A197</f>
        <v>DAN182</v>
      </c>
      <c r="B197" s="193" t="str">
        <f>'[1]danfoss,sagi'!$B197</f>
        <v>C-165  5/8" SAE Flare</v>
      </c>
      <c r="C197" s="56"/>
      <c r="D197" s="55"/>
      <c r="E197" s="190">
        <f>'[1]danfoss,sagi'!J197</f>
        <v>36.6666666666667</v>
      </c>
      <c r="F197" s="197"/>
    </row>
    <row r="198" spans="1:10">
      <c r="A198" s="192" t="str">
        <f>'[1]danfoss,sagi'!$A198</f>
        <v>DAN183</v>
      </c>
      <c r="B198" s="193" t="str">
        <f>'[1]danfoss,sagi'!$B198</f>
        <v>PK110 single low pressure (auto 10psi~60psi)</v>
      </c>
      <c r="C198" s="54" t="s">
        <v>514</v>
      </c>
      <c r="D198" s="55"/>
      <c r="E198" s="190" t="str">
        <f>'[1]danfoss,sagi'!J198</f>
        <v>~</v>
      </c>
      <c r="F198" s="197"/>
    </row>
    <row r="199" spans="1:10">
      <c r="A199" s="192" t="str">
        <f>'[1]danfoss,sagi'!$A199</f>
        <v>DAN184</v>
      </c>
      <c r="B199" s="193" t="str">
        <f>'[1]danfoss,sagi'!$B199</f>
        <v>PK502 single low pressure (auto 5psi~15psi)</v>
      </c>
      <c r="C199" s="56"/>
      <c r="D199" s="55"/>
      <c r="E199" s="190">
        <f>'[1]danfoss,sagi'!J199</f>
        <v>64.3333333333333</v>
      </c>
      <c r="F199" s="197"/>
    </row>
    <row r="200" spans="1:10">
      <c r="A200" s="192" t="str">
        <f>'[1]danfoss,sagi'!$A200</f>
        <v>DAN185</v>
      </c>
      <c r="B200" s="193" t="str">
        <f>'[1]danfoss,sagi'!$B200</f>
        <v>PK503 single low pressure (auto 5psi~30psi)</v>
      </c>
      <c r="C200" s="56"/>
      <c r="D200" s="55"/>
      <c r="E200" s="190" t="str">
        <f>'[1]danfoss,sagi'!J200</f>
        <v>~</v>
      </c>
      <c r="F200" s="197"/>
    </row>
    <row r="201" spans="1:10">
      <c r="A201" s="192" t="str">
        <f>'[1]danfoss,sagi'!$A201</f>
        <v>DAN186</v>
      </c>
      <c r="B201" s="193" t="str">
        <f>'[1]danfoss,sagi'!$B201</f>
        <v>PK506 single low pressure (auto 15psi~60psi)</v>
      </c>
      <c r="C201" s="56"/>
      <c r="D201" s="55"/>
      <c r="E201" s="190" t="str">
        <f>'[1]danfoss,sagi'!J201</f>
        <v>~</v>
      </c>
      <c r="F201" s="197"/>
    </row>
    <row r="202" spans="1:10">
      <c r="A202" s="192" t="str">
        <f>'[1]danfoss,sagi'!$A202</f>
        <v>DAN187</v>
      </c>
      <c r="B202" s="193" t="str">
        <f>'[1]danfoss,sagi'!$B202</f>
        <v>PK506M single low pressure (manual 15psi~60psi)</v>
      </c>
      <c r="C202" s="56"/>
      <c r="D202" s="55"/>
      <c r="E202" s="190" t="str">
        <f>'[1]danfoss,sagi'!J202</f>
        <v>~</v>
      </c>
      <c r="F202" s="197"/>
    </row>
    <row r="203" spans="1:10">
      <c r="A203" s="192" t="str">
        <f>'[1]danfoss,sagi'!$A203</f>
        <v>DAN188</v>
      </c>
      <c r="B203" s="193" t="str">
        <f>'[1]danfoss,sagi'!$B203</f>
        <v>PK516 single high pressure (auto 29psi~72psi)</v>
      </c>
      <c r="C203" s="56"/>
      <c r="D203" s="55"/>
      <c r="E203" s="190" t="str">
        <f>'[1]danfoss,sagi'!J203</f>
        <v>~</v>
      </c>
      <c r="F203" s="197"/>
    </row>
    <row r="204" ht="15" spans="1:10">
      <c r="A204" s="192" t="str">
        <f>'[1]danfoss,sagi'!$A204</f>
        <v>DAN189</v>
      </c>
      <c r="B204" s="193" t="str">
        <f>'[1]danfoss,sagi'!$B204</f>
        <v>PK520 single high pressure (auto 20psi~80psi)</v>
      </c>
      <c r="C204" s="56"/>
      <c r="D204" s="55"/>
      <c r="E204" s="190" t="str">
        <f>'[1]danfoss,sagi'!J204</f>
        <v>~</v>
      </c>
      <c r="F204" s="197"/>
      <c r="J204"/>
    </row>
    <row r="205" spans="1:10">
      <c r="A205" s="192" t="str">
        <f>'[1]danfoss,sagi'!$A205</f>
        <v>DAN190</v>
      </c>
      <c r="B205" s="193" t="str">
        <f>'[1]danfoss,sagi'!$B205</f>
        <v>PK530D single high pressure (auto 50psi~150psi)</v>
      </c>
      <c r="C205" s="56"/>
      <c r="D205" s="55"/>
      <c r="E205" s="190" t="str">
        <f>'[1]danfoss,sagi'!J205</f>
        <v>~</v>
      </c>
      <c r="F205" s="197"/>
    </row>
    <row r="206" spans="1:10">
      <c r="A206" s="192" t="str">
        <f>'[1]danfoss,sagi'!$A206</f>
        <v>DAN191</v>
      </c>
      <c r="B206" s="193" t="str">
        <f>'[1]danfoss,sagi'!$B206</f>
        <v>PK530M single high pressure (manual 50psi~150psi)</v>
      </c>
      <c r="C206" s="56"/>
      <c r="D206" s="55"/>
      <c r="E206" s="190">
        <f>'[1]danfoss,sagi'!J206</f>
        <v>64.3333333333333</v>
      </c>
      <c r="F206" s="197"/>
    </row>
    <row r="207" spans="1:10">
      <c r="A207" s="192" t="str">
        <f>'[1]danfoss,sagi'!$A207</f>
        <v>DAN196</v>
      </c>
      <c r="B207" s="193" t="str">
        <f>'[1]danfoss,sagi'!$B207</f>
        <v>ERVE-6-C (4X5X2 ODF 5') R22 exp-valve</v>
      </c>
      <c r="C207" s="56"/>
      <c r="D207" s="55"/>
      <c r="E207" s="190">
        <f>'[1]danfoss,sagi'!J207</f>
        <v>155.5</v>
      </c>
      <c r="F207" s="197"/>
    </row>
    <row r="208" spans="1:10">
      <c r="A208" s="192" t="str">
        <f>'[1]danfoss,sagi'!$A208</f>
        <v>DAN198</v>
      </c>
      <c r="B208" s="193" t="str">
        <f>'[1]danfoss,sagi'!$B208</f>
        <v>ERVE-10-C (5X7X2 ODF 5') R22 exp-valve</v>
      </c>
      <c r="C208" s="56"/>
      <c r="D208" s="55"/>
      <c r="E208" s="190">
        <f>'[1]danfoss,sagi'!J208</f>
        <v>187.833333333333</v>
      </c>
      <c r="F208" s="197"/>
    </row>
    <row r="209" spans="1:6">
      <c r="A209" s="192" t="str">
        <f>'[1]danfoss,sagi'!$A209</f>
        <v>DAN199</v>
      </c>
      <c r="B209" s="193" t="str">
        <f>'[1]danfoss,sagi'!$B209</f>
        <v>ERVE-12-C (5X7X2 ODF 5') R22 exp-valve</v>
      </c>
      <c r="C209" s="57"/>
      <c r="D209" s="55"/>
      <c r="E209" s="190">
        <f>'[1]danfoss,sagi'!J209</f>
        <v>187.833333333333</v>
      </c>
      <c r="F209" s="197"/>
    </row>
    <row r="210" spans="1:6">
      <c r="A210" s="192" t="str">
        <f>'[1]danfoss,sagi'!$A210</f>
        <v>DAN201</v>
      </c>
      <c r="B210" s="193" t="str">
        <f>'[1]danfoss,sagi'!$B210</f>
        <v>ERSE-9-C  (5X7X2 ODF 5') R404,507 exp-valve</v>
      </c>
      <c r="C210" s="57"/>
      <c r="D210" s="55"/>
      <c r="E210" s="190">
        <f>'[1]danfoss,sagi'!J210</f>
        <v>198.833333333333</v>
      </c>
      <c r="F210" s="197"/>
    </row>
    <row r="211" ht="22.5" spans="1:6">
      <c r="A211" s="192" t="str">
        <f>'[1]danfoss,sagi'!$A211</f>
        <v>DAN202</v>
      </c>
      <c r="B211" s="193" t="str">
        <f>'[1]danfoss,sagi'!$B211</f>
        <v>Y1037-FV-3-180 3X3 ODF5' Injection valve</v>
      </c>
      <c r="C211" s="213" t="s">
        <v>515</v>
      </c>
      <c r="D211" s="196"/>
      <c r="E211" s="190">
        <f>'[1]danfoss,sagi'!J211</f>
        <v>477.777777777778</v>
      </c>
      <c r="F211" s="197"/>
    </row>
    <row r="212" spans="1:6">
      <c r="A212" s="192" t="str">
        <f>'[1]danfoss,sagi'!$A212</f>
        <v>DAN203</v>
      </c>
      <c r="B212" s="193" t="str">
        <f>'[1]danfoss,sagi'!$B212</f>
        <v>TCLE 5 HW 100 SAE EE 5FT 1/2 X 5/8 SAE ANG 6A (12)</v>
      </c>
      <c r="C212" s="45" t="s">
        <v>516</v>
      </c>
      <c r="D212" s="45"/>
      <c r="E212" s="190">
        <f>'[1]danfoss,sagi'!J212</f>
        <v>366.829411764706</v>
      </c>
      <c r="F212" s="197"/>
    </row>
    <row r="213" spans="1:6">
      <c r="A213" s="192" t="str">
        <f>'[1]danfoss,sagi'!$A213</f>
        <v>DAN204</v>
      </c>
      <c r="B213" s="193" t="str">
        <f>'[1]danfoss,sagi'!$B213</f>
        <v>TCLE 71/2 HW 100 SAE EE 5FT 1/2 X 5/8 SAE ANG 6A (12)</v>
      </c>
      <c r="C213" s="45"/>
      <c r="D213" s="45"/>
      <c r="E213" s="190">
        <f>'[1]danfoss,sagi'!J213</f>
        <v>366.829411764706</v>
      </c>
      <c r="F213" s="197"/>
    </row>
    <row r="214" spans="1:6">
      <c r="A214" s="192" t="str">
        <f>'[1]danfoss,sagi'!$A214</f>
        <v>DAN205</v>
      </c>
      <c r="B214" s="193" t="str">
        <f>'[1]danfoss,sagi'!$B214</f>
        <v>TCLE 10 HW 100 SAE EE 5FT 1/2 X 5/8 SAE ANG 6A (12)</v>
      </c>
      <c r="C214" s="45"/>
      <c r="D214" s="45"/>
      <c r="E214" s="190">
        <f>'[1]danfoss,sagi'!J214</f>
        <v>366.829411764706</v>
      </c>
      <c r="F214" s="197"/>
    </row>
    <row r="215" spans="1:6">
      <c r="A215" s="192" t="str">
        <f>'[1]danfoss,sagi'!$A215</f>
        <v>DAN206</v>
      </c>
      <c r="B215" s="193" t="str">
        <f>'[1]danfoss,sagi'!$B215</f>
        <v>TCLE 12 HW 100 SAE EE  5FT 1/2X5/8 SAEANG 6A (12)</v>
      </c>
      <c r="C215" s="45"/>
      <c r="D215" s="45"/>
      <c r="E215" s="190">
        <f>'[1]danfoss,sagi'!J215</f>
        <v>366.829411764706</v>
      </c>
      <c r="F215" s="197"/>
    </row>
    <row r="216" spans="1:6">
      <c r="A216" s="192" t="str">
        <f>'[1]danfoss,sagi'!$A216</f>
        <v>DAN207</v>
      </c>
      <c r="B216" s="193" t="str">
        <f>'[1]danfoss,sagi'!$B216</f>
        <v>TJLE 14 HW100 SAE EE 5FT 5/8 X 7/8 ODF ANG 6A (12)</v>
      </c>
      <c r="C216" s="45"/>
      <c r="D216" s="45"/>
      <c r="E216" s="190" t="str">
        <f>'[1]danfoss,sagi'!J216</f>
        <v>~</v>
      </c>
      <c r="F216" s="197"/>
    </row>
    <row r="217" spans="1:6">
      <c r="A217" s="192" t="str">
        <f>'[1]danfoss,sagi'!$A217</f>
        <v>DAN208</v>
      </c>
      <c r="B217" s="193" t="str">
        <f>'[1]danfoss,sagi'!$B217</f>
        <v>TJRE 18 HW100 SAEEE 5FT 7/8 ODF X 1-1/8 ODM ANG 6A (12)</v>
      </c>
      <c r="C217" s="45"/>
      <c r="D217" s="45"/>
      <c r="E217" s="190" t="str">
        <f>'[1]danfoss,sagi'!J217</f>
        <v>~</v>
      </c>
      <c r="F217" s="197"/>
    </row>
    <row r="218" spans="1:6">
      <c r="A218" s="192" t="str">
        <f>'[1]danfoss,sagi'!$A218</f>
        <v>DAN209</v>
      </c>
      <c r="B218" s="193" t="str">
        <f>'[1]danfoss,sagi'!$B218</f>
        <v>TER 22 HW100 SAE EE 10FT 7/8 ODF X 1-1/8 ODM ANG 6A (6)</v>
      </c>
      <c r="C218" s="45"/>
      <c r="D218" s="45"/>
      <c r="E218" s="190" t="str">
        <f>'[1]danfoss,sagi'!J218</f>
        <v>~</v>
      </c>
      <c r="F218" s="197"/>
    </row>
    <row r="219" spans="1:6">
      <c r="A219" s="192" t="str">
        <f>'[1]danfoss,sagi'!$A219</f>
        <v>DAN210</v>
      </c>
      <c r="B219" s="193" t="str">
        <f>'[1]danfoss,sagi'!$B219</f>
        <v>TER 26 HW100 SAE EE 10FT 7/8 ODF X 1-1/8 ODM ANG 6A (6)</v>
      </c>
      <c r="C219" s="45"/>
      <c r="D219" s="45"/>
      <c r="E219" s="190" t="str">
        <f>'[1]danfoss,sagi'!J219</f>
        <v>~</v>
      </c>
      <c r="F219" s="197"/>
    </row>
    <row r="220" spans="1:6">
      <c r="A220" s="192" t="str">
        <f>'[1]danfoss,sagi'!$A220</f>
        <v>DAN211</v>
      </c>
      <c r="B220" s="193" t="str">
        <f>'[1]danfoss,sagi'!$B220</f>
        <v>TIR 55 HW100 SAE EE 10FT 7/8 ODF X 1-1/8 ODM ANG 6A (6)</v>
      </c>
      <c r="C220" s="45"/>
      <c r="D220" s="45"/>
      <c r="E220" s="190" t="str">
        <f>'[1]danfoss,sagi'!J220</f>
        <v>~</v>
      </c>
      <c r="F220" s="197"/>
    </row>
    <row r="221" spans="1:6">
      <c r="A221" s="192" t="str">
        <f>'[1]danfoss,sagi'!$A221</f>
        <v>DAN212</v>
      </c>
      <c r="B221" s="193" t="str">
        <f>'[1]danfoss,sagi'!$B221</f>
        <v>THR 75 HW100 SAEEE 10FT 1-1/8 X 1-1/8 ODM ANG 6A (6)</v>
      </c>
      <c r="C221" s="45"/>
      <c r="D221" s="45"/>
      <c r="E221" s="190" t="str">
        <f>'[1]danfoss,sagi'!J221</f>
        <v>~</v>
      </c>
      <c r="F221" s="197"/>
    </row>
    <row r="222" spans="1:6">
      <c r="A222" s="192" t="str">
        <f>'[1]danfoss,sagi'!$A222</f>
        <v>DAN213</v>
      </c>
      <c r="B222" s="193" t="str">
        <f>'[1]danfoss,sagi'!$B222</f>
        <v>TRAE+ 20HW100 SAE EE 10FT 7/8X1-1/8 ODF S/T 6A (6)</v>
      </c>
      <c r="C222" s="45"/>
      <c r="D222" s="45"/>
      <c r="E222" s="190">
        <f>'[1]danfoss,sagi'!J222</f>
        <v>536.21568627451</v>
      </c>
      <c r="F222" s="197"/>
    </row>
    <row r="223" spans="1:6">
      <c r="A223" s="192" t="str">
        <f>'[1]danfoss,sagi'!$A223</f>
        <v>DAN214</v>
      </c>
      <c r="B223" s="193" t="str">
        <f>'[1]danfoss,sagi'!$B223</f>
        <v>TRAE+ 30HW100 SAE EE 10FT 7/8X1-1/8 ODF S/T 6A (6)</v>
      </c>
      <c r="C223" s="45"/>
      <c r="D223" s="45"/>
      <c r="E223" s="190">
        <f>'[1]danfoss,sagi'!J223</f>
        <v>536.21568627451</v>
      </c>
      <c r="F223" s="197"/>
    </row>
    <row r="224" spans="1:6">
      <c r="A224" s="192" t="str">
        <f>'[1]danfoss,sagi'!$A224</f>
        <v>DAN215</v>
      </c>
      <c r="B224" s="193" t="str">
        <f>'[1]danfoss,sagi'!$B224</f>
        <v>TRAE+ 40 HW100 SAE EE 15FT 7/8 X 1-1/8 ODF S/T 6A (6)</v>
      </c>
      <c r="C224" s="45"/>
      <c r="D224" s="45"/>
      <c r="E224" s="190">
        <f>'[1]danfoss,sagi'!J224</f>
        <v>536.21568627451</v>
      </c>
      <c r="F224" s="197"/>
    </row>
    <row r="225" spans="1:6">
      <c r="A225" s="192" t="str">
        <f>'[1]danfoss,sagi'!$A225</f>
        <v>DAN216</v>
      </c>
      <c r="B225" s="193" t="str">
        <f>'[1]danfoss,sagi'!$B225</f>
        <v>TRAE 50 HW100 SAE EE 10FT 1-1/8X1-3/8 ODF S/T6A (6)</v>
      </c>
      <c r="C225" s="45"/>
      <c r="D225" s="45"/>
      <c r="E225" s="190" t="str">
        <f>'[1]danfoss,sagi'!J225</f>
        <v>~</v>
      </c>
      <c r="F225" s="197"/>
    </row>
    <row r="226" spans="1:6">
      <c r="A226" s="192" t="str">
        <f>'[1]danfoss,sagi'!$A226</f>
        <v>DAN217</v>
      </c>
      <c r="B226" s="193" t="str">
        <f>'[1]danfoss,sagi'!$B226</f>
        <v>TRAE 60 HW100 SAE EE 10FT 1-1/8 X 1-3/8 ODF S/T 6A (6)</v>
      </c>
      <c r="C226" s="45"/>
      <c r="D226" s="45"/>
      <c r="E226" s="190" t="str">
        <f>'[1]danfoss,sagi'!J226</f>
        <v>~</v>
      </c>
      <c r="F226" s="197"/>
    </row>
    <row r="227" spans="1:6">
      <c r="A227" s="192" t="str">
        <f>'[1]danfoss,sagi'!$A227</f>
        <v>DAN218</v>
      </c>
      <c r="B227" s="193" t="str">
        <f>'[1]danfoss,sagi'!$B227</f>
        <v>TRAES 5 SW45 (R507 EXP VALVE COPELAND)</v>
      </c>
      <c r="C227" s="45"/>
      <c r="D227" s="45"/>
      <c r="E227" s="190">
        <f>'[1]danfoss,sagi'!J227</f>
        <v>215.450980392157</v>
      </c>
      <c r="F227" s="197"/>
    </row>
    <row r="228" spans="1:6">
      <c r="A228" s="192" t="str">
        <f>'[1]danfoss,sagi'!$A228</f>
        <v>DAN218.1</v>
      </c>
      <c r="B228" s="193" t="str">
        <f>'[1]danfoss,sagi'!$B228</f>
        <v>TRAES 7 SW45 (R507 EXP VALVE COPELAND)</v>
      </c>
      <c r="C228" s="45"/>
      <c r="D228" s="45"/>
      <c r="E228" s="190">
        <f>'[1]danfoss,sagi'!J228</f>
        <v>215.450980392157</v>
      </c>
      <c r="F228" s="197"/>
    </row>
    <row r="229" spans="1:6">
      <c r="A229" s="192" t="str">
        <f>'[1]danfoss,sagi'!$A229</f>
        <v>DAN218.2</v>
      </c>
      <c r="B229" s="193" t="str">
        <f>'[1]danfoss,sagi'!$B229</f>
        <v>TRAES 7.5 SW45 (R507 EXP VALVE COPELAND)</v>
      </c>
      <c r="C229" s="45"/>
      <c r="D229" s="45"/>
      <c r="E229" s="190">
        <f>'[1]danfoss,sagi'!J229</f>
        <v>215.450980392157</v>
      </c>
      <c r="F229" s="197"/>
    </row>
    <row r="230" spans="1:6">
      <c r="A230" s="192" t="str">
        <f>'[1]danfoss,sagi'!$A230</f>
        <v>DAN218.3</v>
      </c>
      <c r="B230" s="193" t="str">
        <f>'[1]danfoss,sagi'!$B230</f>
        <v>TRAES 10 SW45 (R507 EXP VALVE COPELAND)</v>
      </c>
      <c r="C230" s="45"/>
      <c r="D230" s="45"/>
      <c r="E230" s="190">
        <f>'[1]danfoss,sagi'!J230</f>
        <v>215.450980392157</v>
      </c>
      <c r="F230" s="197"/>
    </row>
    <row r="231" spans="1:6">
      <c r="A231" s="192" t="str">
        <f>'[1]danfoss,sagi'!$A231</f>
        <v>DAN218.6</v>
      </c>
      <c r="B231" s="193" t="str">
        <f>'[1]danfoss,sagi'!$B231</f>
        <v>TRAES 5 SZ (R507 EXP VALVE COPELAND)</v>
      </c>
      <c r="C231" s="45"/>
      <c r="D231" s="45"/>
      <c r="E231" s="190">
        <f>'[1]danfoss,sagi'!J231</f>
        <v>215.450980392157</v>
      </c>
      <c r="F231" s="197"/>
    </row>
    <row r="232" spans="1:6">
      <c r="A232" s="192" t="str">
        <f>'[1]danfoss,sagi'!$A232</f>
        <v>DAN218.7</v>
      </c>
      <c r="B232" s="193" t="str">
        <f>'[1]danfoss,sagi'!$B232</f>
        <v>TRAES 7.5 SZ (R507 EXP VALVE COPELAND)</v>
      </c>
      <c r="C232" s="45"/>
      <c r="D232" s="45"/>
      <c r="E232" s="190">
        <f>'[1]danfoss,sagi'!J232</f>
        <v>215.450980392157</v>
      </c>
      <c r="F232" s="197"/>
    </row>
    <row r="233" spans="1:6">
      <c r="A233" s="192" t="str">
        <f>'[1]danfoss,sagi'!$A233</f>
        <v>DAN218.8</v>
      </c>
      <c r="B233" s="193" t="str">
        <f>'[1]danfoss,sagi'!$B233</f>
        <v>TA-HW100 (R22 EXP-VALVE COPELAND)</v>
      </c>
      <c r="C233" s="45"/>
      <c r="D233" s="45"/>
      <c r="E233" s="190">
        <f>'[1]danfoss,sagi'!J233</f>
        <v>128.949019607843</v>
      </c>
      <c r="F233" s="197"/>
    </row>
    <row r="234" spans="1:6">
      <c r="A234" s="192" t="str">
        <f>'[1]danfoss,sagi'!$A234</f>
        <v>DAN218.9</v>
      </c>
      <c r="B234" s="193" t="str">
        <f>'[1]danfoss,sagi'!$B234</f>
        <v>TAE-HW100 (R22 EXP-VALVE COPELAND)</v>
      </c>
      <c r="C234" s="45"/>
      <c r="D234" s="45"/>
      <c r="E234" s="190">
        <f>'[1]danfoss,sagi'!J234</f>
        <v>143.982352941176</v>
      </c>
      <c r="F234" s="197"/>
    </row>
    <row r="235" spans="1:6">
      <c r="A235" s="192" t="str">
        <f>'[1]danfoss,sagi'!$A235</f>
        <v>DAN218.10</v>
      </c>
      <c r="B235" s="193" t="str">
        <f>'[1]danfoss,sagi'!$B235</f>
        <v>TA-SW75 (R507 EXP-VALVE COPELAND)</v>
      </c>
      <c r="C235" s="45"/>
      <c r="D235" s="45"/>
      <c r="E235" s="190">
        <f>'[1]danfoss,sagi'!J235</f>
        <v>128.949019607843</v>
      </c>
      <c r="F235" s="197"/>
    </row>
    <row r="236" spans="1:6">
      <c r="A236" s="192" t="str">
        <f>'[1]danfoss,sagi'!$A236</f>
        <v>DAN218.11</v>
      </c>
      <c r="B236" s="193" t="str">
        <f>'[1]danfoss,sagi'!$B236</f>
        <v>TAE-SW75 (R507 EXP-VALVE COPELAND)</v>
      </c>
      <c r="C236" s="45"/>
      <c r="D236" s="45"/>
      <c r="E236" s="190">
        <f>'[1]danfoss,sagi'!J236</f>
        <v>143.982352941176</v>
      </c>
      <c r="F236" s="197"/>
    </row>
    <row r="237" spans="1:6">
      <c r="A237" s="192" t="str">
        <f>'[1]danfoss,sagi'!$A237</f>
        <v>DAN218.12</v>
      </c>
      <c r="B237" s="193" t="str">
        <f>'[1]danfoss,sagi'!$B237</f>
        <v>TAO-0 ORIFICE COPELAND</v>
      </c>
      <c r="C237" s="45"/>
      <c r="D237" s="45"/>
      <c r="E237" s="190">
        <f>'[1]danfoss,sagi'!J237</f>
        <v>33.9576470588235</v>
      </c>
      <c r="F237" s="197"/>
    </row>
    <row r="238" spans="1:6">
      <c r="A238" s="192" t="str">
        <f>'[1]danfoss,sagi'!$A238</f>
        <v>DAN218.13</v>
      </c>
      <c r="B238" s="193" t="str">
        <f>'[1]danfoss,sagi'!$B238</f>
        <v>TAO-1 ORIFICE COPELAND</v>
      </c>
      <c r="C238" s="45"/>
      <c r="D238" s="45"/>
      <c r="E238" s="190">
        <f>'[1]danfoss,sagi'!J238</f>
        <v>33.9576470588235</v>
      </c>
      <c r="F238" s="197"/>
    </row>
    <row r="239" spans="1:6">
      <c r="A239" s="192" t="str">
        <f>'[1]danfoss,sagi'!$A239</f>
        <v>DAN218.14</v>
      </c>
      <c r="B239" s="193" t="str">
        <f>'[1]danfoss,sagi'!$B239</f>
        <v>TAO-2 ORIFICE COPELAND</v>
      </c>
      <c r="C239" s="45"/>
      <c r="D239" s="45"/>
      <c r="E239" s="190">
        <f>'[1]danfoss,sagi'!J239</f>
        <v>33.9576470588235</v>
      </c>
      <c r="F239" s="197"/>
    </row>
    <row r="240" spans="1:6">
      <c r="A240" s="192" t="str">
        <f>'[1]danfoss,sagi'!$A240</f>
        <v>DAN218.15</v>
      </c>
      <c r="B240" s="193" t="str">
        <f>'[1]danfoss,sagi'!$B240</f>
        <v>TAO-3 ORIFICE COPELAND</v>
      </c>
      <c r="C240" s="45"/>
      <c r="D240" s="45"/>
      <c r="E240" s="190">
        <f>'[1]danfoss,sagi'!J240</f>
        <v>33.9576470588235</v>
      </c>
      <c r="F240" s="197"/>
    </row>
    <row r="241" spans="1:9">
      <c r="A241" s="192" t="str">
        <f>'[1]danfoss,sagi'!$A241</f>
        <v>DAN218.16</v>
      </c>
      <c r="B241" s="193" t="str">
        <f>'[1]danfoss,sagi'!$B241</f>
        <v>TAO-4 ORIFICE COPELAND</v>
      </c>
      <c r="C241" s="45"/>
      <c r="D241" s="45"/>
      <c r="E241" s="190">
        <f>'[1]danfoss,sagi'!J241</f>
        <v>33.9576470588235</v>
      </c>
      <c r="F241" s="197"/>
    </row>
    <row r="242" spans="1:9">
      <c r="A242" s="192" t="str">
        <f>'[1]danfoss,sagi'!$A242</f>
        <v>DAN218.17</v>
      </c>
      <c r="B242" s="193" t="str">
        <f>'[1]danfoss,sagi'!$B242</f>
        <v>TAO-5 ORIFICE COPELAND</v>
      </c>
      <c r="C242" s="45"/>
      <c r="D242" s="45"/>
      <c r="E242" s="190">
        <f>'[1]danfoss,sagi'!J242</f>
        <v>33.9576470588235</v>
      </c>
      <c r="F242" s="197"/>
    </row>
    <row r="243" spans="1:9">
      <c r="A243" s="192" t="str">
        <f>'[1]danfoss,sagi'!$A243</f>
        <v>DAN218.18</v>
      </c>
      <c r="B243" s="193" t="str">
        <f>'[1]danfoss,sagi'!$B243</f>
        <v>TAO-6 ORIFICE COPELAND</v>
      </c>
      <c r="C243" s="45"/>
      <c r="D243" s="45"/>
      <c r="E243" s="190">
        <f>'[1]danfoss,sagi'!J243</f>
        <v>33.9576470588235</v>
      </c>
      <c r="F243" s="197"/>
    </row>
    <row r="244" ht="19" customHeight="1" spans="1:9">
      <c r="A244" s="192" t="str">
        <f>'[1]danfoss,sagi'!$A244</f>
        <v>DAN218.19</v>
      </c>
      <c r="B244" s="193" t="str">
        <f>'[1]danfoss,sagi'!$B244</f>
        <v>DX3-008 (R22)</v>
      </c>
      <c r="C244" s="45"/>
      <c r="D244" s="45"/>
      <c r="E244" s="190">
        <f>'[1]danfoss,sagi'!J244</f>
        <v>1449.86524064171</v>
      </c>
      <c r="F244" s="197"/>
    </row>
    <row r="245" ht="17" customHeight="1" spans="1:9">
      <c r="A245" s="192" t="str">
        <f>'[1]danfoss,sagi'!$A245</f>
        <v>DAN218.20</v>
      </c>
      <c r="B245" s="193" t="str">
        <f>'[1]danfoss,sagi'!$B245</f>
        <v>DX3-010 (R22)</v>
      </c>
      <c r="C245" s="45"/>
      <c r="D245" s="45"/>
      <c r="E245" s="190">
        <f>'[1]danfoss,sagi'!J245</f>
        <v>1464.94973262032</v>
      </c>
      <c r="F245" s="197"/>
    </row>
    <row r="246" ht="16" customHeight="1" spans="1:9">
      <c r="A246" s="192" t="str">
        <f>'[1]danfoss,sagi'!$A246</f>
        <v>DAN218.21</v>
      </c>
      <c r="B246" s="193" t="str">
        <f>'[1]danfoss,sagi'!$B246</f>
        <v>DX3-012 (R22)</v>
      </c>
      <c r="C246" s="45"/>
      <c r="D246" s="45"/>
      <c r="E246" s="190">
        <f>'[1]danfoss,sagi'!J246</f>
        <v>1478.89411764706</v>
      </c>
      <c r="F246" s="197"/>
    </row>
    <row r="247" ht="16" customHeight="1" spans="1:9">
      <c r="A247" s="192" t="str">
        <f>'[1]danfoss,sagi'!$A247</f>
        <v>DAN218.22</v>
      </c>
      <c r="B247" s="193" t="str">
        <f>'[1]danfoss,sagi'!$B247</f>
        <v>DX3-015 (R22)</v>
      </c>
      <c r="C247" s="45"/>
      <c r="D247" s="45"/>
      <c r="E247" s="190">
        <f>'[1]danfoss,sagi'!J247</f>
        <v>1493.89090909091</v>
      </c>
      <c r="F247" s="197"/>
    </row>
    <row r="248" ht="14" customHeight="1" spans="1:9">
      <c r="A248" s="192" t="str">
        <f>'[1]danfoss,sagi'!$A248</f>
        <v>DAN218.23</v>
      </c>
      <c r="B248" s="193" t="str">
        <f>'[1]danfoss,sagi'!$B248</f>
        <v>DX3-020 (R22)</v>
      </c>
      <c r="C248" s="45"/>
      <c r="D248" s="45"/>
      <c r="E248" s="190">
        <f>'[1]danfoss,sagi'!J248</f>
        <v>1510.20320855615</v>
      </c>
      <c r="F248" s="197"/>
    </row>
    <row r="249" ht="41" customHeight="1" spans="1:9">
      <c r="A249" s="192" t="str">
        <f>'[1]danfoss,sagi'!$A249</f>
        <v>DAN218.24</v>
      </c>
      <c r="B249" s="193" t="str">
        <f>'[1]danfoss,sagi'!$B249</f>
        <v>DIXELL TRANSFORMER TF20D</v>
      </c>
      <c r="C249" s="45"/>
      <c r="D249" s="45"/>
      <c r="E249" s="190">
        <f>'[1]danfoss,sagi'!J249</f>
        <v>166.701176470588</v>
      </c>
      <c r="F249" s="198"/>
    </row>
    <row r="250" spans="1:9">
      <c r="A250" s="192" t="str">
        <f>'[1]danfoss,sagi'!$A250</f>
        <v>DAN217.1</v>
      </c>
      <c r="B250" s="193" t="str">
        <f>'[1]danfoss,sagi'!$B250</f>
        <v>TCLE 4.5 SW100 SAE EE 10FT 5/8 X 7/8 ODF R-404A (12)</v>
      </c>
      <c r="C250" s="45"/>
      <c r="D250" s="45"/>
      <c r="E250" s="190">
        <f>'[1]danfoss,sagi'!J250</f>
        <v>359.538461538461</v>
      </c>
      <c r="F250" s="214"/>
    </row>
    <row r="251" spans="1:9">
      <c r="A251" s="192" t="str">
        <f>'[1]danfoss,sagi'!$A251</f>
        <v>DAN219</v>
      </c>
      <c r="B251" s="193" t="str">
        <f>'[1]danfoss,sagi'!$B251</f>
        <v>A-WZ 5582  4 STD - 1/2"  (6)060933</v>
      </c>
      <c r="C251" s="45" t="s">
        <v>517</v>
      </c>
      <c r="D251" s="45"/>
      <c r="E251" s="190">
        <f>'[1]danfoss,sagi'!J251</f>
        <v>261.286571642911</v>
      </c>
      <c r="F251" s="207"/>
    </row>
    <row r="252" spans="1:9">
      <c r="A252" s="192" t="str">
        <f>'[1]danfoss,sagi'!$A252</f>
        <v>DAN220</v>
      </c>
      <c r="B252" s="193" t="str">
        <f>'[1]danfoss,sagi'!$B252</f>
        <v>A-WZ 5585  5 STD - 5/8" (6)060934</v>
      </c>
      <c r="C252" s="45"/>
      <c r="D252" s="45"/>
      <c r="E252" s="190">
        <f>'[1]danfoss,sagi'!J252</f>
        <v>278.664666166542</v>
      </c>
      <c r="F252" s="212"/>
    </row>
    <row r="253" spans="1:9">
      <c r="A253" s="192" t="str">
        <f>'[1]danfoss,sagi'!$A253</f>
        <v>DAN221</v>
      </c>
      <c r="B253" s="193" t="str">
        <f>'[1]danfoss,sagi'!$B253</f>
        <v>A-WZ 5587  7 STD - 7/8" (6)060931</v>
      </c>
      <c r="C253" s="45"/>
      <c r="D253" s="45"/>
      <c r="E253" s="190">
        <f>'[1]danfoss,sagi'!J253</f>
        <v>290.429482370593</v>
      </c>
      <c r="F253" s="212"/>
    </row>
    <row r="254" spans="1:9">
      <c r="A254" s="192" t="str">
        <f>'[1]danfoss,sagi'!$A254</f>
        <v>DAN222</v>
      </c>
      <c r="B254" s="193" t="str">
        <f>'[1]danfoss,sagi'!$B254</f>
        <v>A-WZ 5588  9 STD - 1 1/8" (6)060974</v>
      </c>
      <c r="C254" s="45"/>
      <c r="D254" s="45"/>
      <c r="E254" s="190">
        <f>'[1]danfoss,sagi'!J254</f>
        <v>297.042385596399</v>
      </c>
      <c r="F254" s="212"/>
    </row>
    <row r="255" spans="1:9">
      <c r="A255" s="192" t="str">
        <f>'[1]danfoss,sagi'!$A255</f>
        <v>DAN223</v>
      </c>
      <c r="B255" s="193" t="str">
        <f>'[1]danfoss,sagi'!$B255</f>
        <v>A-WZ 5690 9 STD - 1 1/8" x 6" DIA.065152</v>
      </c>
      <c r="C255" s="45"/>
      <c r="D255" s="45"/>
      <c r="E255" s="190" t="str">
        <f>'[1]danfoss,sagi'!J255</f>
        <v>~</v>
      </c>
      <c r="F255" s="212"/>
    </row>
    <row r="256" spans="1:9">
      <c r="A256" s="192" t="str">
        <f>'[1]danfoss,sagi'!$A256</f>
        <v>DAN224</v>
      </c>
      <c r="B256" s="193" t="str">
        <f>'[1]danfoss,sagi'!$B256</f>
        <v>A-WZ 5590 11 STD - 1 3/8"  (6)060930</v>
      </c>
      <c r="C256" s="45"/>
      <c r="D256" s="45"/>
      <c r="E256" s="190">
        <f>'[1]danfoss,sagi'!J256</f>
        <v>319.572393098275</v>
      </c>
      <c r="F256" s="212"/>
      <c r="I256" s="215"/>
    </row>
    <row r="257" spans="1:9">
      <c r="A257" s="192" t="str">
        <f>'[1]danfoss,sagi'!$A257</f>
        <v>DAN225</v>
      </c>
      <c r="B257" s="193" t="str">
        <f>'[1]danfoss,sagi'!$B257</f>
        <v>A-WZ 5690 11 STD - 1 3/8" x 6" DIA.060978</v>
      </c>
      <c r="C257" s="45"/>
      <c r="D257" s="45"/>
      <c r="E257" s="190">
        <f>'[1]danfoss,sagi'!J257</f>
        <v>578.013878469617</v>
      </c>
      <c r="F257" s="212"/>
      <c r="I257" s="215"/>
    </row>
    <row r="258" ht="11" customHeight="1" spans="1:9">
      <c r="A258" s="192" t="str">
        <f>'[1]danfoss,sagi'!$A258</f>
        <v>DAN226</v>
      </c>
      <c r="B258" s="193" t="str">
        <f>'[1]danfoss,sagi'!$B258</f>
        <v>A-WZ 5692 13 STD 1 5/8" 060979</v>
      </c>
      <c r="C258" s="45"/>
      <c r="D258" s="216"/>
      <c r="E258" s="190">
        <f>'[1]danfoss,sagi'!J258</f>
        <v>663.597149287322</v>
      </c>
      <c r="F258" s="211"/>
      <c r="I258" s="215"/>
    </row>
    <row r="259" hidden="1" spans="1:9">
      <c r="A259" s="192" t="e">
        <f>'[1]danfoss,sagi'!#REF!</f>
        <v>#REF!</v>
      </c>
      <c r="B259" s="193" t="e">
        <f>'[1]danfoss,sagi'!#REF!</f>
        <v>#REF!</v>
      </c>
      <c r="C259" s="217" t="s">
        <v>518</v>
      </c>
      <c r="D259" s="216"/>
      <c r="E259" s="190" t="e">
        <f>'[1]danfoss,sagi'!#REF!</f>
        <v>#REF!</v>
      </c>
      <c r="F259" s="198"/>
      <c r="I259" s="218"/>
    </row>
    <row r="260" ht="54" customHeight="1" spans="1:9">
      <c r="A260" s="192" t="str">
        <f>'[1]danfoss,sagi'!$A259</f>
        <v>DAN228</v>
      </c>
      <c r="B260" s="193" t="str">
        <f>'[1]danfoss,sagi'!$B259</f>
        <v>OMB-JB1 C/W ASC 2 ELECTRONIC WITH ALARM (65365)</v>
      </c>
      <c r="C260" s="219"/>
      <c r="D260" s="216"/>
      <c r="E260" s="190">
        <f>'[1]danfoss,sagi'!J259</f>
        <v>1205.79606440072</v>
      </c>
      <c r="F260" s="198"/>
    </row>
    <row r="261" hidden="1" spans="1:9">
      <c r="A261" s="192" t="e">
        <f>'[1]danfoss,sagi'!#REF!</f>
        <v>#REF!</v>
      </c>
      <c r="B261" s="193" t="e">
        <f>'[1]danfoss,sagi'!#REF!</f>
        <v>#REF!</v>
      </c>
      <c r="C261" s="220" t="s">
        <v>519</v>
      </c>
      <c r="D261" s="216"/>
      <c r="E261" s="190" t="e">
        <f>'[1]danfoss,sagi'!#REF!</f>
        <v>#REF!</v>
      </c>
      <c r="F261" s="198"/>
    </row>
    <row r="262" spans="1:9">
      <c r="A262" s="192" t="str">
        <f>'[1]danfoss,sagi'!$A260</f>
        <v>DAN230</v>
      </c>
      <c r="B262" s="193" t="str">
        <f>'[1]danfoss,sagi'!$B260</f>
        <v>STAS-489 T STD  1 1/8" FILTER SHELL</v>
      </c>
      <c r="C262" s="220"/>
      <c r="D262" s="216"/>
      <c r="E262" s="190">
        <f>'[1]danfoss,sagi'!J260</f>
        <v>311.815789473684</v>
      </c>
      <c r="F262" s="198"/>
    </row>
    <row r="263" spans="1:9">
      <c r="A263" s="192" t="str">
        <f>'[1]danfoss,sagi'!$A264</f>
        <v>DAN231</v>
      </c>
      <c r="B263" s="193" t="str">
        <f>'[1]danfoss,sagi'!$B264</f>
        <v>EK163 EMERSON FILTER DRIER</v>
      </c>
      <c r="C263" s="221" t="s">
        <v>520</v>
      </c>
      <c r="D263" s="216"/>
      <c r="E263" s="190">
        <f>'[1]danfoss,sagi'!J264</f>
        <v>39.6984126984127</v>
      </c>
      <c r="F263" s="198"/>
    </row>
    <row r="264" spans="1:9">
      <c r="A264" s="192" t="str">
        <f>'[1]danfoss,sagi'!$A265</f>
        <v>DAN232</v>
      </c>
      <c r="B264" s="193" t="str">
        <f>'[1]danfoss,sagi'!$B265</f>
        <v>EK164 EMERSON FILTER DRIER</v>
      </c>
      <c r="C264" s="222"/>
      <c r="D264" s="216"/>
      <c r="E264" s="190">
        <f>'[1]danfoss,sagi'!J265</f>
        <v>39.6984126984127</v>
      </c>
      <c r="F264" s="198"/>
    </row>
    <row r="265" spans="1:9">
      <c r="A265" s="192" t="str">
        <f>'[1]danfoss,sagi'!$A266</f>
        <v>DAN233</v>
      </c>
      <c r="B265" s="193" t="str">
        <f>'[1]danfoss,sagi'!$B266</f>
        <v>EK165 EMERSON FILTER DRIER</v>
      </c>
      <c r="C265" s="222"/>
      <c r="D265" s="216"/>
      <c r="E265" s="190">
        <f>'[1]danfoss,sagi'!J266</f>
        <v>39.6984126984127</v>
      </c>
      <c r="F265" s="198"/>
    </row>
    <row r="266" spans="1:9">
      <c r="A266" s="192" t="str">
        <f>'[1]danfoss,sagi'!$A267</f>
        <v>DAN234</v>
      </c>
      <c r="B266" s="193" t="str">
        <f>'[1]danfoss,sagi'!$B267</f>
        <v>EK304 EMERSON FILTER DRIER</v>
      </c>
      <c r="C266" s="222"/>
      <c r="D266" s="216"/>
      <c r="E266" s="190">
        <f>'[1]danfoss,sagi'!J267</f>
        <v>76.7285714285714</v>
      </c>
      <c r="F266" s="198"/>
    </row>
    <row r="267" spans="1:9">
      <c r="A267" s="192" t="str">
        <f>'[1]danfoss,sagi'!$A268</f>
        <v>DAN235</v>
      </c>
      <c r="B267" s="193" t="str">
        <f>'[1]danfoss,sagi'!$B268</f>
        <v>EK305 EMERSON FILTER DRIER</v>
      </c>
      <c r="C267" s="222"/>
      <c r="D267" s="216"/>
      <c r="E267" s="190">
        <f>'[1]danfoss,sagi'!J268</f>
        <v>76.7285714285714</v>
      </c>
      <c r="F267" s="198"/>
    </row>
    <row r="268" spans="1:9">
      <c r="A268" s="192" t="str">
        <f>'[1]danfoss,sagi'!$A269</f>
        <v>DAN236</v>
      </c>
      <c r="B268" s="193" t="str">
        <f>'[1]danfoss,sagi'!$B269</f>
        <v>EK306 EMERSON FILTER DRIER</v>
      </c>
      <c r="C268" s="223"/>
      <c r="D268" s="216"/>
      <c r="E268" s="190">
        <f>'[1]danfoss,sagi'!J269</f>
        <v>76.7285714285714</v>
      </c>
      <c r="F268" s="198"/>
    </row>
    <row r="269" spans="1:9">
      <c r="A269" s="224"/>
      <c r="B269" s="225"/>
      <c r="C269" s="226"/>
      <c r="D269" s="226"/>
      <c r="E269" s="227"/>
    </row>
    <row r="271" ht="12.75" customHeight="1" spans="1:9">
      <c r="A271" s="228"/>
      <c r="B271" s="229" t="s">
        <v>521</v>
      </c>
      <c r="C271" s="230" t="s">
        <v>522</v>
      </c>
      <c r="D271" s="231"/>
    </row>
    <row r="272" ht="15" spans="1:9">
      <c r="A272" s="228"/>
      <c r="B272" s="232" t="s">
        <v>523</v>
      </c>
      <c r="C272" s="233" t="s">
        <v>524</v>
      </c>
      <c r="D272" s="234"/>
    </row>
    <row r="273" ht="15" spans="1:4">
      <c r="A273" s="228"/>
      <c r="B273" s="232" t="s">
        <v>525</v>
      </c>
      <c r="C273" s="233" t="s">
        <v>526</v>
      </c>
      <c r="D273" s="234"/>
    </row>
    <row r="274" ht="15" spans="1:4">
      <c r="A274" s="228"/>
      <c r="B274" s="232" t="s">
        <v>527</v>
      </c>
      <c r="C274" s="233" t="s">
        <v>528</v>
      </c>
      <c r="D274" s="234"/>
    </row>
    <row r="275" ht="15" spans="1:4">
      <c r="A275" s="228"/>
      <c r="B275" s="232" t="s">
        <v>529</v>
      </c>
      <c r="C275" s="233" t="s">
        <v>530</v>
      </c>
      <c r="D275" s="234"/>
    </row>
    <row r="276" ht="15" spans="1:4">
      <c r="A276" s="228"/>
      <c r="B276" s="232" t="s">
        <v>531</v>
      </c>
      <c r="C276" s="233" t="s">
        <v>532</v>
      </c>
      <c r="D276" s="234"/>
    </row>
    <row r="277" ht="15" spans="1:4">
      <c r="A277" s="228"/>
      <c r="B277" s="232" t="s">
        <v>533</v>
      </c>
      <c r="C277" s="233" t="s">
        <v>534</v>
      </c>
      <c r="D277" s="234"/>
    </row>
    <row r="278" ht="15" spans="1:4">
      <c r="A278" s="228"/>
      <c r="B278" s="235" t="s">
        <v>535</v>
      </c>
      <c r="C278" s="233" t="s">
        <v>536</v>
      </c>
      <c r="D278" s="234"/>
    </row>
    <row r="279" ht="15" spans="1:4">
      <c r="A279" s="228"/>
      <c r="B279" s="235" t="s">
        <v>537</v>
      </c>
      <c r="C279" s="236" t="s">
        <v>538</v>
      </c>
      <c r="D279" s="237"/>
    </row>
    <row r="280" ht="15" spans="1:4">
      <c r="A280" s="228"/>
      <c r="B280" s="235" t="s">
        <v>539</v>
      </c>
      <c r="C280" s="236" t="s">
        <v>540</v>
      </c>
      <c r="D280" s="237"/>
    </row>
    <row r="281" ht="15" spans="1:4">
      <c r="A281" s="228"/>
      <c r="B281" s="235" t="s">
        <v>541</v>
      </c>
      <c r="C281" s="236" t="s">
        <v>542</v>
      </c>
      <c r="D281" s="237"/>
    </row>
    <row r="282" ht="15" spans="1:4">
      <c r="A282" s="228"/>
      <c r="B282" s="235" t="s">
        <v>543</v>
      </c>
      <c r="C282" s="236" t="s">
        <v>544</v>
      </c>
      <c r="D282" s="237"/>
    </row>
    <row r="283" ht="15" spans="1:4">
      <c r="A283" s="228"/>
      <c r="B283" s="235" t="s">
        <v>545</v>
      </c>
      <c r="C283" s="236" t="s">
        <v>546</v>
      </c>
      <c r="D283" s="237"/>
    </row>
    <row r="284" ht="15" spans="1:4">
      <c r="A284" s="228"/>
      <c r="B284" s="235" t="s">
        <v>547</v>
      </c>
      <c r="C284" s="236" t="s">
        <v>548</v>
      </c>
      <c r="D284" s="237"/>
    </row>
    <row r="285" ht="15" spans="1:4">
      <c r="A285" s="228"/>
      <c r="B285" s="235" t="s">
        <v>549</v>
      </c>
      <c r="C285" s="238" t="s">
        <v>550</v>
      </c>
      <c r="D285" s="7"/>
    </row>
    <row r="286" ht="15" spans="1:4">
      <c r="A286" s="228"/>
      <c r="B286" s="235" t="s">
        <v>551</v>
      </c>
      <c r="C286" s="238" t="s">
        <v>552</v>
      </c>
      <c r="D286" s="7"/>
    </row>
    <row r="287" ht="15" spans="1:4">
      <c r="A287" s="228"/>
      <c r="B287" s="235" t="s">
        <v>553</v>
      </c>
      <c r="C287" s="238" t="s">
        <v>554</v>
      </c>
      <c r="D287" s="7"/>
    </row>
    <row r="288" ht="15" spans="1:4">
      <c r="A288" s="228"/>
      <c r="B288" s="239" t="s">
        <v>555</v>
      </c>
      <c r="C288" s="240" t="s">
        <v>556</v>
      </c>
      <c r="D288" s="7"/>
    </row>
    <row r="289" ht="15" spans="1:4">
      <c r="A289" s="228"/>
      <c r="B289" s="241"/>
      <c r="C289" s="241"/>
      <c r="D289" s="241"/>
    </row>
    <row r="290" spans="1:4">
      <c r="A290" s="242" t="s">
        <v>61</v>
      </c>
      <c r="B290" s="243" t="s">
        <v>62</v>
      </c>
      <c r="C290" s="244"/>
      <c r="D290" s="244"/>
    </row>
    <row r="291" spans="1:4">
      <c r="A291" s="245"/>
      <c r="B291" s="246" t="s">
        <v>63</v>
      </c>
      <c r="C291" s="247" t="s">
        <v>64</v>
      </c>
      <c r="D291" s="247"/>
    </row>
    <row r="292" spans="1:4">
      <c r="A292" s="143">
        <v>0</v>
      </c>
      <c r="B292" s="248">
        <v>0.51</v>
      </c>
      <c r="C292" s="248">
        <v>0.37</v>
      </c>
      <c r="D292" s="248"/>
    </row>
    <row r="293" spans="1:4">
      <c r="A293" s="143">
        <v>1</v>
      </c>
      <c r="B293" s="248">
        <v>0.99</v>
      </c>
      <c r="C293" s="248">
        <v>0.75</v>
      </c>
      <c r="D293" s="248"/>
    </row>
    <row r="294" spans="1:4">
      <c r="A294" s="143">
        <v>2</v>
      </c>
      <c r="B294" s="248">
        <v>1.34</v>
      </c>
      <c r="C294" s="248">
        <v>1.05</v>
      </c>
      <c r="D294" s="248"/>
    </row>
    <row r="295" spans="1:4">
      <c r="A295" s="143">
        <v>3</v>
      </c>
      <c r="B295" s="248">
        <v>2.27</v>
      </c>
      <c r="C295" s="248">
        <v>1.79</v>
      </c>
      <c r="D295" s="248"/>
    </row>
    <row r="296" spans="1:4">
      <c r="A296" s="143">
        <v>4</v>
      </c>
      <c r="B296" s="248">
        <v>3.45</v>
      </c>
      <c r="C296" s="248">
        <v>2.83</v>
      </c>
      <c r="D296" s="248"/>
    </row>
    <row r="297" spans="1:4">
      <c r="A297" s="143">
        <v>5</v>
      </c>
      <c r="B297" s="248">
        <v>4.76</v>
      </c>
      <c r="C297" s="248">
        <v>3.71</v>
      </c>
      <c r="D297" s="248"/>
    </row>
    <row r="298" spans="1:4">
      <c r="A298" s="143">
        <v>6</v>
      </c>
      <c r="B298" s="248">
        <v>5.6</v>
      </c>
      <c r="C298" s="248">
        <v>4.42</v>
      </c>
      <c r="D298" s="248"/>
    </row>
    <row r="299" spans="1:4">
      <c r="A299" s="242" t="s">
        <v>61</v>
      </c>
      <c r="B299" s="243" t="s">
        <v>62</v>
      </c>
      <c r="C299" s="244"/>
      <c r="D299" s="244"/>
    </row>
    <row r="300" spans="1:4">
      <c r="A300" s="249"/>
      <c r="B300" s="246" t="s">
        <v>63</v>
      </c>
      <c r="C300" s="250" t="s">
        <v>64</v>
      </c>
      <c r="D300" s="250"/>
    </row>
    <row r="301" ht="15" spans="1:4">
      <c r="A301" s="251">
        <v>0.5</v>
      </c>
      <c r="B301" s="252">
        <v>2.97</v>
      </c>
      <c r="C301" s="252">
        <v>2.33</v>
      </c>
      <c r="D301" s="252"/>
    </row>
    <row r="302" ht="15" spans="1:4">
      <c r="A302" s="251">
        <v>1</v>
      </c>
      <c r="B302" s="252">
        <v>5.46</v>
      </c>
      <c r="C302" s="252">
        <v>4.26</v>
      </c>
      <c r="D302" s="252"/>
    </row>
    <row r="303" ht="15" spans="1:4">
      <c r="A303" s="251">
        <v>2</v>
      </c>
      <c r="B303" s="252">
        <v>7.51</v>
      </c>
      <c r="C303" s="252">
        <v>5.86</v>
      </c>
      <c r="D303" s="252"/>
    </row>
    <row r="304" ht="15" spans="1:4">
      <c r="A304" s="251">
        <v>3</v>
      </c>
      <c r="B304" s="252">
        <v>9.66</v>
      </c>
      <c r="C304" s="252">
        <v>7.51</v>
      </c>
      <c r="D304" s="252"/>
    </row>
    <row r="305" ht="15" spans="1:4">
      <c r="A305" s="251">
        <v>4</v>
      </c>
      <c r="B305" s="252">
        <v>13.1</v>
      </c>
      <c r="C305" s="252">
        <v>10.2</v>
      </c>
      <c r="D305" s="252"/>
    </row>
    <row r="306" ht="15" spans="1:4">
      <c r="A306" s="251">
        <v>5</v>
      </c>
      <c r="B306" s="252">
        <v>16.3</v>
      </c>
      <c r="C306" s="252">
        <v>14.5</v>
      </c>
      <c r="D306" s="252"/>
    </row>
    <row r="307" ht="15" spans="1:4">
      <c r="A307" s="251">
        <v>6</v>
      </c>
      <c r="B307" s="252">
        <v>21.8</v>
      </c>
      <c r="C307" s="252">
        <v>18.3</v>
      </c>
      <c r="D307" s="252"/>
    </row>
  </sheetData>
  <sheetProtection selectLockedCells="1" selectUnlockedCells="1" sort="0"/>
  <mergeCells count="61">
    <mergeCell ref="A290:A291"/>
    <mergeCell ref="A299:A300"/>
    <mergeCell ref="C9:C107"/>
    <mergeCell ref="C108:C114"/>
    <mergeCell ref="C115:C119"/>
    <mergeCell ref="C122:C125"/>
    <mergeCell ref="C127:C128"/>
    <mergeCell ref="C131:C135"/>
    <mergeCell ref="C136:C139"/>
    <mergeCell ref="C140:C144"/>
    <mergeCell ref="C145:C147"/>
    <mergeCell ref="C149:C150"/>
    <mergeCell ref="C151:C152"/>
    <mergeCell ref="C153:C165"/>
    <mergeCell ref="C166:C178"/>
    <mergeCell ref="C179:C189"/>
    <mergeCell ref="C190:C192"/>
    <mergeCell ref="C194:C197"/>
    <mergeCell ref="C198:C206"/>
    <mergeCell ref="C207:C209"/>
    <mergeCell ref="C212:C250"/>
    <mergeCell ref="C251:C258"/>
    <mergeCell ref="C259:C260"/>
    <mergeCell ref="C261:C262"/>
    <mergeCell ref="C263:C268"/>
    <mergeCell ref="F9:F22"/>
    <mergeCell ref="F23:F29"/>
    <mergeCell ref="F30:F40"/>
    <mergeCell ref="F41:F54"/>
    <mergeCell ref="F55:F57"/>
    <mergeCell ref="F58:F75"/>
    <mergeCell ref="F76:F77"/>
    <mergeCell ref="F78:F84"/>
    <mergeCell ref="F85:F95"/>
    <mergeCell ref="F96:F97"/>
    <mergeCell ref="F98:F99"/>
    <mergeCell ref="F101:F103"/>
    <mergeCell ref="F105:F107"/>
    <mergeCell ref="F108:F114"/>
    <mergeCell ref="F115:F119"/>
    <mergeCell ref="F120:F121"/>
    <mergeCell ref="F122:F125"/>
    <mergeCell ref="F127:F130"/>
    <mergeCell ref="F131:F139"/>
    <mergeCell ref="F140:F147"/>
    <mergeCell ref="F149:F150"/>
    <mergeCell ref="F151:F152"/>
    <mergeCell ref="F153:F165"/>
    <mergeCell ref="F166:F169"/>
    <mergeCell ref="F171:F174"/>
    <mergeCell ref="F179:F180"/>
    <mergeCell ref="F181:F183"/>
    <mergeCell ref="F188:F189"/>
    <mergeCell ref="F190:F193"/>
    <mergeCell ref="F194:F197"/>
    <mergeCell ref="F198:F206"/>
    <mergeCell ref="F207:F211"/>
    <mergeCell ref="F212:F232"/>
    <mergeCell ref="F233:F243"/>
    <mergeCell ref="F244:F248"/>
    <mergeCell ref="F251:F258"/>
  </mergeCells>
  <pageMargins left="0.708661417322835" right="0.708661417322835" top="0.748031496062992" bottom="0.748031496062992" header="0.31496062992126" footer="0.31496062992126"/>
  <pageSetup paperSize="9" orientation="portrait"/>
  <headerFooter/>
  <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114"/>
  <sheetViews>
    <sheetView zoomScale="115" zoomScaleNormal="115" workbookViewId="0">
      <pane xSplit="2" ySplit="8" topLeftCell="C18" activePane="bottomRight" state="frozen"/>
      <selection/>
      <selection pane="topRight"/>
      <selection pane="bottomLeft"/>
      <selection pane="bottomRight" activeCell="K41" sqref="K41"/>
    </sheetView>
  </sheetViews>
  <sheetFormatPr defaultColWidth="9" defaultRowHeight="12"/>
  <cols>
    <col min="1" max="1" width="12.2857142857143" style="37" customWidth="1"/>
    <col min="2" max="2" width="45.8571428571429" style="37" customWidth="1"/>
    <col min="3" max="3" width="15.8571428571429" style="37" customWidth="1"/>
    <col min="4" max="4" width="18.7142857142857" style="37" customWidth="1"/>
    <col min="5" max="5" width="13.8571428571429" style="37" customWidth="1"/>
    <col min="6" max="6" width="11.5714285714286" style="37" customWidth="1"/>
    <col min="7" max="7" width="27.2857142857143" style="37" customWidth="1"/>
    <col min="8" max="16384" width="9.14285714285714" style="37"/>
  </cols>
  <sheetData>
    <row r="1" ht="17.25" customHeight="1" spans="1:11">
      <c r="A1" s="7" t="s">
        <v>0</v>
      </c>
      <c r="C1" s="153"/>
    </row>
    <row r="2" ht="12.75" hidden="1" spans="1:11">
      <c r="A2" s="39"/>
      <c r="C2" s="153"/>
    </row>
    <row r="3" ht="12.75" spans="1:11">
      <c r="A3" s="9" t="str">
        <f>'danfoss,sagi'!A3</f>
        <v>DATE :5.5.26</v>
      </c>
      <c r="C3" s="153"/>
    </row>
    <row r="4" ht="12.75" hidden="1" spans="1:11">
      <c r="A4" s="39"/>
      <c r="C4" s="153"/>
    </row>
    <row r="5" ht="12.75" hidden="1" spans="1:11">
      <c r="A5" s="39"/>
      <c r="C5" s="153"/>
    </row>
    <row r="6" ht="12.75" hidden="1" spans="1:11">
      <c r="A6" s="39"/>
      <c r="C6" s="153"/>
    </row>
    <row r="7" ht="12.75" spans="1:11">
      <c r="A7" s="39"/>
      <c r="C7" s="153"/>
    </row>
    <row r="8" spans="1:11">
      <c r="A8" s="154" t="str">
        <f>[1]VALVE!$A8</f>
        <v>ITEM CODE</v>
      </c>
      <c r="B8" s="155" t="str">
        <f>[1]VALVE!$B8</f>
        <v>MODEL</v>
      </c>
      <c r="C8" s="156" t="str">
        <f>[1]VALVE!$C8</f>
        <v>SIZE</v>
      </c>
      <c r="D8" s="157" t="str">
        <f>[2]VALVE!$D8</f>
        <v>DESCRIPTION</v>
      </c>
      <c r="E8" s="13" t="s">
        <v>497</v>
      </c>
      <c r="F8" s="158" t="str">
        <f>[1]VALVE!J8</f>
        <v>(RM) </v>
      </c>
      <c r="G8" s="21" t="s">
        <v>72</v>
      </c>
      <c r="H8" s="159"/>
      <c r="I8" s="159"/>
      <c r="J8" s="160"/>
      <c r="K8" s="160"/>
    </row>
    <row r="9" spans="1:11">
      <c r="A9" s="161" t="str">
        <f>[1]VALVE!$A9</f>
        <v>KOR001</v>
      </c>
      <c r="B9" s="162" t="str">
        <f>[1]VALVE!$B9</f>
        <v>SGF6</v>
      </c>
      <c r="C9" s="156" t="str">
        <f>[1]VALVE!$C9</f>
        <v>1/4"</v>
      </c>
      <c r="D9" s="163" t="s">
        <v>557</v>
      </c>
      <c r="E9" s="164"/>
      <c r="F9" s="152">
        <f>[1]VALVE!J9</f>
        <v>22.9819923371648</v>
      </c>
      <c r="G9" s="165"/>
      <c r="H9" s="159"/>
      <c r="I9" s="159"/>
    </row>
    <row r="10" spans="1:11">
      <c r="A10" s="161" t="str">
        <f>[1]VALVE!$A10</f>
        <v>KOR002</v>
      </c>
      <c r="B10" s="162" t="str">
        <f>[1]VALVE!$B10</f>
        <v>SGF10</v>
      </c>
      <c r="C10" s="156" t="str">
        <f>[1]VALVE!$C10</f>
        <v>3/8"</v>
      </c>
      <c r="D10" s="166"/>
      <c r="E10" s="164"/>
      <c r="F10" s="152">
        <f>[1]VALVE!J10</f>
        <v>24.277969348659</v>
      </c>
      <c r="G10" s="165"/>
    </row>
    <row r="11" spans="1:11">
      <c r="A11" s="161" t="str">
        <f>[1]VALVE!$A11</f>
        <v>KOR003</v>
      </c>
      <c r="B11" s="162" t="str">
        <f>[1]VALVE!$B11</f>
        <v>SGF12</v>
      </c>
      <c r="C11" s="156" t="str">
        <f>[1]VALVE!$C11</f>
        <v>1/2"</v>
      </c>
      <c r="D11" s="166"/>
      <c r="E11" s="164"/>
      <c r="F11" s="152">
        <f>[1]VALVE!J11</f>
        <v>30.2394636015326</v>
      </c>
      <c r="G11" s="165"/>
    </row>
    <row r="12" spans="1:11">
      <c r="A12" s="161" t="str">
        <f>[1]VALVE!$A12</f>
        <v>KOR004</v>
      </c>
      <c r="B12" s="162" t="str">
        <f>[1]VALVE!$B12</f>
        <v>SGF16</v>
      </c>
      <c r="C12" s="156" t="str">
        <f>[1]VALVE!$C12</f>
        <v>5/8"</v>
      </c>
      <c r="D12" s="166"/>
      <c r="E12" s="164"/>
      <c r="F12" s="152">
        <f>[1]VALVE!J12</f>
        <v>45.7047892720307</v>
      </c>
      <c r="G12" s="165"/>
    </row>
    <row r="13" spans="1:11">
      <c r="A13" s="161" t="str">
        <f>[1]VALVE!$A13</f>
        <v>KOR005</v>
      </c>
      <c r="B13" s="162" t="str">
        <f>[1]VALVE!$B13</f>
        <v>SGF19</v>
      </c>
      <c r="C13" s="156" t="str">
        <f>[1]VALVE!$C13</f>
        <v>3/4"</v>
      </c>
      <c r="D13" s="166"/>
      <c r="E13" s="164"/>
      <c r="F13" s="152">
        <f>[1]VALVE!J13</f>
        <v>54.0854406130268</v>
      </c>
      <c r="G13" s="165"/>
    </row>
    <row r="14" spans="1:11">
      <c r="A14" s="161" t="str">
        <f>[1]VALVE!$A14</f>
        <v>KOR005.1</v>
      </c>
      <c r="B14" s="162" t="str">
        <f>[1]VALVE!$B14</f>
        <v>1/4 oil sight glass</v>
      </c>
      <c r="C14" s="156" t="str">
        <f>[1]VALVE!$C14</f>
        <v>1/4" (60mm)</v>
      </c>
      <c r="D14" s="163" t="s">
        <v>558</v>
      </c>
      <c r="E14" s="164"/>
      <c r="F14" s="152">
        <f>[1]VALVE!J14</f>
        <v>29.3754789272031</v>
      </c>
      <c r="G14" s="165"/>
    </row>
    <row r="15" spans="1:11">
      <c r="A15" s="161" t="str">
        <f>[1]VALVE!$A15</f>
        <v>KOR005.2</v>
      </c>
      <c r="B15" s="162" t="str">
        <f>[1]VALVE!$B15</f>
        <v>3/8 oil sight glass</v>
      </c>
      <c r="C15" s="156" t="str">
        <f>[1]VALVE!$C15</f>
        <v>3/8"(64mm)</v>
      </c>
      <c r="D15" s="166"/>
      <c r="E15" s="164"/>
      <c r="F15" s="152">
        <f>[1]VALVE!J15</f>
        <v>32.9099616858238</v>
      </c>
      <c r="G15" s="165"/>
    </row>
    <row r="16" spans="1:11">
      <c r="A16" s="161" t="str">
        <f>[1]VALVE!$A16</f>
        <v>KOR005.3</v>
      </c>
      <c r="B16" s="162" t="str">
        <f>[1]VALVE!$B16</f>
        <v>SYFL2-1/2</v>
      </c>
      <c r="C16" s="156">
        <f>[1]VALVE!$C16</f>
        <v>0</v>
      </c>
      <c r="D16" s="166"/>
      <c r="E16" s="164"/>
      <c r="F16" s="152">
        <f>[1]VALVE!J16</f>
        <v>35.8553639846743</v>
      </c>
      <c r="G16" s="165"/>
    </row>
    <row r="17" spans="1:7">
      <c r="A17" s="161" t="str">
        <f>[1]VALVE!$A17</f>
        <v>KOR005.4</v>
      </c>
      <c r="B17" s="162" t="str">
        <f>[1]VALVE!$B17</f>
        <v>SYFL2-5/8</v>
      </c>
      <c r="C17" s="156">
        <f>[1]VALVE!$C17</f>
        <v>0</v>
      </c>
      <c r="D17" s="167"/>
      <c r="E17" s="164"/>
      <c r="F17" s="152">
        <f>[1]VALVE!J17</f>
        <v>41.4712643678161</v>
      </c>
      <c r="G17" s="165"/>
    </row>
    <row r="18" ht="49.5" customHeight="1" spans="1:7">
      <c r="A18" s="161" t="str">
        <f>[1]VALVE!$A18</f>
        <v>KOR006</v>
      </c>
      <c r="B18" s="162" t="str">
        <f>[1]VALVE!$B18</f>
        <v>SG19</v>
      </c>
      <c r="C18" s="156" t="str">
        <f>[1]VALVE!$C18</f>
        <v>3/4NPT"</v>
      </c>
      <c r="D18" s="168" t="s">
        <v>559</v>
      </c>
      <c r="E18" s="14"/>
      <c r="F18" s="152">
        <f>[1]VALVE!J18</f>
        <v>24.0533333333333</v>
      </c>
      <c r="G18" s="169"/>
    </row>
    <row r="19" customHeight="1" spans="1:7">
      <c r="A19" s="161" t="str">
        <f>[1]VALVE!$A19</f>
        <v>KOR007</v>
      </c>
      <c r="B19" s="162" t="str">
        <f>[1]VALVE!$B19</f>
        <v>SGW6</v>
      </c>
      <c r="C19" s="156" t="str">
        <f>[1]VALVE!$C19</f>
        <v>1/4"</v>
      </c>
      <c r="D19" s="163" t="s">
        <v>560</v>
      </c>
      <c r="E19" s="164"/>
      <c r="F19" s="152">
        <f>[1]VALVE!J19</f>
        <v>23.0683908045977</v>
      </c>
      <c r="G19" s="165"/>
    </row>
    <row r="20" spans="1:7">
      <c r="A20" s="161" t="str">
        <f>[1]VALVE!$A20</f>
        <v>KOR008</v>
      </c>
      <c r="B20" s="162" t="str">
        <f>[1]VALVE!$B20</f>
        <v>SGW10</v>
      </c>
      <c r="C20" s="156" t="str">
        <f>[1]VALVE!$C20</f>
        <v>3/8"</v>
      </c>
      <c r="D20" s="166"/>
      <c r="E20" s="164"/>
      <c r="F20" s="152">
        <f>[1]VALVE!J20</f>
        <v>24.277969348659</v>
      </c>
      <c r="G20" s="165"/>
    </row>
    <row r="21" spans="1:7">
      <c r="A21" s="161" t="str">
        <f>[1]VALVE!$A21</f>
        <v>KOR009</v>
      </c>
      <c r="B21" s="162" t="str">
        <f>[1]VALVE!$B21</f>
        <v>SGW12</v>
      </c>
      <c r="C21" s="156" t="str">
        <f>[1]VALVE!$C21</f>
        <v>1/2"</v>
      </c>
      <c r="D21" s="166"/>
      <c r="E21" s="164"/>
      <c r="F21" s="152">
        <f>[1]VALVE!J21</f>
        <v>33.2634099616858</v>
      </c>
      <c r="G21" s="165"/>
    </row>
    <row r="22" spans="1:7">
      <c r="A22" s="161" t="str">
        <f>[1]VALVE!$A22</f>
        <v>KOR010</v>
      </c>
      <c r="B22" s="162" t="str">
        <f>[1]VALVE!$B22</f>
        <v>SGW16</v>
      </c>
      <c r="C22" s="156" t="str">
        <f>[1]VALVE!$C22</f>
        <v>5/8"</v>
      </c>
      <c r="D22" s="166"/>
      <c r="E22" s="164"/>
      <c r="F22" s="152">
        <f>[1]VALVE!J22</f>
        <v>45.7047892720307</v>
      </c>
      <c r="G22" s="165"/>
    </row>
    <row r="23" spans="1:7">
      <c r="A23" s="161" t="str">
        <f>[1]VALVE!$A23</f>
        <v>KOR011</v>
      </c>
      <c r="B23" s="162" t="str">
        <f>[1]VALVE!$B23</f>
        <v>SGW19</v>
      </c>
      <c r="C23" s="156" t="str">
        <f>[1]VALVE!$C23</f>
        <v>3/4"</v>
      </c>
      <c r="D23" s="166"/>
      <c r="E23" s="164"/>
      <c r="F23" s="152">
        <f>[1]VALVE!J23</f>
        <v>54.1168582375479</v>
      </c>
      <c r="G23" s="165"/>
    </row>
    <row r="24" spans="1:7">
      <c r="A24" s="161" t="str">
        <f>[1]VALVE!$A24</f>
        <v>KOR012</v>
      </c>
      <c r="B24" s="162" t="str">
        <f>[1]VALVE!$B24</f>
        <v>SGW22</v>
      </c>
      <c r="C24" s="156" t="str">
        <f>[1]VALVE!$C24</f>
        <v>7/8"</v>
      </c>
      <c r="D24" s="166"/>
      <c r="E24" s="164"/>
      <c r="F24" s="152">
        <f>[1]VALVE!J24</f>
        <v>58.9080459770115</v>
      </c>
      <c r="G24" s="165"/>
    </row>
    <row r="25" spans="1:7">
      <c r="A25" s="161" t="str">
        <f>[1]VALVE!$A25</f>
        <v>KOR013</v>
      </c>
      <c r="B25" s="162" t="str">
        <f>[1]VALVE!$B25</f>
        <v>SGW28</v>
      </c>
      <c r="C25" s="156" t="str">
        <f>[1]VALVE!$C25</f>
        <v>1 1/8"</v>
      </c>
      <c r="D25" s="167"/>
      <c r="E25" s="164"/>
      <c r="F25" s="152">
        <f>[1]VALVE!J25</f>
        <v>72.3155172413793</v>
      </c>
      <c r="G25" s="165"/>
    </row>
    <row r="26" spans="1:7">
      <c r="A26" s="161" t="str">
        <f>[1]VALVE!$A27</f>
        <v>KOR013.1</v>
      </c>
      <c r="B26" s="162" t="str">
        <f>[1]VALVE!$B27</f>
        <v>1/2" CHECK VALVE STRAIGHT TYPE</v>
      </c>
      <c r="C26" s="156" t="str">
        <f>[1]VALVE!$C27</f>
        <v>1/2" </v>
      </c>
      <c r="D26" s="170" t="s">
        <v>561</v>
      </c>
      <c r="E26" s="164"/>
      <c r="F26" s="152">
        <f>[1]VALVE!J27</f>
        <v>47.3911764705882</v>
      </c>
      <c r="G26" s="171"/>
    </row>
    <row r="27" spans="1:7">
      <c r="A27" s="161" t="str">
        <f>[1]VALVE!$A28</f>
        <v>KOR014</v>
      </c>
      <c r="B27" s="162" t="str">
        <f>[1]VALVE!$B28</f>
        <v>5/8" CHECK VALVE STRAIGHT TYPE</v>
      </c>
      <c r="C27" s="156" t="str">
        <f>[1]VALVE!$C28</f>
        <v>5/8" </v>
      </c>
      <c r="D27" s="170"/>
      <c r="E27" s="164"/>
      <c r="F27" s="152">
        <f>[1]VALVE!J28</f>
        <v>64.8764705882353</v>
      </c>
      <c r="G27" s="172"/>
    </row>
    <row r="28" ht="12.75" customHeight="1" spans="1:7">
      <c r="A28" s="161" t="str">
        <f>[1]VALVE!$A29</f>
        <v>KOR015</v>
      </c>
      <c r="B28" s="162" t="str">
        <f>[1]VALVE!$B29</f>
        <v>3/4" CHECK VALVE STRAIGHT TYPE</v>
      </c>
      <c r="C28" s="156" t="str">
        <f>[1]VALVE!$C29</f>
        <v>3/4" </v>
      </c>
      <c r="D28" s="170"/>
      <c r="E28" s="164"/>
      <c r="F28" s="152">
        <f>[1]VALVE!J29</f>
        <v>92.8529411764706</v>
      </c>
      <c r="G28" s="172"/>
    </row>
    <row r="29" ht="12.75" customHeight="1" spans="1:7">
      <c r="A29" s="161" t="str">
        <f>[1]VALVE!$A30</f>
        <v>KOR016</v>
      </c>
      <c r="B29" s="162" t="str">
        <f>[1]VALVE!$B30</f>
        <v>7/8" CHECK VALVE STRAIGHT TYPE</v>
      </c>
      <c r="C29" s="156" t="str">
        <f>[1]VALVE!$C30</f>
        <v>7/8" </v>
      </c>
      <c r="D29" s="170"/>
      <c r="E29" s="164"/>
      <c r="F29" s="152">
        <f>[1]VALVE!J30</f>
        <v>94.0588235294117</v>
      </c>
      <c r="G29" s="172"/>
    </row>
    <row r="30" ht="12.75" customHeight="1" spans="1:7">
      <c r="A30" s="161" t="str">
        <f>[1]VALVE!$A31</f>
        <v>KOR017</v>
      </c>
      <c r="B30" s="162" t="str">
        <f>[1]VALVE!$B31</f>
        <v>1 1/8" CHECK VALVE STRAIGHT TYPE</v>
      </c>
      <c r="C30" s="156" t="str">
        <f>[1]VALVE!$C31</f>
        <v>1-1/8" </v>
      </c>
      <c r="D30" s="170"/>
      <c r="E30" s="164"/>
      <c r="F30" s="152">
        <f>[1]VALVE!J31</f>
        <v>197.764705882353</v>
      </c>
      <c r="G30" s="172"/>
    </row>
    <row r="31" ht="12.75" customHeight="1" spans="1:7">
      <c r="A31" s="161" t="str">
        <f>[1]VALVE!$A32</f>
        <v>KOR018</v>
      </c>
      <c r="B31" s="162" t="str">
        <f>[1]VALVE!$B32</f>
        <v>1 3/8" CHECK VALVE STRAIGHT TYPE</v>
      </c>
      <c r="C31" s="156" t="str">
        <f>[1]VALVE!$C32</f>
        <v>1-3/8" </v>
      </c>
      <c r="D31" s="170"/>
      <c r="E31" s="164"/>
      <c r="F31" s="152">
        <f>[1]VALVE!J32</f>
        <v>207.411764705882</v>
      </c>
      <c r="G31" s="172"/>
    </row>
    <row r="32" ht="12.75" customHeight="1" spans="1:7">
      <c r="A32" s="161" t="str">
        <f>[1]VALVE!$A33</f>
        <v>KOR019</v>
      </c>
      <c r="B32" s="162" t="str">
        <f>[1]VALVE!$B33</f>
        <v>1 5/8" CHECK VALVE STRAIGHT TYPE</v>
      </c>
      <c r="C32" s="156" t="str">
        <f>[1]VALVE!$C33</f>
        <v>1-5/8" </v>
      </c>
      <c r="D32" s="170"/>
      <c r="E32" s="164"/>
      <c r="F32" s="152">
        <f>[1]VALVE!J33</f>
        <v>217.058823529412</v>
      </c>
      <c r="G32" s="173"/>
    </row>
    <row r="33" ht="12.75" customHeight="1" spans="1:7">
      <c r="A33" s="161" t="str">
        <f>[1]VALVE!$A34</f>
        <v>KOR020</v>
      </c>
      <c r="B33" s="162" t="str">
        <f>[1]VALVE!$B34</f>
        <v>1 1/8" CHECK VALVE)ANKLE TYPE</v>
      </c>
      <c r="C33" s="156" t="str">
        <f>[1]VALVE!$C34</f>
        <v>1-1/8" </v>
      </c>
      <c r="D33" s="170"/>
      <c r="E33" s="164"/>
      <c r="F33" s="152">
        <f>[1]VALVE!J34</f>
        <v>303.703703703704</v>
      </c>
      <c r="G33" s="171"/>
    </row>
    <row r="34" ht="12.75" customHeight="1" spans="1:7">
      <c r="A34" s="161" t="str">
        <f>[1]VALVE!$A35</f>
        <v>KOR021</v>
      </c>
      <c r="B34" s="162" t="str">
        <f>[1]VALVE!$B35</f>
        <v>1 3/8" CHECK VALVE ANKLE TYPE</v>
      </c>
      <c r="C34" s="156" t="str">
        <f>[1]VALVE!$C35</f>
        <v>1-3/8" </v>
      </c>
      <c r="D34" s="170"/>
      <c r="E34" s="164"/>
      <c r="F34" s="152">
        <f>[1]VALVE!J35</f>
        <v>303.703703703704</v>
      </c>
      <c r="G34" s="172"/>
    </row>
    <row r="35" spans="1:7">
      <c r="A35" s="161" t="str">
        <f>[1]VALVE!$A36</f>
        <v>KOR026</v>
      </c>
      <c r="B35" s="162" t="str">
        <f>[1]VALVE!$B36</f>
        <v>QC BALL VALVE C/W PORT (1/4")</v>
      </c>
      <c r="C35" s="156" t="str">
        <f>[1]VALVE!$C36</f>
        <v>1/4"</v>
      </c>
      <c r="D35" s="163" t="s">
        <v>562</v>
      </c>
      <c r="E35" s="164"/>
      <c r="F35" s="152">
        <f>[1]VALVE!J36</f>
        <v>49.4827586206897</v>
      </c>
      <c r="G35" s="165"/>
    </row>
    <row r="36" spans="1:7">
      <c r="A36" s="161" t="str">
        <f>[1]VALVE!$A37</f>
        <v>KOR027</v>
      </c>
      <c r="B36" s="162" t="str">
        <f>[1]VALVE!$B37</f>
        <v>QC BALL VALVE C/W PORT (3/8")</v>
      </c>
      <c r="C36" s="156" t="str">
        <f>[1]VALVE!$C37</f>
        <v>3/8"</v>
      </c>
      <c r="D36" s="166"/>
      <c r="E36" s="164"/>
      <c r="F36" s="152">
        <f>[1]VALVE!J37</f>
        <v>51.0536398467433</v>
      </c>
      <c r="G36" s="165"/>
    </row>
    <row r="37" spans="1:7">
      <c r="A37" s="161" t="str">
        <f>[1]VALVE!$A38</f>
        <v>KOR028</v>
      </c>
      <c r="B37" s="162" t="str">
        <f>[1]VALVE!$B38</f>
        <v>QC BALL VALVE C/W PORT (1/2")</v>
      </c>
      <c r="C37" s="156" t="str">
        <f>[1]VALVE!$C38</f>
        <v>1/2"</v>
      </c>
      <c r="D37" s="166"/>
      <c r="E37" s="164"/>
      <c r="F37" s="152">
        <f>[1]VALVE!J38</f>
        <v>51.8390804597701</v>
      </c>
      <c r="G37" s="165"/>
    </row>
    <row r="38" spans="1:7">
      <c r="A38" s="161" t="str">
        <f>[1]VALVE!$A39</f>
        <v>KOR029</v>
      </c>
      <c r="B38" s="162" t="str">
        <f>[1]VALVE!$B39</f>
        <v>QC BALL VALVE C/W PORT (5/8")</v>
      </c>
      <c r="C38" s="156" t="str">
        <f>[1]VALVE!$C39</f>
        <v>5/8"</v>
      </c>
      <c r="D38" s="166"/>
      <c r="E38" s="164"/>
      <c r="F38" s="152">
        <f>[1]VALVE!J39</f>
        <v>52.6245210727969</v>
      </c>
      <c r="G38" s="165"/>
    </row>
    <row r="39" spans="1:7">
      <c r="A39" s="161" t="str">
        <f>[1]VALVE!$A40</f>
        <v>KOR030</v>
      </c>
      <c r="B39" s="162" t="str">
        <f>[1]VALVE!$B40</f>
        <v>QC BALL VALVE C/W PORT (3/4")</v>
      </c>
      <c r="C39" s="156" t="str">
        <f>[1]VALVE!$C40</f>
        <v>3/4"</v>
      </c>
      <c r="D39" s="166"/>
      <c r="E39" s="164"/>
      <c r="F39" s="152">
        <f>[1]VALVE!J40</f>
        <v>76.9731800766284</v>
      </c>
      <c r="G39" s="165"/>
    </row>
    <row r="40" spans="1:7">
      <c r="A40" s="161" t="str">
        <f>[1]VALVE!$A41</f>
        <v>KOR031</v>
      </c>
      <c r="B40" s="162" t="str">
        <f>[1]VALVE!$B41</f>
        <v>QC BALL VALVE C/W PORT (7/8")</v>
      </c>
      <c r="C40" s="156" t="str">
        <f>[1]VALVE!$C41</f>
        <v>7/8"</v>
      </c>
      <c r="D40" s="166"/>
      <c r="E40" s="164"/>
      <c r="F40" s="152">
        <f>[1]VALVE!J41</f>
        <v>83.2567049808429</v>
      </c>
      <c r="G40" s="165"/>
    </row>
    <row r="41" spans="1:7">
      <c r="A41" s="161" t="str">
        <f>[1]VALVE!$A42</f>
        <v>KOR032</v>
      </c>
      <c r="B41" s="162" t="str">
        <f>[1]VALVE!$B42</f>
        <v>QC BALL VALVE C/W PORT (1 1/8")</v>
      </c>
      <c r="C41" s="156" t="str">
        <f>[1]VALVE!$C42</f>
        <v>1-1/8"</v>
      </c>
      <c r="D41" s="166"/>
      <c r="E41" s="164"/>
      <c r="F41" s="152">
        <f>[1]VALVE!J42</f>
        <v>131.954022988506</v>
      </c>
      <c r="G41" s="165"/>
    </row>
    <row r="42" spans="1:7">
      <c r="A42" s="161" t="str">
        <f>[1]VALVE!$A43</f>
        <v>KOR033</v>
      </c>
      <c r="B42" s="162" t="str">
        <f>[1]VALVE!$B43</f>
        <v>QC BALL VALVE C/W PORT (1 3/8")</v>
      </c>
      <c r="C42" s="156" t="str">
        <f>[1]VALVE!$C43</f>
        <v>1-3/8"</v>
      </c>
      <c r="D42" s="166"/>
      <c r="E42" s="164"/>
      <c r="F42" s="152">
        <f>[1]VALVE!J43</f>
        <v>185.363984674329</v>
      </c>
      <c r="G42" s="165"/>
    </row>
    <row r="43" spans="1:7">
      <c r="A43" s="161" t="str">
        <f>[1]VALVE!$A44</f>
        <v>KOR034</v>
      </c>
      <c r="B43" s="162" t="str">
        <f>[1]VALVE!$B44</f>
        <v>QC BALL VALVE C/W PORT (1 5/8")</v>
      </c>
      <c r="C43" s="156" t="str">
        <f>[1]VALVE!$C44</f>
        <v>1-5/8"</v>
      </c>
      <c r="D43" s="166"/>
      <c r="E43" s="164"/>
      <c r="F43" s="152">
        <f>[1]VALVE!J44</f>
        <v>270.977011494253</v>
      </c>
      <c r="G43" s="165"/>
    </row>
    <row r="44" spans="1:7">
      <c r="A44" s="161" t="str">
        <f>[1]VALVE!$A45</f>
        <v>KOR035</v>
      </c>
      <c r="B44" s="162" t="str">
        <f>[1]VALVE!$B45</f>
        <v>QC BALL VALVE C/W PORT (2 1/8")</v>
      </c>
      <c r="C44" s="156" t="str">
        <f>[1]VALVE!$C45</f>
        <v>2-1/8"</v>
      </c>
      <c r="D44" s="166"/>
      <c r="E44" s="164"/>
      <c r="F44" s="152">
        <f>[1]VALVE!J45</f>
        <v>468.908045977011</v>
      </c>
      <c r="G44" s="165"/>
    </row>
    <row r="45" spans="1:7">
      <c r="A45" s="161" t="str">
        <f>[1]VALVE!$A46</f>
        <v>KOR036</v>
      </c>
      <c r="B45" s="162" t="str">
        <f>[1]VALVE!$B46</f>
        <v>QC BALL VALVE C/W PORT (2 5/8")</v>
      </c>
      <c r="C45" s="156" t="str">
        <f>[1]VALVE!$C46</f>
        <v>2-5/8"</v>
      </c>
      <c r="D45" s="166"/>
      <c r="E45" s="164"/>
      <c r="F45" s="152">
        <f>[1]VALVE!J46</f>
        <v>523.103448275862</v>
      </c>
      <c r="G45" s="165"/>
    </row>
    <row r="46" spans="1:7">
      <c r="A46" s="161" t="str">
        <f>[1]VALVE!$A47</f>
        <v>KOR041</v>
      </c>
      <c r="B46" s="162" t="str">
        <f>[1]VALVE!$B47</f>
        <v>SDA-22C300T 27bar (NPT1/4")</v>
      </c>
      <c r="C46" s="156" t="str">
        <f>[1]VALVE!$C47</f>
        <v>NPT1/4" X 3/8"</v>
      </c>
      <c r="D46" s="174" t="s">
        <v>563</v>
      </c>
      <c r="E46" s="40"/>
      <c r="F46" s="152">
        <f>[1]VALVE!J47</f>
        <v>152.040381925439</v>
      </c>
      <c r="G46" s="171"/>
    </row>
    <row r="47" customHeight="1" spans="1:7">
      <c r="A47" s="161" t="str">
        <f>[1]VALVE!$A48</f>
        <v>KOR042</v>
      </c>
      <c r="B47" s="162" t="str">
        <f>[1]VALVE!$B48</f>
        <v>SDA-22C300T 27bar (NPT3/8")</v>
      </c>
      <c r="C47" s="156" t="str">
        <f>[1]VALVE!$C48</f>
        <v>NPT3/8" X 3/8"</v>
      </c>
      <c r="D47" s="175"/>
      <c r="E47" s="55"/>
      <c r="F47" s="152">
        <f>[1]VALVE!J48</f>
        <v>152.040381925439</v>
      </c>
      <c r="G47" s="172"/>
    </row>
    <row r="48" customHeight="1" spans="1:7">
      <c r="A48" s="161" t="str">
        <f>[1]VALVE!$A49</f>
        <v>KOR042.1</v>
      </c>
      <c r="B48" s="162" t="str">
        <f>[1]VALVE!$B49</f>
        <v>SDA-22C300T 27bar (NPT1/2")</v>
      </c>
      <c r="C48" s="156" t="str">
        <f>[1]VALVE!$C49</f>
        <v>NPT1/2" X 3/8"</v>
      </c>
      <c r="D48" s="175"/>
      <c r="E48" s="55"/>
      <c r="F48" s="152">
        <f>[1]VALVE!J49</f>
        <v>152.040381925439</v>
      </c>
      <c r="G48" s="173"/>
    </row>
    <row r="49" ht="18" customHeight="1" spans="1:7">
      <c r="A49" s="161" t="str">
        <f>[1]VALVE!$A50</f>
        <v>KOR042.2</v>
      </c>
      <c r="B49" s="162" t="str">
        <f>[1]VALVE!$B50</f>
        <v>SAFETY BALL VALVE 3/8"</v>
      </c>
      <c r="C49" s="156">
        <f>[1]VALVE!$C50</f>
        <v>0</v>
      </c>
      <c r="D49" s="175"/>
      <c r="E49" s="55"/>
      <c r="F49" s="152">
        <f>[1]VALVE!J50</f>
        <v>72.9793833242109</v>
      </c>
      <c r="G49" s="172"/>
    </row>
    <row r="50" ht="24" customHeight="1" spans="1:7">
      <c r="A50" s="161" t="str">
        <f>[1]VALVE!$A51</f>
        <v>KOR042.3</v>
      </c>
      <c r="B50" s="162" t="str">
        <f>[1]VALVE!$B51</f>
        <v>SAFETY BALL VALVE 1/2"</v>
      </c>
      <c r="C50" s="156">
        <f>[1]VALVE!$C51</f>
        <v>0</v>
      </c>
      <c r="D50" s="175"/>
      <c r="E50" s="55"/>
      <c r="F50" s="152">
        <f>[1]VALVE!J51</f>
        <v>72.9793833242109</v>
      </c>
      <c r="G50" s="173"/>
    </row>
    <row r="51" spans="1:7">
      <c r="A51" s="161" t="str">
        <f>[1]VALVE!$A52</f>
        <v>KOR043</v>
      </c>
      <c r="B51" s="162" t="str">
        <f>[1]VALVE!$B52</f>
        <v>HAV1 ANKLE VALVE 3/8"</v>
      </c>
      <c r="C51" s="156" t="str">
        <f>[1]VALVE!$C52</f>
        <v>3/8"</v>
      </c>
      <c r="D51" s="58" t="s">
        <v>564</v>
      </c>
      <c r="E51" s="55"/>
      <c r="F51" s="152" t="str">
        <f>[1]VALVE!J52</f>
        <v>~</v>
      </c>
      <c r="G51" s="165"/>
    </row>
    <row r="52" spans="1:7">
      <c r="A52" s="161" t="str">
        <f>[1]VALVE!$A53</f>
        <v>KOR044</v>
      </c>
      <c r="B52" s="162" t="str">
        <f>[1]VALVE!$B53</f>
        <v>HAV2 ANKLE VALVE 1/2"</v>
      </c>
      <c r="C52" s="156" t="str">
        <f>[1]VALVE!$C53</f>
        <v>1/2"</v>
      </c>
      <c r="D52" s="59"/>
      <c r="E52" s="55"/>
      <c r="F52" s="152">
        <f>[1]VALVE!J53</f>
        <v>37.7011494252874</v>
      </c>
      <c r="G52" s="165"/>
    </row>
    <row r="53" spans="1:7">
      <c r="A53" s="161" t="str">
        <f>[1]VALVE!$A54</f>
        <v>KOR045</v>
      </c>
      <c r="B53" s="162" t="str">
        <f>[1]VALVE!$B54</f>
        <v>HAV3 ANKLE VALVE 5/8"</v>
      </c>
      <c r="C53" s="156" t="str">
        <f>[1]VALVE!$C54</f>
        <v>5/8"</v>
      </c>
      <c r="D53" s="59"/>
      <c r="E53" s="55"/>
      <c r="F53" s="152">
        <f>[1]VALVE!J54</f>
        <v>37.7011494252874</v>
      </c>
      <c r="G53" s="165"/>
    </row>
    <row r="54" spans="1:7">
      <c r="A54" s="161" t="str">
        <f>[1]VALVE!$A55</f>
        <v>KOR046</v>
      </c>
      <c r="B54" s="162" t="str">
        <f>[1]VALVE!$B55</f>
        <v>HAV5 ANKLE VALVE 3/4"</v>
      </c>
      <c r="C54" s="156" t="str">
        <f>[1]VALVE!$C55</f>
        <v>3/4"</v>
      </c>
      <c r="D54" s="59"/>
      <c r="E54" s="55"/>
      <c r="F54" s="152">
        <f>[1]VALVE!J55</f>
        <v>59.1222570532915</v>
      </c>
      <c r="G54" s="165"/>
    </row>
    <row r="55" spans="1:7">
      <c r="A55" s="161" t="str">
        <f>[1]VALVE!$A56</f>
        <v>KOR047</v>
      </c>
      <c r="B55" s="162" t="str">
        <f>[1]VALVE!$B56</f>
        <v>HAV6 ANKLE VALVE 7/8"</v>
      </c>
      <c r="C55" s="156" t="str">
        <f>[1]VALVE!$C56</f>
        <v>7/8"</v>
      </c>
      <c r="D55" s="59"/>
      <c r="E55" s="55"/>
      <c r="F55" s="152" t="str">
        <f>[1]VALVE!J56</f>
        <v>~</v>
      </c>
      <c r="G55" s="165"/>
    </row>
    <row r="56" spans="1:7">
      <c r="A56" s="161" t="str">
        <f>[1]VALVE!$A57</f>
        <v>KOR048</v>
      </c>
      <c r="B56" s="162" t="str">
        <f>[1]VALVE!$B57</f>
        <v>HAV8 ANKLE VALVE 1 1/8"</v>
      </c>
      <c r="C56" s="156" t="str">
        <f>[1]VALVE!$C57</f>
        <v>1-1/8"</v>
      </c>
      <c r="D56" s="59"/>
      <c r="E56" s="55"/>
      <c r="F56" s="152" t="str">
        <f>[1]VALVE!J57</f>
        <v>~</v>
      </c>
      <c r="G56" s="165"/>
    </row>
    <row r="57" spans="1:7">
      <c r="A57" s="161" t="str">
        <f>[1]VALVE!$A58</f>
        <v>KOR049</v>
      </c>
      <c r="B57" s="162" t="str">
        <f>[1]VALVE!$B58</f>
        <v>HAV9 ANKLE VALVE 1 3/8"</v>
      </c>
      <c r="C57" s="156" t="str">
        <f>[1]VALVE!$C58</f>
        <v>1-3/8"</v>
      </c>
      <c r="D57" s="59"/>
      <c r="E57" s="55"/>
      <c r="F57" s="152">
        <f>[1]VALVE!J58</f>
        <v>110.532915360502</v>
      </c>
      <c r="G57" s="165"/>
    </row>
    <row r="58" spans="1:7">
      <c r="A58" s="161" t="str">
        <f>[1]VALVE!$A59</f>
        <v>KOR050</v>
      </c>
      <c r="B58" s="162" t="str">
        <f>[1]VALVE!$B59</f>
        <v>HAV11 ANKLE VALVE 1 5/8"</v>
      </c>
      <c r="C58" s="156" t="str">
        <f>[1]VALVE!$C59</f>
        <v>1-5/8"</v>
      </c>
      <c r="D58" s="59"/>
      <c r="E58" s="55"/>
      <c r="F58" s="152">
        <f>[1]VALVE!J59</f>
        <v>181.650992685475</v>
      </c>
      <c r="G58" s="165"/>
    </row>
    <row r="59" spans="1:7">
      <c r="A59" s="161" t="str">
        <f>[1]VALVE!$A60</f>
        <v>KOR051</v>
      </c>
      <c r="B59" s="162" t="str">
        <f>[1]VALVE!$B60</f>
        <v>HAV12 ANKLE VALVE 2 1/8"</v>
      </c>
      <c r="C59" s="156" t="str">
        <f>[1]VALVE!$C60</f>
        <v>2-1/8"</v>
      </c>
      <c r="D59" s="60"/>
      <c r="E59" s="94"/>
      <c r="F59" s="152">
        <f>[1]VALVE!J60</f>
        <v>200.501567398119</v>
      </c>
      <c r="G59" s="165"/>
    </row>
    <row r="60" spans="1:7">
      <c r="A60" s="161" t="str">
        <f>[1]VALVE!$A61</f>
        <v>KOR052</v>
      </c>
      <c r="B60" s="162" t="str">
        <f>[1]VALVE!$B61</f>
        <v>OV34-SY (35mm, 1 1/8") SERVICE VALVE</v>
      </c>
      <c r="C60" s="156" t="str">
        <f>[1]VALVE!$C61</f>
        <v>1-1/8"</v>
      </c>
      <c r="D60" s="95" t="s">
        <v>565</v>
      </c>
      <c r="E60" s="94"/>
      <c r="F60" s="152">
        <f>[1]VALVE!J61</f>
        <v>72.4961685823755</v>
      </c>
      <c r="G60" s="165"/>
    </row>
    <row r="61" spans="1:7">
      <c r="A61" s="161" t="str">
        <f>[1]VALVE!$A62</f>
        <v>KOR053</v>
      </c>
      <c r="B61" s="162" t="str">
        <f>[1]VALVE!$B62</f>
        <v>OV32-SY (30mm, 3/4") SERVICE VALVE</v>
      </c>
      <c r="C61" s="156" t="str">
        <f>[1]VALVE!$C62</f>
        <v>3/4"</v>
      </c>
      <c r="D61" s="96"/>
      <c r="E61" s="94"/>
      <c r="F61" s="152">
        <f>[1]VALVE!J62</f>
        <v>58.7509578544061</v>
      </c>
      <c r="G61" s="165"/>
    </row>
    <row r="62" spans="1:7">
      <c r="A62" s="161" t="str">
        <f>[1]VALVE!$A63</f>
        <v>KOR054</v>
      </c>
      <c r="B62" s="162" t="str">
        <f>[1]VALVE!$B63</f>
        <v>OV34-A (30mm, 1 1/8") SERVICE VALVE</v>
      </c>
      <c r="C62" s="156" t="str">
        <f>[1]VALVE!$C63</f>
        <v>1 1/8"</v>
      </c>
      <c r="D62" s="96"/>
      <c r="E62" s="94"/>
      <c r="F62" s="152">
        <f>[1]VALVE!J63</f>
        <v>58.7509578544061</v>
      </c>
      <c r="G62" s="165"/>
    </row>
    <row r="63" spans="1:7">
      <c r="A63" s="161" t="str">
        <f>[1]VALVE!$A64</f>
        <v>KOR055</v>
      </c>
      <c r="B63" s="162" t="str">
        <f>[1]VALVE!$B64</f>
        <v>OV32-A (30mm, 3/4") SERVICE VALVE</v>
      </c>
      <c r="C63" s="156" t="str">
        <f>[1]VALVE!$C64</f>
        <v>3/4"</v>
      </c>
      <c r="D63" s="97"/>
      <c r="E63" s="55"/>
      <c r="F63" s="152">
        <f>[1]VALVE!J64</f>
        <v>58.7509578544061</v>
      </c>
      <c r="G63" s="165"/>
    </row>
    <row r="64" ht="65.25" customHeight="1" spans="1:7">
      <c r="A64" s="161" t="str">
        <f>[1]VALVE!$A65</f>
        <v>KOR055.1</v>
      </c>
      <c r="B64" s="162" t="str">
        <f>[1]VALVE!$B65</f>
        <v>TBVC 15 (1 3/8") STAND VALVE</v>
      </c>
      <c r="C64" s="156"/>
      <c r="D64" s="176"/>
      <c r="E64" s="55"/>
      <c r="F64" s="152">
        <f>[1]VALVE!J65</f>
        <v>149.706823027719</v>
      </c>
      <c r="G64" s="98"/>
    </row>
    <row r="65" ht="30" customHeight="1" spans="1:7">
      <c r="A65" s="161" t="str">
        <f>[1]VALVE!$A66</f>
        <v>KOR055.3</v>
      </c>
      <c r="B65" s="162" t="str">
        <f>[1]VALVE!$B66</f>
        <v>CVC10  1 5/8" CHECK VALVE</v>
      </c>
      <c r="C65" s="156"/>
      <c r="D65" s="176"/>
      <c r="E65" s="55"/>
      <c r="F65" s="152">
        <f>[1]VALVE!J66</f>
        <v>299.085820895522</v>
      </c>
      <c r="G65" s="165"/>
    </row>
    <row r="66" ht="24" spans="1:7">
      <c r="A66" s="161" t="str">
        <f>[1]VALVE!$A67</f>
        <v>KOR080</v>
      </c>
      <c r="B66" s="162" t="str">
        <f>[1]VALVE!$B67</f>
        <v>DPF(Ts01) 2.4c-01 Elect exp-valve c/w coil pqm-10012-00058</v>
      </c>
      <c r="C66" s="156" t="str">
        <f>[1]VALVE!$C67</f>
        <v>12.3KW </v>
      </c>
      <c r="D66" s="177" t="s">
        <v>566</v>
      </c>
      <c r="E66" s="165"/>
      <c r="F66" s="152">
        <f>[1]VALVE!J67</f>
        <v>89.8495726495726</v>
      </c>
      <c r="G66" s="165"/>
    </row>
    <row r="67" ht="24" spans="1:7">
      <c r="A67" s="161" t="str">
        <f>[1]VALVE!$A68</f>
        <v>KOR080.1</v>
      </c>
      <c r="B67" s="162" t="str">
        <f>[1]VALVE!$B68</f>
        <v>DPF(Ts01) 2.4c-01 Elect exp-valve c/w coil pqm-10012-00058,Controller,Pressure sensor,tranformer</v>
      </c>
      <c r="C67" s="156" t="str">
        <f>[1]VALVE!$C68</f>
        <v>12.3KW </v>
      </c>
      <c r="D67" s="177" t="s">
        <v>566</v>
      </c>
      <c r="E67" s="165"/>
      <c r="F67" s="152">
        <f>[1]VALVE!J68</f>
        <v>899.967521367521</v>
      </c>
      <c r="G67" s="165"/>
    </row>
    <row r="68" ht="24" spans="1:7">
      <c r="A68" s="161" t="str">
        <f>[1]VALVE!$A69</f>
        <v>KOR081</v>
      </c>
      <c r="B68" s="162" t="str">
        <f>[1]VALVE!$B69</f>
        <v>DPF(Ts01) 3.0c-01 Elect exp-valve c/w coil pqm-10012-00058</v>
      </c>
      <c r="C68" s="156" t="str">
        <f>[1]VALVE!$C69</f>
        <v>14.7KW</v>
      </c>
      <c r="D68" s="177" t="s">
        <v>567</v>
      </c>
      <c r="E68" s="165"/>
      <c r="F68" s="152">
        <f>[1]VALVE!J69</f>
        <v>96.8581196581197</v>
      </c>
      <c r="G68" s="165"/>
    </row>
    <row r="69" ht="24" spans="1:7">
      <c r="A69" s="161" t="str">
        <f>[1]VALVE!$A70</f>
        <v>KOR081.1</v>
      </c>
      <c r="B69" s="162" t="str">
        <f>[1]VALVE!$B70</f>
        <v>DPF(Ts01) 3.0c-01 Elect exp-valve c/w coil pqm-10012-00058,Controller,Pressure sensor,transformer</v>
      </c>
      <c r="C69" s="156" t="str">
        <f>[1]VALVE!$C70</f>
        <v>14.7KW</v>
      </c>
      <c r="D69" s="177" t="s">
        <v>568</v>
      </c>
      <c r="E69" s="165"/>
      <c r="F69" s="152">
        <f>[1]VALVE!J70</f>
        <v>906.976068376068</v>
      </c>
      <c r="G69" s="165"/>
    </row>
    <row r="70" ht="24" spans="1:7">
      <c r="A70" s="161" t="str">
        <f>[1]VALVE!$A71</f>
        <v>KOR082</v>
      </c>
      <c r="B70" s="162" t="str">
        <f>[1]VALVE!$B71</f>
        <v>DPF(Ts01) 3.2c-01 Elect exp-valve c/w coil pqm-10012-00058</v>
      </c>
      <c r="C70" s="156" t="str">
        <f>[1]VALVE!$C71</f>
        <v>19.6KW</v>
      </c>
      <c r="D70" s="177" t="s">
        <v>569</v>
      </c>
      <c r="E70" s="165"/>
      <c r="F70" s="152">
        <f>[1]VALVE!J71</f>
        <v>110.735042735043</v>
      </c>
      <c r="G70" s="165"/>
    </row>
    <row r="71" ht="24" spans="1:7">
      <c r="A71" s="161" t="str">
        <f>[1]VALVE!$A72</f>
        <v>KOR082.1</v>
      </c>
      <c r="B71" s="162" t="str">
        <f>[1]VALVE!$B72</f>
        <v>DPF(Ts01) 3.2c-01 Elect exp-valve c/w coil pqm-10012-00058,Controller,Pressure sensor,transformer</v>
      </c>
      <c r="C71" s="156" t="str">
        <f>[1]VALVE!$C72</f>
        <v>19.6KW</v>
      </c>
      <c r="D71" s="177" t="s">
        <v>569</v>
      </c>
      <c r="E71" s="165"/>
      <c r="F71" s="152">
        <f>[1]VALVE!J72</f>
        <v>920.852991452991</v>
      </c>
      <c r="G71" s="165"/>
    </row>
    <row r="72" ht="24" spans="1:7">
      <c r="A72" s="161" t="str">
        <f>[1]VALVE!$A73</f>
        <v>KOR083</v>
      </c>
      <c r="B72" s="162" t="str">
        <f>[1]VALVE!$B73</f>
        <v>DPF(Ts01) 4.0c-01 Elect exp-valve c/w coil pqm-03012-00009</v>
      </c>
      <c r="C72" s="156" t="str">
        <f>[1]VALVE!$C73</f>
        <v>29.4KW</v>
      </c>
      <c r="D72" s="177" t="s">
        <v>570</v>
      </c>
      <c r="E72" s="165"/>
      <c r="F72" s="152">
        <f>[1]VALVE!J73</f>
        <v>217.965811965812</v>
      </c>
      <c r="G72" s="165"/>
    </row>
    <row r="73" ht="24" spans="1:7">
      <c r="A73" s="161" t="str">
        <f>[1]VALVE!$A74</f>
        <v>KOR083.1</v>
      </c>
      <c r="B73" s="162" t="str">
        <f>[1]VALVE!$B74</f>
        <v>DPF(Ts01) 4.0c-01 Elect exp-valve c/w coil pqm-03012-00009,Controller,Pressure sensor,transformer</v>
      </c>
      <c r="C73" s="156" t="str">
        <f>[1]VALVE!$C74</f>
        <v>29.4KW</v>
      </c>
      <c r="D73" s="177" t="s">
        <v>570</v>
      </c>
      <c r="E73" s="165"/>
      <c r="F73" s="152">
        <f>[1]VALVE!J74</f>
        <v>1028.08376068376</v>
      </c>
      <c r="G73" s="165"/>
    </row>
    <row r="74" ht="24" spans="1:7">
      <c r="A74" s="161" t="str">
        <f>[1]VALVE!$A75</f>
        <v>KOR084</v>
      </c>
      <c r="B74" s="162" t="str">
        <f>[1]VALVE!$B75</f>
        <v>DPF(Ts01) 4.5c-01 Elect exp-valve c/w coil pqm-03012-00009</v>
      </c>
      <c r="C74" s="156" t="str">
        <f>[1]VALVE!$C75</f>
        <v>36.8KW</v>
      </c>
      <c r="D74" s="177" t="s">
        <v>571</v>
      </c>
      <c r="E74" s="165"/>
      <c r="F74" s="152">
        <f>[1]VALVE!J75</f>
        <v>220.769230769231</v>
      </c>
      <c r="G74" s="165"/>
    </row>
    <row r="75" ht="42.75" customHeight="1" spans="1:7">
      <c r="A75" s="161" t="str">
        <f>[1]VALVE!$A76</f>
        <v>KOR084.1</v>
      </c>
      <c r="B75" s="162" t="str">
        <f>[1]VALVE!$B76</f>
        <v>DPF(Ts01) 4.5c-01 Elect exp-valve c/w coil pqm-03012-00009,Controller,Pressure sensor,transformer</v>
      </c>
      <c r="C75" s="156" t="str">
        <f>[1]VALVE!$C76</f>
        <v>36.8KW</v>
      </c>
      <c r="D75" s="177" t="s">
        <v>571</v>
      </c>
      <c r="E75" s="165"/>
      <c r="F75" s="152">
        <f>[1]VALVE!J76</f>
        <v>1030.88717948718</v>
      </c>
      <c r="G75" s="165"/>
    </row>
    <row r="76" ht="57.75" customHeight="1" spans="1:7">
      <c r="A76" s="161" t="str">
        <f>[1]VALVE!$A77</f>
        <v>KOR085</v>
      </c>
      <c r="B76" s="162" t="str">
        <f>[1]VALVE!$B77</f>
        <v>PQM-10012-00058 VALVE COIL</v>
      </c>
      <c r="C76" s="156">
        <f>[1]VALVE!$C77</f>
        <v>0</v>
      </c>
      <c r="D76" s="94"/>
      <c r="E76" s="165"/>
      <c r="F76" s="152">
        <f>[1]VALVE!J77</f>
        <v>40.2711111111111</v>
      </c>
      <c r="G76" s="165"/>
    </row>
    <row r="77" ht="43.5" customHeight="1" spans="1:7">
      <c r="A77" s="161" t="str">
        <f>[1]VALVE!$A78</f>
        <v>KOR086</v>
      </c>
      <c r="B77" s="162" t="str">
        <f>[1]VALVE!$B78</f>
        <v>PQM-03012-00009 VALVE COIL</v>
      </c>
      <c r="C77" s="156">
        <f>[1]VALVE!$C78</f>
        <v>0</v>
      </c>
      <c r="D77" s="178"/>
      <c r="E77" s="165"/>
      <c r="F77" s="152">
        <f>[1]VALVE!J78</f>
        <v>76.9888888888889</v>
      </c>
      <c r="G77" s="165"/>
    </row>
    <row r="78" ht="52.5" customHeight="1" spans="1:7">
      <c r="A78" s="161" t="str">
        <f>[1]VALVE!$A79</f>
        <v>KOR087</v>
      </c>
      <c r="B78" s="162" t="str">
        <f>[1]VALVE!$B79</f>
        <v>SEC-601-00 Controller c/w temp sensor</v>
      </c>
      <c r="C78" s="156">
        <f>[1]VALVE!$C79</f>
        <v>0</v>
      </c>
      <c r="D78" s="178"/>
      <c r="E78" s="165"/>
      <c r="F78" s="152">
        <f>[1]VALVE!J79</f>
        <v>440.37037037037</v>
      </c>
      <c r="G78" s="165"/>
    </row>
    <row r="79" ht="52.5" customHeight="1" spans="1:7">
      <c r="A79" s="161" t="str">
        <f>[1]VALVE!$A80</f>
        <v>KOR088</v>
      </c>
      <c r="B79" s="162" t="str">
        <f>[1]VALVE!$B80</f>
        <v>SEC-601-R4-24 Controller c/w temp sensor</v>
      </c>
      <c r="C79" s="156">
        <f>[1]VALVE!$C80</f>
        <v>0</v>
      </c>
      <c r="D79" s="178"/>
      <c r="E79" s="165"/>
      <c r="F79" s="152">
        <f>[1]VALVE!J80</f>
        <v>440.37037037037</v>
      </c>
      <c r="G79" s="165"/>
    </row>
    <row r="80" ht="54" customHeight="1" spans="1:7">
      <c r="A80" s="161" t="str">
        <f>[1]VALVE!$A81</f>
        <v>KOR088.1</v>
      </c>
      <c r="B80" s="162" t="str">
        <f>[1]VALVE!$B81</f>
        <v>SEC-612-R4 Controller wifi c/w temp sensor</v>
      </c>
      <c r="C80" s="156">
        <f>[1]VALVE!$C81</f>
        <v>0</v>
      </c>
      <c r="D80" s="178"/>
      <c r="E80" s="165"/>
      <c r="F80" s="152">
        <f>[1]VALVE!J81</f>
        <v>440.37037037037</v>
      </c>
      <c r="G80" s="165"/>
    </row>
    <row r="81" ht="61.5" customHeight="1" spans="1:7">
      <c r="A81" s="161" t="str">
        <f>[1]VALVE!$A82</f>
        <v>KOR089</v>
      </c>
      <c r="B81" s="162" t="str">
        <f>[1]VALVE!$B82</f>
        <v>YCQB02L28 Pressure sensor</v>
      </c>
      <c r="C81" s="156">
        <f>[1]VALVE!$C82</f>
        <v>0</v>
      </c>
      <c r="D81" s="178"/>
      <c r="E81" s="165"/>
      <c r="F81" s="152">
        <f>[1]VALVE!J82</f>
        <v>102.901960784314</v>
      </c>
      <c r="G81" s="98"/>
    </row>
    <row r="82" ht="61.5" customHeight="1" spans="1:7">
      <c r="A82" s="161" t="str">
        <f>[1]VALVE!$A83</f>
        <v>KOR089.1</v>
      </c>
      <c r="B82" s="162" t="str">
        <f>[1]VALVE!$B83</f>
        <v>NTC5K SENSOR</v>
      </c>
      <c r="C82" s="156"/>
      <c r="D82" s="178"/>
      <c r="E82" s="165"/>
      <c r="F82" s="152">
        <f>[1]VALVE!J83</f>
        <v>26.4490196078431</v>
      </c>
      <c r="G82" s="98"/>
    </row>
    <row r="83" ht="68.25" customHeight="1" spans="1:7">
      <c r="A83" s="161" t="str">
        <f>[1]VALVE!$A84</f>
        <v>KOR090</v>
      </c>
      <c r="B83" s="162" t="str">
        <f>[1]VALVE!$B84</f>
        <v>Meanwell LRS-50-24 tranformer</v>
      </c>
      <c r="C83" s="156">
        <f>[1]VALVE!$C84</f>
        <v>0</v>
      </c>
      <c r="D83" s="179"/>
      <c r="E83" s="165"/>
      <c r="F83" s="152">
        <f>[1]VALVE!J84</f>
        <v>136.705882352941</v>
      </c>
      <c r="G83" s="98"/>
    </row>
    <row r="84" ht="66" customHeight="1" spans="1:7">
      <c r="A84" s="161" t="str">
        <f>[1]VALVE!$A85</f>
        <v>KOR091</v>
      </c>
      <c r="B84" s="162" t="str">
        <f>[1]VALVE!$B85</f>
        <v>3 WAY REVERSING VALVE</v>
      </c>
      <c r="C84" s="156">
        <f>[1]VALVE!$C85</f>
        <v>0</v>
      </c>
      <c r="D84" s="178"/>
      <c r="E84" s="98"/>
      <c r="F84" s="152">
        <f>[1]VALVE!J85</f>
        <v>135.058823529412</v>
      </c>
      <c r="G84" s="98"/>
    </row>
    <row r="85" spans="1:7">
      <c r="A85" s="161" t="str">
        <f>[1]VALVE!$A86</f>
        <v>KOR092</v>
      </c>
      <c r="B85" s="162" t="str">
        <f>[1]VALVE!$B86</f>
        <v>MDF-A03-3L003 (3/8") solenoid valve c/w coil </v>
      </c>
      <c r="C85" s="156" t="str">
        <f>[1]VALVE!$C86</f>
        <v>1hp-2hp</v>
      </c>
      <c r="D85" s="98"/>
      <c r="E85" s="98"/>
      <c r="F85" s="152">
        <f>[1]VALVE!J86</f>
        <v>105.766444508838</v>
      </c>
      <c r="G85" s="165"/>
    </row>
    <row r="86" spans="1:7">
      <c r="A86" s="161" t="str">
        <f>[1]VALVE!$A87</f>
        <v>KOR093</v>
      </c>
      <c r="B86" s="162" t="str">
        <f>[1]VALVE!$B87</f>
        <v>MDF-A03-6L001 (3/8")  solenoid valve c/w coil </v>
      </c>
      <c r="C86" s="156" t="str">
        <f>[1]VALVE!$C87</f>
        <v>2.5hp-3.5hp</v>
      </c>
      <c r="D86" s="98"/>
      <c r="E86" s="98"/>
      <c r="F86" s="152">
        <f>[1]VALVE!J87</f>
        <v>122.223027141891</v>
      </c>
      <c r="G86" s="165"/>
    </row>
    <row r="87" spans="1:7">
      <c r="A87" s="161" t="str">
        <f>[1]VALVE!$A89</f>
        <v>KOR093.1</v>
      </c>
      <c r="B87" s="162" t="str">
        <f>[1]VALVE!$B89</f>
        <v>MDF-A03-6L003 (1/2")  solenoid valve c/w coil</v>
      </c>
      <c r="C87" s="156" t="str">
        <f>[1]VALVE!$C89</f>
        <v>4hp-5hp</v>
      </c>
      <c r="D87" s="98"/>
      <c r="E87" s="98"/>
      <c r="F87" s="152">
        <f>[1]VALVE!J89</f>
        <v>122.223027141891</v>
      </c>
      <c r="G87" s="165"/>
    </row>
    <row r="88" spans="1:7">
      <c r="A88" s="161" t="str">
        <f>[1]VALVE!$A90</f>
        <v>KOR094</v>
      </c>
      <c r="B88" s="162" t="str">
        <f>[1]VALVE!$B90</f>
        <v>MDF-A03-10L003 (1/2")  solenoid valve c/w coil</v>
      </c>
      <c r="C88" s="156" t="str">
        <f>[1]VALVE!$C90</f>
        <v>6hp-7.5hp</v>
      </c>
      <c r="D88" s="98"/>
      <c r="E88" s="98"/>
      <c r="F88" s="152">
        <f>[1]VALVE!J90</f>
        <v>145.730706075534</v>
      </c>
      <c r="G88" s="165"/>
    </row>
    <row r="89" spans="1:7">
      <c r="A89" s="161" t="str">
        <f>[1]VALVE!$A92</f>
        <v>KOR095</v>
      </c>
      <c r="B89" s="162" t="str">
        <f>[1]VALVE!$B92</f>
        <v>MDF-A03-15L001 (5/8")  solenoid valve c/w coil</v>
      </c>
      <c r="C89" s="156" t="str">
        <f>[1]VALVE!$C92</f>
        <v>8hp-18hp</v>
      </c>
      <c r="D89" s="98"/>
      <c r="E89" s="98"/>
      <c r="F89" s="152">
        <f>[1]VALVE!J92</f>
        <v>176.869023471458</v>
      </c>
      <c r="G89" s="165"/>
    </row>
    <row r="90" ht="24" spans="1:7">
      <c r="A90" s="161" t="str">
        <f>[1]VALVE!$A88</f>
        <v>KOR093.01</v>
      </c>
      <c r="B90" s="162" t="str">
        <f>[1]VALVE!$B88</f>
        <v>MDF-A03-6H002 (3/8") SANHUA SOLENOID VALVE C/W COIL (WELDING)</v>
      </c>
      <c r="C90" s="156" t="str">
        <f>[1]VALVE!$C88</f>
        <v>2.5hp-3.5hp</v>
      </c>
      <c r="D90" s="98"/>
      <c r="E90" s="98"/>
      <c r="F90" s="152">
        <f>[1]VALVE!J88</f>
        <v>122.186805756785</v>
      </c>
      <c r="G90" s="165"/>
    </row>
    <row r="91" ht="24" spans="1:7">
      <c r="A91" s="161" t="str">
        <f>[1]VALVE!$A91</f>
        <v>KOR094.01</v>
      </c>
      <c r="B91" s="162" t="str">
        <f>[1]VALVE!$B91</f>
        <v>MDF-A03-10H002 (1/2") SANHUA SOLENOID VALVE C/W COIL (WELDING)</v>
      </c>
      <c r="C91" s="156" t="str">
        <f>[1]VALVE!$C91</f>
        <v>6hp-7.5hp</v>
      </c>
      <c r="D91" s="98"/>
      <c r="E91" s="98"/>
      <c r="F91" s="152">
        <f>[1]VALVE!J91</f>
        <v>147.541775330822</v>
      </c>
      <c r="G91" s="165"/>
    </row>
    <row r="92" ht="24" spans="1:7">
      <c r="A92" s="161" t="str">
        <f>[1]VALVE!$A93</f>
        <v>KOR095.01</v>
      </c>
      <c r="B92" s="162" t="str">
        <f>[1]VALVE!$B93</f>
        <v>MDF-A03-15H002 (5/8") SANHUA SOLENOID VALVE C/W COIL (WELDING)</v>
      </c>
      <c r="C92" s="156" t="str">
        <f>[1]VALVE!$C93</f>
        <v>8hp-18hp</v>
      </c>
      <c r="D92" s="98"/>
      <c r="E92" s="98"/>
      <c r="F92" s="152">
        <f>[1]VALVE!J93</f>
        <v>176.869023471458</v>
      </c>
      <c r="G92" s="165"/>
    </row>
    <row r="93" spans="1:7">
      <c r="A93" s="161" t="str">
        <f>[1]VALVE!$A94</f>
        <v>KOR096</v>
      </c>
      <c r="B93" s="162" t="str">
        <f>[1]VALVE!$B94</f>
        <v>MDF-A03-15H003 (7/8")  solenoid valve c/w coil</v>
      </c>
      <c r="C93" s="156" t="str">
        <f>[1]VALVE!$C94</f>
        <v>25hp</v>
      </c>
      <c r="D93" s="98"/>
      <c r="E93" s="98"/>
      <c r="F93" s="152">
        <f>[1]VALVE!J94</f>
        <v>207.67486631016</v>
      </c>
      <c r="G93" s="165"/>
    </row>
    <row r="94" ht="17.25" customHeight="1" spans="1:7">
      <c r="A94" s="161" t="str">
        <f>[1]VALVE!$A95</f>
        <v>KOR097</v>
      </c>
      <c r="B94" s="162" t="str">
        <f>[1]VALVE!$B95</f>
        <v>MDF-A03-20H001 (7/8")  solenoid valve c/w coil</v>
      </c>
      <c r="C94" s="156" t="str">
        <f>[1]VALVE!$C95</f>
        <v>30hp-35hp</v>
      </c>
      <c r="D94" s="98"/>
      <c r="E94" s="98"/>
      <c r="F94" s="152">
        <f>[1]VALVE!J95</f>
        <v>287.306951871658</v>
      </c>
      <c r="G94" s="165"/>
    </row>
    <row r="95" ht="17.25" customHeight="1" spans="1:7">
      <c r="A95" s="161" t="str">
        <f>[1]VALVE!$A96</f>
        <v>KOR098</v>
      </c>
      <c r="B95" s="162" t="str">
        <f>[1]VALVE!$B96</f>
        <v>MDF-A03-20H003 (1 1/8")  solenoid valve c/w coil</v>
      </c>
      <c r="C95" s="156" t="str">
        <f>[1]VALVE!$C96</f>
        <v>40hp</v>
      </c>
      <c r="D95" s="98"/>
      <c r="E95" s="98"/>
      <c r="F95" s="152">
        <f>[1]VALVE!J96</f>
        <v>300.988235294118</v>
      </c>
      <c r="G95" s="165"/>
    </row>
    <row r="96" spans="1:7">
      <c r="A96" s="161" t="str">
        <f>[1]VALVE!$A97</f>
        <v>KOR099</v>
      </c>
      <c r="B96" s="162" t="str">
        <f>[1]VALVE!$B97</f>
        <v>MDF-A03-22H008 (1 1/8")  solenoid valve c/w coil</v>
      </c>
      <c r="C96" s="156" t="str">
        <f>[1]VALVE!$C97</f>
        <v>50hp</v>
      </c>
      <c r="D96" s="98"/>
      <c r="E96" s="98"/>
      <c r="F96" s="152">
        <f>[1]VALVE!J97</f>
        <v>351.152941176471</v>
      </c>
      <c r="G96" s="165"/>
    </row>
    <row r="97" ht="15" customHeight="1" spans="1:7">
      <c r="A97" s="161" t="str">
        <f>[1]VALVE!$A98</f>
        <v>KOR100</v>
      </c>
      <c r="B97" s="162" t="str">
        <f>[1]VALVE!$B98</f>
        <v>MQ-A0322G-00001 230V COIL</v>
      </c>
      <c r="C97" s="156">
        <f>[1]VALVE!$C98</f>
        <v>0</v>
      </c>
      <c r="D97" s="98"/>
      <c r="E97" s="98"/>
      <c r="F97" s="152">
        <f>[1]VALVE!J98</f>
        <v>45.6582633053221</v>
      </c>
      <c r="G97" s="165"/>
    </row>
    <row r="98" ht="18.75" customHeight="1" spans="1:7">
      <c r="A98" s="161" t="str">
        <f>[1]VALVE!$A99</f>
        <v>KOR101</v>
      </c>
      <c r="B98" s="162" t="str">
        <f>[1]VALVE!$B99</f>
        <v>MQ-A0322G-00001 12VDC COIL</v>
      </c>
      <c r="C98" s="156">
        <f>[1]VALVE!$C99</f>
        <v>0</v>
      </c>
      <c r="D98" s="98"/>
      <c r="E98" s="98"/>
      <c r="F98" s="152">
        <f>[1]VALVE!J99</f>
        <v>64.1967914438503</v>
      </c>
      <c r="G98" s="165"/>
    </row>
    <row r="99" spans="1:7">
      <c r="A99" s="161" t="str">
        <f>[1]VALVE!$A100</f>
        <v>KOR102</v>
      </c>
      <c r="B99" s="162" t="str">
        <f>[1]VALVE!$B100</f>
        <v>MQ-A0324G-00001 24VDC COIL</v>
      </c>
      <c r="C99" s="156">
        <f>[1]VALVE!$C100</f>
        <v>0</v>
      </c>
      <c r="D99" s="98"/>
      <c r="E99" s="98"/>
      <c r="F99" s="152">
        <f>[1]VALVE!J100</f>
        <v>64.1967914438503</v>
      </c>
      <c r="G99" s="165"/>
    </row>
    <row r="100" spans="1:7">
      <c r="A100" s="161" t="str">
        <f>[1]VALVE!$A101</f>
        <v>KOR103</v>
      </c>
      <c r="B100" s="162" t="str">
        <f>[1]VALVE!$B101</f>
        <v>FDF3A08 C/W COIL SOLENOID VALVE (3/8")</v>
      </c>
      <c r="C100" s="156">
        <f>[1]VALVE!$C101</f>
        <v>0</v>
      </c>
      <c r="D100" s="98"/>
      <c r="E100" s="98"/>
      <c r="F100" s="152">
        <f>[1]VALVE!J101</f>
        <v>43.7752234993614</v>
      </c>
      <c r="G100" s="165"/>
    </row>
    <row r="101" spans="1:7">
      <c r="A101" s="161" t="str">
        <f>[1]VALVE!$A102</f>
        <v>KOR103.1</v>
      </c>
      <c r="B101" s="162" t="str">
        <f>[1]VALVE!$B102</f>
        <v>FDF6A58 C/W COIL SOLENOID VALVE (3/8")</v>
      </c>
      <c r="C101" s="156">
        <f>[1]VALVE!$C102</f>
        <v>0</v>
      </c>
      <c r="D101" s="98"/>
      <c r="E101" s="98"/>
      <c r="F101" s="152">
        <f>[1]VALVE!J102</f>
        <v>56.7611749680715</v>
      </c>
      <c r="G101" s="165"/>
    </row>
    <row r="102" spans="1:7">
      <c r="A102" s="161" t="str">
        <f>[1]VALVE!$A103</f>
        <v>KOR103.2</v>
      </c>
      <c r="B102" s="162" t="str">
        <f>[1]VALVE!$B103</f>
        <v>FDF11A16 solenoid valve with coil (1/2")</v>
      </c>
      <c r="C102" s="156">
        <f>[1]VALVE!$C103</f>
        <v>0</v>
      </c>
      <c r="D102" s="98"/>
      <c r="E102" s="98"/>
      <c r="F102" s="152">
        <f>[1]VALVE!J103</f>
        <v>148.448275862069</v>
      </c>
      <c r="G102" s="165"/>
    </row>
    <row r="103" spans="1:7">
      <c r="A103" s="161" t="str">
        <f>[1]VALVE!$A104</f>
        <v>KOR103.3</v>
      </c>
      <c r="B103" s="162" t="str">
        <f>[1]VALVE!$B104</f>
        <v>FDF13A12 solenoid valve with coil (5/8")</v>
      </c>
      <c r="C103" s="156">
        <f>[1]VALVE!$C104</f>
        <v>0</v>
      </c>
      <c r="D103" s="98"/>
      <c r="E103" s="98"/>
      <c r="F103" s="152">
        <f>[1]VALVE!J104</f>
        <v>170.283524904215</v>
      </c>
      <c r="G103" s="165"/>
    </row>
    <row r="104" customHeight="1" spans="1:7">
      <c r="A104" s="161" t="str">
        <f>[1]VALVE!$A105</f>
        <v>KOR104</v>
      </c>
      <c r="B104" s="162" t="str">
        <f>[1]VALVE!$B105</f>
        <v>FQ-A0522G SOLENOID COIL</v>
      </c>
      <c r="C104" s="156">
        <f>[1]VALVE!$C105</f>
        <v>0</v>
      </c>
      <c r="E104" s="98"/>
      <c r="F104" s="152">
        <f>[1]VALVE!J105</f>
        <v>19.8978288633461</v>
      </c>
      <c r="G104" s="165"/>
    </row>
    <row r="105" ht="24" spans="1:7">
      <c r="A105" s="161" t="str">
        <f>[1]VALVE!$A106</f>
        <v>KOR105</v>
      </c>
      <c r="B105" s="162" t="str">
        <f>[1]VALVE!$B106</f>
        <v>DN40 (1 5/8") FORGED STEEL VALVE C/W CHECK VALVE</v>
      </c>
      <c r="C105" s="156" t="str">
        <f>[1]VALVE!$C106</f>
        <v>1 5/8"</v>
      </c>
      <c r="D105" s="55" t="s">
        <v>572</v>
      </c>
      <c r="E105" s="98"/>
      <c r="F105" s="152">
        <f>[1]VALVE!J106</f>
        <v>375.615763546798</v>
      </c>
      <c r="G105" s="171"/>
    </row>
    <row r="106" ht="24" spans="1:7">
      <c r="A106" s="161" t="str">
        <f>[1]VALVE!$A107</f>
        <v>KOR106</v>
      </c>
      <c r="B106" s="162" t="str">
        <f>[1]VALVE!$B107</f>
        <v>DN50 (2 1/8") FORGED STEEL VALVE C/W CHECK VALVE</v>
      </c>
      <c r="C106" s="156" t="str">
        <f>[1]VALVE!$C107</f>
        <v>2 1/8"</v>
      </c>
      <c r="D106" s="55"/>
      <c r="E106" s="98"/>
      <c r="F106" s="152">
        <f>[1]VALVE!J107</f>
        <v>459.35960591133</v>
      </c>
      <c r="G106" s="172"/>
    </row>
    <row r="107" ht="24" spans="1:7">
      <c r="A107" s="161" t="str">
        <f>[1]VALVE!$A108</f>
        <v>KOR107</v>
      </c>
      <c r="B107" s="162" t="str">
        <f>[1]VALVE!$B108</f>
        <v>DN65 (2 5/8") FORGED STEEL VALVE C/W CHECK VALVE</v>
      </c>
      <c r="C107" s="156" t="str">
        <f>[1]VALVE!$C108</f>
        <v>2 5/8"</v>
      </c>
      <c r="D107" s="55"/>
      <c r="E107" s="98"/>
      <c r="F107" s="152">
        <f>[1]VALVE!J108</f>
        <v>560.344827586207</v>
      </c>
      <c r="G107" s="172"/>
    </row>
    <row r="108" ht="24" spans="1:7">
      <c r="A108" s="161" t="str">
        <f>[1]VALVE!$A109</f>
        <v>KOR108</v>
      </c>
      <c r="B108" s="180" t="str">
        <f>[1]VALVE!$B109</f>
        <v>DN80 (3 1/8") FORGED STEEL VALVE C/W CHECK VALVE</v>
      </c>
      <c r="C108" s="164" t="str">
        <f>[1]VALVE!$C109</f>
        <v>3 1/8"</v>
      </c>
      <c r="D108" s="55"/>
      <c r="E108" s="98"/>
      <c r="F108" s="152">
        <f>[1]VALVE!J109</f>
        <v>677.339901477833</v>
      </c>
      <c r="G108" s="172"/>
    </row>
    <row r="109" ht="24" spans="1:7">
      <c r="A109" s="161" t="str">
        <f>[1]VALVE!$A110</f>
        <v>KOR109</v>
      </c>
      <c r="B109" s="180" t="str">
        <f>[1]VALVE!$B110</f>
        <v>DN100 (4 1/8") FORGED STEEL VALVE C/W CHECK VALVE</v>
      </c>
      <c r="C109" s="164" t="str">
        <f>[1]VALVE!$C110</f>
        <v>4 1/8"</v>
      </c>
      <c r="D109" s="55"/>
      <c r="E109" s="98"/>
      <c r="F109" s="152">
        <f>[1]VALVE!J110</f>
        <v>1000</v>
      </c>
      <c r="G109" s="172"/>
    </row>
    <row r="110" spans="1:7">
      <c r="A110" s="161" t="str">
        <f>[1]VALVE!$A111</f>
        <v>KOR110</v>
      </c>
      <c r="B110" s="180" t="str">
        <f>[1]VALVE!$B111</f>
        <v>DN40N (1 5/8") FORGED STEEL VALVE</v>
      </c>
      <c r="C110" s="164" t="str">
        <f>[1]VALVE!$C111</f>
        <v>1 5/8"</v>
      </c>
      <c r="D110" s="55" t="s">
        <v>573</v>
      </c>
      <c r="E110" s="98"/>
      <c r="F110" s="152">
        <f>[1]VALVE!J111</f>
        <v>307.881773399015</v>
      </c>
      <c r="G110" s="172"/>
    </row>
    <row r="111" spans="1:7">
      <c r="A111" s="161" t="str">
        <f>[1]VALVE!$A112</f>
        <v>KOR111</v>
      </c>
      <c r="B111" s="180" t="str">
        <f>[1]VALVE!$B112</f>
        <v>DN50N (2 1/8") FORGED STEEL VALVE</v>
      </c>
      <c r="C111" s="164" t="str">
        <f>[1]VALVE!$C112</f>
        <v>2 1/8"</v>
      </c>
      <c r="D111" s="55"/>
      <c r="E111" s="98"/>
      <c r="F111" s="152">
        <f>[1]VALVE!J112</f>
        <v>408.866995073892</v>
      </c>
      <c r="G111" s="172"/>
    </row>
    <row r="112" spans="1:7">
      <c r="A112" s="161" t="str">
        <f>[1]VALVE!$A113</f>
        <v>KOR112</v>
      </c>
      <c r="B112" s="180" t="str">
        <f>[1]VALVE!$B113</f>
        <v>DN65N (2 5/8") FORGED STEEL VALVE</v>
      </c>
      <c r="C112" s="164" t="str">
        <f>[1]VALVE!$C113</f>
        <v>2 5/8"</v>
      </c>
      <c r="D112" s="55"/>
      <c r="E112" s="98"/>
      <c r="F112" s="152">
        <f>[1]VALVE!J113</f>
        <v>463.054187192118</v>
      </c>
      <c r="G112" s="172"/>
    </row>
    <row r="113" spans="1:7">
      <c r="A113" s="161" t="str">
        <f>[1]VALVE!$A114</f>
        <v>KOR113</v>
      </c>
      <c r="B113" s="180" t="str">
        <f>[1]VALVE!$B114</f>
        <v>DN80N (3 1/8") FORGED STEEL VALVE</v>
      </c>
      <c r="C113" s="164" t="str">
        <f>[1]VALVE!$C114</f>
        <v>3 1/8"</v>
      </c>
      <c r="D113" s="55"/>
      <c r="E113" s="98"/>
      <c r="F113" s="152">
        <f>[1]VALVE!J114</f>
        <v>580.049261083744</v>
      </c>
      <c r="G113" s="172"/>
    </row>
    <row r="114" spans="1:7">
      <c r="A114" s="161" t="str">
        <f>[1]VALVE!$A115</f>
        <v>KOR114</v>
      </c>
      <c r="B114" s="180" t="str">
        <f>[1]VALVE!$B115</f>
        <v>DN100N (4 1/8") FORGED STEEL VALVE</v>
      </c>
      <c r="C114" s="164" t="str">
        <f>[1]VALVE!$C115</f>
        <v>4 1/8"</v>
      </c>
      <c r="D114" s="55"/>
      <c r="E114" s="98"/>
      <c r="F114" s="152">
        <f>[1]VALVE!J115</f>
        <v>820.197044334975</v>
      </c>
      <c r="G114" s="173"/>
    </row>
  </sheetData>
  <mergeCells count="27">
    <mergeCell ref="D9:D13"/>
    <mergeCell ref="D14:D17"/>
    <mergeCell ref="D19:D25"/>
    <mergeCell ref="D26:D34"/>
    <mergeCell ref="D35:D45"/>
    <mergeCell ref="D46:D48"/>
    <mergeCell ref="D51:D59"/>
    <mergeCell ref="D60:D63"/>
    <mergeCell ref="D105:D109"/>
    <mergeCell ref="D110:D114"/>
    <mergeCell ref="G9:G13"/>
    <mergeCell ref="G14:G17"/>
    <mergeCell ref="G19:G25"/>
    <mergeCell ref="G26:G32"/>
    <mergeCell ref="G33:G34"/>
    <mergeCell ref="G35:G45"/>
    <mergeCell ref="G46:G48"/>
    <mergeCell ref="G49:G50"/>
    <mergeCell ref="G51:G59"/>
    <mergeCell ref="G60:G63"/>
    <mergeCell ref="G66:G75"/>
    <mergeCell ref="G76:G77"/>
    <mergeCell ref="G78:G80"/>
    <mergeCell ref="G85:G96"/>
    <mergeCell ref="G97:G99"/>
    <mergeCell ref="G100:G104"/>
    <mergeCell ref="G105:G114"/>
  </mergeCells>
  <pageMargins left="0.7" right="0.7" top="0.75" bottom="0.75" header="0.3" footer="0.3"/>
  <pageSetup paperSize="9" orientation="portrait"/>
  <headerFooter/>
  <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2"/>
  <sheetViews>
    <sheetView tabSelected="1" zoomScale="115" zoomScaleNormal="115" workbookViewId="0">
      <pane xSplit="2" ySplit="8" topLeftCell="C9" activePane="bottomRight" state="frozen"/>
      <selection/>
      <selection pane="topRight"/>
      <selection pane="bottomLeft"/>
      <selection pane="bottomRight" activeCell="G3" sqref="G3"/>
    </sheetView>
  </sheetViews>
  <sheetFormatPr defaultColWidth="9.14285714285714" defaultRowHeight="12"/>
  <cols>
    <col min="1" max="1" width="15" style="35" customWidth="1"/>
    <col min="2" max="2" width="34.7142857142857" style="103" customWidth="1"/>
    <col min="3" max="3" width="21.7142857142857" style="35" customWidth="1"/>
    <col min="4" max="4" width="22.1428571428571" style="35" customWidth="1"/>
    <col min="5" max="5" width="12.2857142857143" style="35" customWidth="1"/>
    <col min="6" max="6" width="14" style="104" customWidth="1"/>
    <col min="7" max="7" width="30.8571428571429" style="35" customWidth="1"/>
    <col min="8" max="8" width="11.2857142857143" style="35" customWidth="1"/>
    <col min="9" max="9" width="9.14285714285714" style="35" customWidth="1"/>
    <col min="10" max="10" width="8.85714285714286" style="35" customWidth="1"/>
    <col min="11" max="11" width="7.71428571428571" style="35" customWidth="1"/>
    <col min="12" max="12" width="8.28571428571429" style="35" customWidth="1"/>
    <col min="13" max="16384" width="9.14285714285714" style="35"/>
  </cols>
  <sheetData>
    <row r="1" ht="14.25" customHeight="1" spans="1:12">
      <c r="A1" s="7" t="s">
        <v>0</v>
      </c>
    </row>
    <row r="2" hidden="1" spans="1:12">
      <c r="A2" s="105"/>
    </row>
    <row r="3" spans="1:12">
      <c r="A3" s="105" t="str">
        <f>VALVE!A3</f>
        <v>DATE :5.5.26</v>
      </c>
    </row>
    <row r="4" hidden="1" spans="1:12">
      <c r="A4" s="105"/>
    </row>
    <row r="5" hidden="1" spans="1:12">
      <c r="A5" s="105"/>
    </row>
    <row r="6" hidden="1" spans="1:12">
      <c r="A6" s="105"/>
    </row>
    <row r="7" spans="1:12">
      <c r="A7" s="105"/>
    </row>
    <row r="8" ht="24" spans="1:12">
      <c r="A8" s="106" t="str">
        <f>'[1]Oil separator'!$A8</f>
        <v>ITEM CODE</v>
      </c>
      <c r="B8" s="107" t="str">
        <f>'[1]Oil separator'!C8</f>
        <v>MODEL</v>
      </c>
      <c r="C8" s="14" t="str">
        <f>'[2]Oil separator'!C8</f>
        <v>AIRMENDER ORIGINAL SPARE PARTS</v>
      </c>
      <c r="D8" s="21" t="str">
        <f>'[1]Oil separator'!E8</f>
        <v>SIZE(inch)</v>
      </c>
      <c r="E8" s="13" t="s">
        <v>497</v>
      </c>
      <c r="F8" s="108" t="str">
        <f>'[1]Oil separator'!M8</f>
        <v>(RM) </v>
      </c>
      <c r="G8" s="109" t="s">
        <v>72</v>
      </c>
      <c r="H8" s="110" t="s">
        <v>574</v>
      </c>
      <c r="I8" s="110" t="s">
        <v>575</v>
      </c>
      <c r="J8" s="110" t="s">
        <v>576</v>
      </c>
      <c r="K8" s="111" t="s">
        <v>577</v>
      </c>
      <c r="L8" s="111" t="s">
        <v>578</v>
      </c>
    </row>
    <row r="9" ht="20.45" customHeight="1" spans="1:12">
      <c r="A9" s="106" t="str">
        <f>'[1]Oil separator'!$A9</f>
        <v>AIR001</v>
      </c>
      <c r="B9" s="107" t="str">
        <f>'[1]Oil separator'!C9</f>
        <v>QC-205S</v>
      </c>
      <c r="C9" s="112" t="s">
        <v>579</v>
      </c>
      <c r="D9" s="21" t="str">
        <f>'[1]Oil separator'!E9</f>
        <v>5/8"</v>
      </c>
      <c r="E9" s="13"/>
      <c r="F9" s="113">
        <f>'[1]Oil separator'!M9</f>
        <v>80.3833515881709</v>
      </c>
      <c r="G9" s="109"/>
      <c r="H9" s="114">
        <v>4</v>
      </c>
      <c r="I9" s="115">
        <v>8.47</v>
      </c>
      <c r="J9" s="115">
        <v>1.37</v>
      </c>
      <c r="K9" s="115">
        <v>1.39</v>
      </c>
      <c r="L9" s="115">
        <v>2.12</v>
      </c>
    </row>
    <row r="10" ht="20.45" customHeight="1" spans="1:12">
      <c r="A10" s="106" t="str">
        <f>'[1]Oil separator'!$A10</f>
        <v>AIR002</v>
      </c>
      <c r="B10" s="107" t="str">
        <f>'[1]Oil separator'!C10</f>
        <v>QC-206</v>
      </c>
      <c r="C10" s="116"/>
      <c r="D10" s="21" t="str">
        <f>'[1]Oil separator'!E10</f>
        <v>3/4"</v>
      </c>
      <c r="E10" s="21"/>
      <c r="F10" s="113">
        <f>'[1]Oil separator'!M10</f>
        <v>105.980284775465</v>
      </c>
      <c r="G10" s="117"/>
      <c r="H10" s="114">
        <v>5.5</v>
      </c>
      <c r="I10" s="115">
        <v>10.24</v>
      </c>
      <c r="J10" s="115">
        <v>1.57</v>
      </c>
      <c r="K10" s="115">
        <v>3.5</v>
      </c>
      <c r="L10" s="115">
        <v>3.15</v>
      </c>
    </row>
    <row r="11" ht="20.45" customHeight="1" spans="1:12">
      <c r="A11" s="106" t="str">
        <f>'[1]Oil separator'!$A11</f>
        <v>AIR003</v>
      </c>
      <c r="B11" s="107" t="str">
        <f>'[1]Oil separator'!C11</f>
        <v>QC-207S</v>
      </c>
      <c r="C11" s="116"/>
      <c r="D11" s="21" t="str">
        <f>'[1]Oil separator'!E11</f>
        <v>7/8"</v>
      </c>
      <c r="E11" s="21"/>
      <c r="F11" s="113">
        <f>'[1]Oil separator'!M11</f>
        <v>102.911646586345</v>
      </c>
      <c r="G11" s="117"/>
      <c r="H11" s="114">
        <v>5.5</v>
      </c>
      <c r="I11" s="118">
        <v>10.24</v>
      </c>
      <c r="J11" s="118">
        <v>1.57</v>
      </c>
      <c r="K11" s="118">
        <v>3.5</v>
      </c>
      <c r="L11" s="118">
        <v>3.15</v>
      </c>
    </row>
    <row r="12" ht="20.45" customHeight="1" spans="1:12">
      <c r="A12" s="106" t="str">
        <f>'[1]Oil separator'!$A12</f>
        <v>AIR004</v>
      </c>
      <c r="B12" s="107" t="str">
        <f>'[1]Oil separator'!C12</f>
        <v>QC-207</v>
      </c>
      <c r="C12" s="116"/>
      <c r="D12" s="21" t="str">
        <f>'[1]Oil separator'!E12</f>
        <v>7/8"</v>
      </c>
      <c r="E12" s="21"/>
      <c r="F12" s="113">
        <f>'[1]Oil separator'!M12</f>
        <v>118.55421686747</v>
      </c>
      <c r="G12" s="117"/>
      <c r="H12" s="114">
        <v>5.5</v>
      </c>
      <c r="I12" s="115">
        <v>12.6</v>
      </c>
      <c r="J12" s="115">
        <v>1.57</v>
      </c>
      <c r="K12" s="115">
        <v>4.36</v>
      </c>
      <c r="L12" s="115">
        <v>3.15</v>
      </c>
    </row>
    <row r="13" ht="20.45" customHeight="1" spans="1:12">
      <c r="A13" s="106" t="str">
        <f>'[1]Oil separator'!$A13</f>
        <v>AIR005</v>
      </c>
      <c r="B13" s="107" t="str">
        <f>'[1]Oil separator'!C13</f>
        <v>QC-211</v>
      </c>
      <c r="C13" s="116"/>
      <c r="D13" s="21" t="str">
        <f>'[1]Oil separator'!E13</f>
        <v>11/8"</v>
      </c>
      <c r="E13" s="21"/>
      <c r="F13" s="113">
        <f>'[1]Oil separator'!M13</f>
        <v>160.542168674699</v>
      </c>
      <c r="G13" s="117"/>
      <c r="H13" s="114">
        <v>6.5</v>
      </c>
      <c r="I13" s="118">
        <v>15.75</v>
      </c>
      <c r="J13" s="118">
        <v>1.77</v>
      </c>
      <c r="K13" s="118">
        <v>7.4</v>
      </c>
      <c r="L13" s="118">
        <v>3.15</v>
      </c>
    </row>
    <row r="14" ht="20.45" customHeight="1" spans="1:12">
      <c r="A14" s="106" t="str">
        <f>'[1]Oil separator'!$A14</f>
        <v>AIR006</v>
      </c>
      <c r="B14" s="107" t="str">
        <f>'[1]Oil separator'!C14</f>
        <v>QC-213</v>
      </c>
      <c r="C14" s="116"/>
      <c r="D14" s="21" t="str">
        <f>'[1]Oil separator'!E14</f>
        <v>13/8"</v>
      </c>
      <c r="E14" s="21"/>
      <c r="F14" s="113">
        <f>'[1]Oil separator'!M14</f>
        <v>193.997809419496</v>
      </c>
      <c r="G14" s="117"/>
      <c r="H14" s="114">
        <v>6.5</v>
      </c>
      <c r="I14" s="115">
        <v>20.87</v>
      </c>
      <c r="J14" s="115">
        <v>2.16</v>
      </c>
      <c r="K14" s="115">
        <v>9.9</v>
      </c>
      <c r="L14" s="115">
        <v>3.31</v>
      </c>
    </row>
    <row r="15" ht="20.45" customHeight="1" spans="1:12">
      <c r="A15" s="106" t="str">
        <f>'[1]Oil separator'!$A15</f>
        <v>AIR007</v>
      </c>
      <c r="B15" s="107" t="str">
        <f>'[1]Oil separator'!C15</f>
        <v>QC-215</v>
      </c>
      <c r="C15" s="116"/>
      <c r="D15" s="21" t="str">
        <f>'[1]Oil separator'!E15</f>
        <v>15/8"</v>
      </c>
      <c r="E15" s="21"/>
      <c r="F15" s="113">
        <f>'[1]Oil separator'!M15</f>
        <v>239.660642570281</v>
      </c>
      <c r="G15" s="117"/>
      <c r="H15" s="114">
        <v>6.5</v>
      </c>
      <c r="I15" s="118">
        <v>22.84</v>
      </c>
      <c r="J15" s="118">
        <v>2.16</v>
      </c>
      <c r="K15" s="118">
        <v>10.9</v>
      </c>
      <c r="L15" s="118">
        <v>3.23</v>
      </c>
    </row>
    <row r="16" ht="20.45" customHeight="1" spans="1:12">
      <c r="A16" s="106" t="str">
        <f>'[1]Oil separator'!$A16</f>
        <v>AIR008</v>
      </c>
      <c r="B16" s="107" t="str">
        <f>'[1]Oil separator'!C16</f>
        <v>QC-221 (BIG)</v>
      </c>
      <c r="C16" s="116"/>
      <c r="D16" s="21" t="str">
        <f>'[1]Oil separator'!E16</f>
        <v>21/8"</v>
      </c>
      <c r="E16" s="21"/>
      <c r="F16" s="113">
        <f>'[1]Oil separator'!M16</f>
        <v>576.305220883534</v>
      </c>
      <c r="G16" s="117"/>
      <c r="H16" s="119">
        <v>8.5</v>
      </c>
      <c r="I16" s="115">
        <v>28</v>
      </c>
      <c r="J16" s="115">
        <v>2.36</v>
      </c>
      <c r="K16" s="115">
        <v>24.2</v>
      </c>
      <c r="L16" s="115">
        <v>5.12</v>
      </c>
    </row>
    <row r="17" ht="20.45" customHeight="1" spans="1:12">
      <c r="A17" s="106" t="str">
        <f>'[1]Oil separator'!$A17</f>
        <v>AIR009</v>
      </c>
      <c r="B17" s="107" t="str">
        <f>'[1]Oil separator'!C17</f>
        <v>RA-225(立式) VERTICAL TYPE</v>
      </c>
      <c r="C17" s="116"/>
      <c r="D17" s="21" t="str">
        <f>'[1]Oil separator'!E17</f>
        <v>25/8"</v>
      </c>
      <c r="E17" s="21"/>
      <c r="F17" s="113">
        <f>'[1]Oil separator'!M17</f>
        <v>837.371485943775</v>
      </c>
      <c r="G17" s="117"/>
      <c r="H17" s="114">
        <v>10.75</v>
      </c>
      <c r="I17" s="118">
        <v>25.6</v>
      </c>
      <c r="J17" s="118">
        <v>2.95</v>
      </c>
      <c r="K17" s="118">
        <v>33.4</v>
      </c>
      <c r="L17" s="118">
        <v>6.3</v>
      </c>
    </row>
    <row r="18" ht="20.45" customHeight="1" spans="1:12">
      <c r="A18" s="106" t="str">
        <f>'[1]Oil separator'!$A18</f>
        <v>AIR010</v>
      </c>
      <c r="B18" s="107" t="str">
        <f>'[1]Oil separator'!C18</f>
        <v>RA-231(立式) VERTICAL TYPE</v>
      </c>
      <c r="C18" s="116"/>
      <c r="D18" s="21" t="str">
        <f>'[1]Oil separator'!E18</f>
        <v>31/8"</v>
      </c>
      <c r="E18" s="21"/>
      <c r="F18" s="113">
        <f>'[1]Oil separator'!M18</f>
        <v>1245.72489959839</v>
      </c>
      <c r="G18" s="117"/>
      <c r="H18" s="119">
        <v>12.75</v>
      </c>
      <c r="I18" s="115">
        <v>23.62</v>
      </c>
      <c r="J18" s="115">
        <v>2.95</v>
      </c>
      <c r="K18" s="115">
        <v>43.19</v>
      </c>
      <c r="L18" s="115">
        <v>7.09</v>
      </c>
    </row>
    <row r="19" ht="20.45" customHeight="1" spans="1:12">
      <c r="A19" s="106" t="str">
        <f>'[1]Oil separator'!$A19</f>
        <v>AIR010.2</v>
      </c>
      <c r="B19" s="107" t="str">
        <f>'[1]Oil separator'!C19</f>
        <v>CXQF65-50L (2 5/8") S.ACC</v>
      </c>
      <c r="C19" s="116"/>
      <c r="D19" s="21" t="str">
        <f>'[1]Oil separator'!E19</f>
        <v>25/8"</v>
      </c>
      <c r="E19" s="21"/>
      <c r="F19" s="113">
        <f>'[1]Oil separator'!M19</f>
        <v>1183.30464716007</v>
      </c>
      <c r="G19" s="117"/>
      <c r="H19" s="120"/>
      <c r="I19" s="115"/>
      <c r="J19" s="115"/>
      <c r="K19" s="115"/>
      <c r="L19" s="115"/>
    </row>
    <row r="20" ht="20.45" customHeight="1" spans="1:12">
      <c r="A20" s="106" t="str">
        <f>'[1]Oil separator'!$A20</f>
        <v>AIR010.3</v>
      </c>
      <c r="B20" s="107" t="str">
        <f>'[1]Oil separator'!C20</f>
        <v>CXQF76-50L (3 1/8") S.ACC</v>
      </c>
      <c r="C20" s="116"/>
      <c r="D20" s="21" t="str">
        <f>'[1]Oil separator'!E20</f>
        <v>31/8"</v>
      </c>
      <c r="E20" s="21"/>
      <c r="F20" s="113">
        <f>'[1]Oil separator'!M20</f>
        <v>1255.02008032129</v>
      </c>
      <c r="G20" s="117"/>
      <c r="H20" s="120"/>
      <c r="I20" s="115"/>
      <c r="J20" s="115"/>
      <c r="K20" s="115"/>
      <c r="L20" s="115"/>
    </row>
    <row r="21" ht="20.45" customHeight="1" spans="1:12">
      <c r="A21" s="106" t="str">
        <f>'[1]Oil separator'!$A21</f>
        <v>AIR012</v>
      </c>
      <c r="B21" s="107" t="str">
        <f>'[1]Oil separator'!C21</f>
        <v>QC 4003-3441280 (4 1/8") S.ACCUMULATOR</v>
      </c>
      <c r="C21" s="116"/>
      <c r="D21" s="21" t="str">
        <f>'[1]Oil separator'!E21</f>
        <v>41/8"</v>
      </c>
      <c r="E21" s="21"/>
      <c r="F21" s="113">
        <f>'[1]Oil separator'!M21</f>
        <v>2321.68674698795</v>
      </c>
      <c r="G21" s="117"/>
      <c r="H21" s="120"/>
      <c r="I21" s="115"/>
      <c r="J21" s="115"/>
      <c r="K21" s="115"/>
      <c r="L21" s="115"/>
    </row>
    <row r="22" ht="20.45" customHeight="1" spans="1:12">
      <c r="A22" s="106" t="str">
        <f>'[1]Oil separator'!$A22</f>
        <v>AIR012.1</v>
      </c>
      <c r="B22" s="107" t="str">
        <f>'[1]Oil separator'!C22</f>
        <v>ZTQ-A090T 2 IN1 S.ACCUMULATOR</v>
      </c>
      <c r="C22" s="116"/>
      <c r="D22" s="21" t="str">
        <f>'[1]Oil separator'!E22</f>
        <v>7/8",1 1/8"</v>
      </c>
      <c r="E22" s="21"/>
      <c r="F22" s="113">
        <f>'[1]Oil separator'!M22</f>
        <v>420.730541212469</v>
      </c>
      <c r="G22" s="117"/>
      <c r="H22" s="120"/>
      <c r="I22" s="115"/>
      <c r="J22" s="115"/>
      <c r="K22" s="115"/>
      <c r="L22" s="115"/>
    </row>
    <row r="23" ht="20.45" customHeight="1" spans="1:12">
      <c r="A23" s="106" t="str">
        <f>'[1]Oil separator'!$A23</f>
        <v>AIR012.2</v>
      </c>
      <c r="B23" s="107" t="str">
        <f>'[1]Oil separator'!C23</f>
        <v>ZTQ-A110T 3 IN1 S.ACCUMULATOR</v>
      </c>
      <c r="C23" s="116"/>
      <c r="D23" s="21" t="str">
        <f>'[1]Oil separator'!E23</f>
        <v>7/8",1 3/8"</v>
      </c>
      <c r="E23" s="21"/>
      <c r="F23" s="113">
        <f>'[1]Oil separator'!M23</f>
        <v>486.469688276917</v>
      </c>
      <c r="G23" s="117"/>
      <c r="H23" s="120"/>
      <c r="I23" s="115"/>
      <c r="J23" s="115"/>
      <c r="K23" s="115"/>
      <c r="L23" s="115"/>
    </row>
    <row r="24" ht="20.45" customHeight="1" spans="1:12">
      <c r="A24" s="106" t="str">
        <f>'[1]Oil separator'!$A24</f>
        <v>AIR013</v>
      </c>
      <c r="B24" s="107" t="str">
        <f>'[1]Oil separator'!C24</f>
        <v>QC-55824S OIL SEPARATOR 1/2"</v>
      </c>
      <c r="C24" s="121"/>
      <c r="D24" s="21" t="str">
        <f>'[1]Oil separator'!E24</f>
        <v>1/2"</v>
      </c>
      <c r="E24" s="21"/>
      <c r="F24" s="113">
        <f>'[1]Oil separator'!M24</f>
        <v>0</v>
      </c>
      <c r="G24" s="122"/>
      <c r="H24" s="120"/>
      <c r="I24" s="115"/>
      <c r="J24" s="115"/>
      <c r="K24" s="115"/>
      <c r="L24" s="115"/>
    </row>
    <row r="25" ht="20.45" customHeight="1" spans="1:12">
      <c r="A25" s="106" t="str">
        <f>'[1]Oil separator'!$A25</f>
        <v>AIR014</v>
      </c>
      <c r="B25" s="107" t="str">
        <f>'[1]Oil separator'!C25</f>
        <v>QC-55824 OIL SEPARATOR 1/2"</v>
      </c>
      <c r="C25" s="116"/>
      <c r="D25" s="21" t="str">
        <f>'[1]Oil separator'!E25</f>
        <v>1/2"</v>
      </c>
      <c r="E25" s="21"/>
      <c r="F25" s="113">
        <f>'[1]Oil separator'!M25</f>
        <v>125.739320920044</v>
      </c>
      <c r="G25" s="117"/>
      <c r="H25" s="123">
        <v>4</v>
      </c>
      <c r="I25" s="115">
        <v>9.64</v>
      </c>
      <c r="J25" s="115">
        <v>1.18</v>
      </c>
      <c r="K25" s="115">
        <v>1.89</v>
      </c>
      <c r="L25" s="124"/>
    </row>
    <row r="26" ht="20.45" customHeight="1" spans="1:12">
      <c r="A26" s="106" t="str">
        <f>'[1]Oil separator'!$A26</f>
        <v>AIR015</v>
      </c>
      <c r="B26" s="107" t="str">
        <f>'[1]Oil separator'!C26</f>
        <v>QC-55855 OIL SEPARATOR 5/8"</v>
      </c>
      <c r="C26" s="116"/>
      <c r="D26" s="21" t="str">
        <f>'[1]Oil separator'!E26</f>
        <v>5/8"</v>
      </c>
      <c r="E26" s="21"/>
      <c r="F26" s="113">
        <f>'[1]Oil separator'!M26</f>
        <v>143.702081051479</v>
      </c>
      <c r="G26" s="117"/>
      <c r="H26" s="123">
        <v>4</v>
      </c>
      <c r="I26" s="118">
        <v>13.38</v>
      </c>
      <c r="J26" s="118">
        <v>1.38</v>
      </c>
      <c r="K26" s="118">
        <v>1.89</v>
      </c>
      <c r="L26" s="124"/>
    </row>
    <row r="27" ht="20.45" customHeight="1" spans="1:12">
      <c r="A27" s="106" t="str">
        <f>'[1]Oil separator'!$A27</f>
        <v>AIR015.01</v>
      </c>
      <c r="B27" s="107" t="str">
        <f>'[1]Oil separator'!C27</f>
        <v>QC-55866 OIL SEPARATOR 3/4"</v>
      </c>
      <c r="C27" s="116"/>
      <c r="D27" s="21" t="str">
        <f>'[1]Oil separator'!E27</f>
        <v>3/4"</v>
      </c>
      <c r="E27" s="21"/>
      <c r="F27" s="113">
        <f>'[1]Oil separator'!M27</f>
        <v>0</v>
      </c>
      <c r="G27" s="117"/>
      <c r="H27" s="123">
        <v>4</v>
      </c>
      <c r="I27" s="115">
        <v>16.34</v>
      </c>
      <c r="J27" s="115">
        <v>1.58</v>
      </c>
      <c r="K27" s="115">
        <v>1.89</v>
      </c>
      <c r="L27" s="124"/>
    </row>
    <row r="28" ht="20.45" customHeight="1" spans="1:12">
      <c r="A28" s="106" t="str">
        <f>'[1]Oil separator'!$A28</f>
        <v>AIR016</v>
      </c>
      <c r="B28" s="107" t="str">
        <f>'[1]Oil separator'!C28</f>
        <v>QC-55877 OIL SEPARATOR 7/8"</v>
      </c>
      <c r="C28" s="116"/>
      <c r="D28" s="21" t="str">
        <f>'[1]Oil separator'!E28</f>
        <v>7/8"</v>
      </c>
      <c r="E28" s="21"/>
      <c r="F28" s="113">
        <f>'[1]Oil separator'!M28</f>
        <v>161.664841182913</v>
      </c>
      <c r="G28" s="117"/>
      <c r="H28" s="123">
        <v>4</v>
      </c>
      <c r="I28" s="118">
        <v>17.52</v>
      </c>
      <c r="J28" s="118">
        <v>1.77</v>
      </c>
      <c r="K28" s="118">
        <v>1.89</v>
      </c>
      <c r="L28" s="124"/>
    </row>
    <row r="29" ht="20.45" customHeight="1" spans="1:12">
      <c r="A29" s="106" t="str">
        <f>'[1]Oil separator'!$A29</f>
        <v>AIR017</v>
      </c>
      <c r="B29" s="107" t="str">
        <f>'[1]Oil separator'!C29</f>
        <v>QC-55899 OIL SEPARATOR 1 1/8"</v>
      </c>
      <c r="C29" s="116"/>
      <c r="D29" s="21" t="str">
        <f>'[1]Oil separator'!E29</f>
        <v>11/8"</v>
      </c>
      <c r="E29" s="21"/>
      <c r="F29" s="113">
        <f>'[1]Oil separator'!M29</f>
        <v>179.627601314348</v>
      </c>
      <c r="G29" s="117"/>
      <c r="H29" s="123">
        <v>4</v>
      </c>
      <c r="I29" s="115">
        <v>18.7</v>
      </c>
      <c r="J29" s="115">
        <v>1.97</v>
      </c>
      <c r="K29" s="115">
        <v>1.97</v>
      </c>
      <c r="L29" s="124"/>
    </row>
    <row r="30" ht="20.45" customHeight="1" spans="1:12">
      <c r="A30" s="106" t="str">
        <f>'[1]Oil separator'!$A30</f>
        <v>AIR018</v>
      </c>
      <c r="B30" s="107" t="str">
        <f>'[1]Oil separator'!C30</f>
        <v>QC-559011 OIL SEPARATOR 1 3/8"</v>
      </c>
      <c r="C30" s="116"/>
      <c r="D30" s="21" t="str">
        <f>'[1]Oil separator'!E30</f>
        <v>13/8"</v>
      </c>
      <c r="E30" s="21"/>
      <c r="F30" s="113">
        <f>'[1]Oil separator'!M30</f>
        <v>203.944553390481</v>
      </c>
      <c r="G30" s="117"/>
      <c r="H30" s="123">
        <v>5.5</v>
      </c>
      <c r="I30" s="118">
        <v>15.55</v>
      </c>
      <c r="J30" s="118">
        <v>1.77</v>
      </c>
      <c r="K30" s="118">
        <v>2.76</v>
      </c>
      <c r="L30" s="124"/>
    </row>
    <row r="31" ht="20.45" customHeight="1" spans="1:12">
      <c r="A31" s="106" t="str">
        <f>'[1]Oil separator'!$A31</f>
        <v>AIR019</v>
      </c>
      <c r="B31" s="107" t="str">
        <f>'[1]Oil separator'!C31</f>
        <v>QC-56899B OIL SEPARATOR 1 1/8"</v>
      </c>
      <c r="C31" s="116"/>
      <c r="D31" s="21" t="str">
        <f>'[1]Oil separator'!E31</f>
        <v>11/8"</v>
      </c>
      <c r="E31" s="21"/>
      <c r="F31" s="113">
        <f>'[1]Oil separator'!M31</f>
        <v>262.434312098695</v>
      </c>
      <c r="G31" s="117"/>
      <c r="H31" s="123">
        <v>5.5</v>
      </c>
      <c r="I31" s="115">
        <v>16.73</v>
      </c>
      <c r="J31" s="115">
        <v>1.97</v>
      </c>
      <c r="K31" s="115">
        <v>2.76</v>
      </c>
      <c r="L31" s="124"/>
    </row>
    <row r="32" ht="20.45" customHeight="1" spans="1:12">
      <c r="A32" s="106" t="str">
        <f>'[1]Oil separator'!$A32</f>
        <v>AIR020</v>
      </c>
      <c r="B32" s="107" t="str">
        <f>'[1]Oil separator'!C32</f>
        <v>QC-569011B OIL SEPARATOR 1 3/8"</v>
      </c>
      <c r="C32" s="116"/>
      <c r="D32" s="21" t="str">
        <f>'[1]Oil separator'!E32</f>
        <v>13/8"</v>
      </c>
      <c r="E32" s="21"/>
      <c r="F32" s="113">
        <f>'[1]Oil separator'!M32</f>
        <v>280.487027474979</v>
      </c>
      <c r="G32" s="117"/>
      <c r="H32" s="123">
        <v>5.5</v>
      </c>
      <c r="I32" s="118">
        <v>17.91</v>
      </c>
      <c r="J32" s="118">
        <v>1.97</v>
      </c>
      <c r="K32" s="118">
        <v>2.76</v>
      </c>
      <c r="L32" s="124"/>
    </row>
    <row r="33" ht="20.45" customHeight="1" spans="1:12">
      <c r="A33" s="106" t="str">
        <f>'[1]Oil separator'!$A33</f>
        <v>AIR021</v>
      </c>
      <c r="B33" s="107" t="str">
        <f>'[1]Oil separator'!C33</f>
        <v>QC-569213B OIL SEPARATOR 1 5/8"</v>
      </c>
      <c r="C33" s="121"/>
      <c r="D33" s="21" t="str">
        <f>'[1]Oil separator'!E33</f>
        <v>15/8"</v>
      </c>
      <c r="E33" s="21"/>
      <c r="F33" s="113" t="str">
        <f>'[1]Oil separator'!M33</f>
        <v>~</v>
      </c>
      <c r="G33" s="125"/>
      <c r="H33" s="126">
        <v>6</v>
      </c>
      <c r="I33" s="118">
        <v>19.3</v>
      </c>
      <c r="J33" s="118">
        <v>2.4</v>
      </c>
      <c r="K33" s="118">
        <v>2.99</v>
      </c>
      <c r="L33" s="124"/>
    </row>
    <row r="34" ht="20.45" customHeight="1" spans="1:12">
      <c r="A34" s="106" t="str">
        <f>'[1]Oil separator'!$A34</f>
        <v>AIR022</v>
      </c>
      <c r="B34" s="107" t="str">
        <f>'[1]Oil separator'!C34</f>
        <v>QC-569417B OIL SEPARATOR 2 1/8"</v>
      </c>
      <c r="C34" s="116"/>
      <c r="D34" s="21" t="str">
        <f>'[1]Oil separator'!E34</f>
        <v>21/8"</v>
      </c>
      <c r="E34" s="21"/>
      <c r="F34" s="113">
        <f>'[1]Oil separator'!M34</f>
        <v>378.418572493567</v>
      </c>
      <c r="G34" s="100"/>
      <c r="H34" s="127">
        <v>5</v>
      </c>
      <c r="I34" s="115">
        <v>7.88</v>
      </c>
      <c r="J34" s="115">
        <v>1.77</v>
      </c>
      <c r="K34" s="115">
        <v>1.77</v>
      </c>
      <c r="L34" s="128"/>
    </row>
    <row r="35" ht="20.45" customHeight="1" spans="1:12">
      <c r="A35" s="106" t="e">
        <f>'[1]Oil separator'!#REF!</f>
        <v>#REF!</v>
      </c>
      <c r="B35" s="107" t="e">
        <f>'[1]Oil separator'!#REF!</f>
        <v>#REF!</v>
      </c>
      <c r="C35" s="116"/>
      <c r="D35" s="21" t="e">
        <f>'[1]Oil separator'!#REF!</f>
        <v>#REF!</v>
      </c>
      <c r="E35" s="21"/>
      <c r="F35" s="113" t="e">
        <f>'[1]Oil separator'!#REF!</f>
        <v>#REF!</v>
      </c>
      <c r="G35" s="100"/>
      <c r="H35" s="126">
        <v>5</v>
      </c>
      <c r="I35" s="118">
        <v>7.88</v>
      </c>
      <c r="J35" s="118">
        <v>1.97</v>
      </c>
      <c r="K35" s="118">
        <v>1.97</v>
      </c>
      <c r="L35" s="128"/>
    </row>
    <row r="36" ht="20.45" customHeight="1" spans="1:12">
      <c r="A36" s="106" t="e">
        <f>'[1]Oil separator'!#REF!</f>
        <v>#REF!</v>
      </c>
      <c r="B36" s="107" t="e">
        <f>'[1]Oil separator'!#REF!</f>
        <v>#REF!</v>
      </c>
      <c r="C36" s="116"/>
      <c r="D36" s="21" t="e">
        <f>'[1]Oil separator'!#REF!</f>
        <v>#REF!</v>
      </c>
      <c r="E36" s="21"/>
      <c r="F36" s="113" t="e">
        <f>'[1]Oil separator'!#REF!</f>
        <v>#REF!</v>
      </c>
      <c r="G36" s="100"/>
      <c r="H36" s="127">
        <v>5</v>
      </c>
      <c r="I36" s="115">
        <v>13.78</v>
      </c>
      <c r="J36" s="115">
        <v>1.97</v>
      </c>
      <c r="K36" s="115">
        <v>1.97</v>
      </c>
      <c r="L36" s="128"/>
    </row>
    <row r="37" ht="20.45" customHeight="1" spans="1:12">
      <c r="A37" s="106" t="e">
        <f>'[1]Oil separator'!#REF!</f>
        <v>#REF!</v>
      </c>
      <c r="B37" s="107" t="e">
        <f>'[1]Oil separator'!#REF!</f>
        <v>#REF!</v>
      </c>
      <c r="C37" s="129" t="s">
        <v>580</v>
      </c>
      <c r="D37" s="21" t="e">
        <f>'[1]Oil separator'!#REF!</f>
        <v>#REF!</v>
      </c>
      <c r="E37" s="21"/>
      <c r="F37" s="113" t="e">
        <f>'[1]Oil separator'!#REF!</f>
        <v>#REF!</v>
      </c>
      <c r="G37" s="99"/>
      <c r="H37" s="130">
        <v>4</v>
      </c>
      <c r="I37" s="131">
        <v>8.47</v>
      </c>
      <c r="J37" s="131">
        <v>1.37</v>
      </c>
      <c r="K37" s="131" t="s">
        <v>581</v>
      </c>
      <c r="L37" s="124"/>
    </row>
    <row r="38" ht="20.45" customHeight="1" spans="1:12">
      <c r="A38" s="106" t="e">
        <f>'[1]Oil separator'!#REF!</f>
        <v>#REF!</v>
      </c>
      <c r="B38" s="107" t="e">
        <f>'[1]Oil separator'!#REF!</f>
        <v>#REF!</v>
      </c>
      <c r="C38" s="132"/>
      <c r="D38" s="21" t="e">
        <f>'[1]Oil separator'!#REF!</f>
        <v>#REF!</v>
      </c>
      <c r="E38" s="21"/>
      <c r="F38" s="113" t="e">
        <f>'[1]Oil separator'!#REF!</f>
        <v>#REF!</v>
      </c>
      <c r="G38" s="100"/>
      <c r="H38" s="130"/>
      <c r="I38" s="133">
        <v>10.83</v>
      </c>
      <c r="J38" s="133">
        <v>1.37</v>
      </c>
      <c r="K38" s="133" t="s">
        <v>582</v>
      </c>
      <c r="L38" s="124"/>
    </row>
    <row r="39" ht="20.45" customHeight="1" spans="1:12">
      <c r="A39" s="106" t="e">
        <f>'[1]Oil separator'!#REF!</f>
        <v>#REF!</v>
      </c>
      <c r="B39" s="107" t="e">
        <f>'[1]Oil separator'!#REF!</f>
        <v>#REF!</v>
      </c>
      <c r="C39" s="132"/>
      <c r="D39" s="21" t="e">
        <f>'[1]Oil separator'!#REF!</f>
        <v>#REF!</v>
      </c>
      <c r="E39" s="21"/>
      <c r="F39" s="113" t="e">
        <f>'[1]Oil separator'!#REF!</f>
        <v>#REF!</v>
      </c>
      <c r="G39" s="100"/>
      <c r="H39" s="130">
        <v>5.5</v>
      </c>
      <c r="I39" s="131">
        <v>10.24</v>
      </c>
      <c r="J39" s="131">
        <v>1.57</v>
      </c>
      <c r="K39" s="131" t="s">
        <v>583</v>
      </c>
      <c r="L39" s="124"/>
    </row>
    <row r="40" ht="20.45" customHeight="1" spans="1:12">
      <c r="A40" s="106" t="e">
        <f>'[1]Oil separator'!#REF!</f>
        <v>#REF!</v>
      </c>
      <c r="B40" s="107" t="e">
        <f>'[1]Oil separator'!#REF!</f>
        <v>#REF!</v>
      </c>
      <c r="C40" s="132"/>
      <c r="D40" s="21" t="e">
        <f>'[1]Oil separator'!#REF!</f>
        <v>#REF!</v>
      </c>
      <c r="E40" s="21"/>
      <c r="F40" s="113" t="e">
        <f>'[1]Oil separator'!#REF!</f>
        <v>#REF!</v>
      </c>
      <c r="G40" s="100"/>
      <c r="H40" s="130"/>
      <c r="I40" s="133">
        <v>12.6</v>
      </c>
      <c r="J40" s="133">
        <v>1.57</v>
      </c>
      <c r="K40" s="133" t="s">
        <v>584</v>
      </c>
      <c r="L40" s="124"/>
    </row>
    <row r="41" ht="20.45" customHeight="1" spans="1:12">
      <c r="A41" s="106" t="e">
        <f>'[1]Oil separator'!#REF!</f>
        <v>#REF!</v>
      </c>
      <c r="B41" s="107" t="e">
        <f>'[1]Oil separator'!#REF!</f>
        <v>#REF!</v>
      </c>
      <c r="C41" s="132"/>
      <c r="D41" s="21" t="e">
        <f>'[1]Oil separator'!#REF!</f>
        <v>#REF!</v>
      </c>
      <c r="E41" s="21"/>
      <c r="F41" s="113" t="e">
        <f>'[1]Oil separator'!#REF!</f>
        <v>#REF!</v>
      </c>
      <c r="G41" s="100"/>
      <c r="H41" s="130">
        <v>6.5</v>
      </c>
      <c r="I41" s="131">
        <v>15.57</v>
      </c>
      <c r="J41" s="131">
        <v>1.77</v>
      </c>
      <c r="K41" s="131" t="s">
        <v>585</v>
      </c>
      <c r="L41" s="124"/>
    </row>
    <row r="42" ht="20.45" customHeight="1" spans="1:12">
      <c r="A42" s="106" t="e">
        <f>'[1]Oil separator'!#REF!</f>
        <v>#REF!</v>
      </c>
      <c r="B42" s="107" t="e">
        <f>'[1]Oil separator'!#REF!</f>
        <v>#REF!</v>
      </c>
      <c r="C42" s="132"/>
      <c r="D42" s="21" t="e">
        <f>'[1]Oil separator'!#REF!</f>
        <v>#REF!</v>
      </c>
      <c r="E42" s="21"/>
      <c r="F42" s="113" t="e">
        <f>'[1]Oil separator'!#REF!</f>
        <v>#REF!</v>
      </c>
      <c r="G42" s="100"/>
      <c r="H42" s="130"/>
      <c r="I42" s="133">
        <v>20.87</v>
      </c>
      <c r="J42" s="133">
        <v>2.16</v>
      </c>
      <c r="K42" s="133" t="s">
        <v>586</v>
      </c>
      <c r="L42" s="124"/>
    </row>
    <row r="43" ht="20.45" customHeight="1" spans="1:12">
      <c r="A43" s="106" t="e">
        <f>'[1]Oil separator'!#REF!</f>
        <v>#REF!</v>
      </c>
      <c r="B43" s="107" t="e">
        <f>'[1]Oil separator'!#REF!</f>
        <v>#REF!</v>
      </c>
      <c r="C43" s="134"/>
      <c r="D43" s="21" t="e">
        <f>'[1]Oil separator'!#REF!</f>
        <v>#REF!</v>
      </c>
      <c r="E43" s="21"/>
      <c r="F43" s="113" t="e">
        <f>'[1]Oil separator'!#REF!</f>
        <v>#REF!</v>
      </c>
      <c r="G43" s="101"/>
      <c r="H43" s="130"/>
      <c r="I43" s="131">
        <v>22.84</v>
      </c>
      <c r="J43" s="131">
        <v>2.16</v>
      </c>
      <c r="K43" s="131" t="s">
        <v>587</v>
      </c>
      <c r="L43" s="124"/>
    </row>
    <row r="44" ht="20.45" customHeight="1" spans="1:12">
      <c r="A44" s="106" t="e">
        <f>'[1]Oil separator'!#REF!</f>
        <v>#REF!</v>
      </c>
      <c r="B44" s="107" t="e">
        <f>'[1]Oil separator'!#REF!</f>
        <v>#REF!</v>
      </c>
      <c r="C44" s="129" t="s">
        <v>588</v>
      </c>
      <c r="D44" s="21" t="e">
        <f>'[1]Oil separator'!#REF!</f>
        <v>#REF!</v>
      </c>
      <c r="E44" s="21"/>
      <c r="F44" s="113" t="e">
        <f>'[1]Oil separator'!#REF!</f>
        <v>#REF!</v>
      </c>
      <c r="G44" s="99"/>
      <c r="H44" s="130"/>
      <c r="I44" s="131"/>
      <c r="J44" s="131"/>
      <c r="K44" s="131"/>
      <c r="L44" s="124"/>
    </row>
    <row r="45" ht="20.45" customHeight="1" spans="1:12">
      <c r="A45" s="106" t="str">
        <f>'[1]Oil separator'!$A35</f>
        <v>AIR040.1</v>
      </c>
      <c r="B45" s="107" t="str">
        <f>'[1]Oil separator'!C35</f>
        <v>HSAR-411</v>
      </c>
      <c r="C45" s="132"/>
      <c r="D45" s="21" t="str">
        <f>'[1]Oil separator'!E35</f>
        <v>1/2" , 1 1/8" (4HP-6HP)</v>
      </c>
      <c r="E45" s="21"/>
      <c r="F45" s="113">
        <f>'[1]Oil separator'!M35</f>
        <v>535.140562248996</v>
      </c>
      <c r="G45" s="100"/>
      <c r="H45" s="130"/>
      <c r="I45" s="131"/>
      <c r="J45" s="131"/>
      <c r="K45" s="131"/>
      <c r="L45" s="124"/>
    </row>
    <row r="46" ht="20.45" customHeight="1" spans="1:12">
      <c r="A46" s="106" t="str">
        <f>'[1]Oil separator'!$A36</f>
        <v>AIR040.2</v>
      </c>
      <c r="B46" s="107" t="str">
        <f>'[1]Oil separator'!C36</f>
        <v>HSAR-513</v>
      </c>
      <c r="C46" s="132"/>
      <c r="D46" s="21" t="str">
        <f>'[1]Oil separator'!E36</f>
        <v>5/8" , 1 3/8" (8HP-12HP)</v>
      </c>
      <c r="E46" s="21"/>
      <c r="F46" s="113">
        <f>'[1]Oil separator'!M36</f>
        <v>627.349397590361</v>
      </c>
      <c r="G46" s="100"/>
      <c r="H46" s="130"/>
      <c r="I46" s="131"/>
      <c r="J46" s="131"/>
      <c r="K46" s="131"/>
      <c r="L46" s="124"/>
    </row>
    <row r="47" ht="20.45" customHeight="1" spans="1:12">
      <c r="A47" s="106" t="str">
        <f>'[1]Oil separator'!$A37</f>
        <v>AIR040.3</v>
      </c>
      <c r="B47" s="107" t="str">
        <f>'[1]Oil separator'!C37</f>
        <v>HSAR-515</v>
      </c>
      <c r="C47" s="134"/>
      <c r="D47" s="21" t="str">
        <f>'[1]Oil separator'!E37</f>
        <v>5/8" , 1 5/8" (15HP-20HP)</v>
      </c>
      <c r="E47" s="21"/>
      <c r="F47" s="113">
        <f>'[1]Oil separator'!M37</f>
        <v>750.843373493976</v>
      </c>
      <c r="G47" s="101"/>
      <c r="H47" s="130"/>
      <c r="I47" s="131"/>
      <c r="J47" s="131"/>
      <c r="K47" s="131"/>
      <c r="L47" s="124"/>
    </row>
    <row r="48" ht="20.45" customHeight="1" spans="1:12">
      <c r="A48" s="106" t="str">
        <f>'[1]Oil separator'!$A38</f>
        <v>AIR040.4</v>
      </c>
      <c r="B48" s="107" t="str">
        <f>'[1]Oil separator'!C38</f>
        <v>HSAR-721</v>
      </c>
      <c r="C48" s="129" t="s">
        <v>589</v>
      </c>
      <c r="D48" s="21" t="str">
        <f>'[1]Oil separator'!E38</f>
        <v>7/8" , 2 1/8" (25HP-30HP)</v>
      </c>
      <c r="E48" s="21"/>
      <c r="F48" s="113">
        <f>'[1]Oil separator'!M38</f>
        <v>1091.68674698795</v>
      </c>
      <c r="G48" s="135"/>
      <c r="H48" s="135"/>
      <c r="I48" s="124"/>
      <c r="J48" s="124"/>
      <c r="K48" s="124"/>
      <c r="L48" s="124"/>
    </row>
    <row r="49" ht="20.45" customHeight="1" spans="1:12">
      <c r="A49" s="106" t="str">
        <f>'[1]Oil separator'!$A39</f>
        <v>AIR041</v>
      </c>
      <c r="B49" s="107" t="str">
        <f>'[1]Oil separator'!C39</f>
        <v>OR-6206 (6litres)</v>
      </c>
      <c r="C49" s="132"/>
      <c r="D49" s="21" t="str">
        <f>'[1]Oil separator'!E39</f>
        <v>3/8"</v>
      </c>
      <c r="E49" s="21"/>
      <c r="F49" s="113">
        <f>'[1]Oil separator'!M39</f>
        <v>449.047619047619</v>
      </c>
      <c r="G49" s="135"/>
      <c r="H49" s="135"/>
      <c r="I49" s="124"/>
      <c r="J49" s="124"/>
      <c r="K49" s="124"/>
      <c r="L49" s="124"/>
    </row>
    <row r="50" ht="20.45" customHeight="1" spans="1:12">
      <c r="A50" s="106" t="str">
        <f>'[1]Oil separator'!$A40</f>
        <v>AIR042</v>
      </c>
      <c r="B50" s="107" t="str">
        <f>'[1]Oil separator'!C40</f>
        <v>OR-6208 (8litres)</v>
      </c>
      <c r="C50" s="132"/>
      <c r="D50" s="21" t="str">
        <f>'[1]Oil separator'!E40</f>
        <v>3/8"</v>
      </c>
      <c r="E50" s="21"/>
      <c r="F50" s="113">
        <f>'[1]Oil separator'!M40</f>
        <v>546.666666666667</v>
      </c>
      <c r="G50" s="135"/>
      <c r="H50" s="135"/>
      <c r="I50" s="124"/>
      <c r="J50" s="124"/>
      <c r="K50" s="124"/>
      <c r="L50" s="124"/>
    </row>
    <row r="51" ht="20.45" customHeight="1" spans="1:12">
      <c r="A51" s="106" t="str">
        <f>'[1]Oil separator'!$A41</f>
        <v>AIR043</v>
      </c>
      <c r="B51" s="107" t="str">
        <f>'[1]Oil separator'!C41</f>
        <v>OR-6210 (10litres)</v>
      </c>
      <c r="C51" s="132"/>
      <c r="D51" s="21" t="str">
        <f>'[1]Oil separator'!E41</f>
        <v>3/8"</v>
      </c>
      <c r="E51" s="21"/>
      <c r="F51" s="113">
        <f>'[1]Oil separator'!M41</f>
        <v>683.333333333333</v>
      </c>
      <c r="G51" s="135"/>
      <c r="H51" s="135"/>
      <c r="I51" s="124"/>
      <c r="J51" s="124"/>
      <c r="K51" s="124"/>
      <c r="L51" s="124"/>
    </row>
    <row r="52" ht="20.45" customHeight="1" spans="1:12">
      <c r="A52" s="106" t="str">
        <f>'[1]Oil separator'!$A42</f>
        <v>AIR044</v>
      </c>
      <c r="B52" s="107" t="str">
        <f>'[1]Oil separator'!C42</f>
        <v>OR-6314 (14litres)</v>
      </c>
      <c r="C52" s="134"/>
      <c r="D52" s="21" t="str">
        <f>'[1]Oil separator'!E42</f>
        <v>3/8"</v>
      </c>
      <c r="E52" s="21"/>
      <c r="F52" s="113">
        <f>'[1]Oil separator'!M42</f>
        <v>870.111111111111</v>
      </c>
      <c r="G52" s="135"/>
      <c r="H52" s="135"/>
      <c r="I52" s="124"/>
      <c r="J52" s="124"/>
      <c r="K52" s="124"/>
      <c r="L52" s="124"/>
    </row>
    <row r="53" ht="20.45" customHeight="1" spans="1:12">
      <c r="A53" s="106" t="str">
        <f>'[1]Oil separator'!$A43</f>
        <v>AIR045</v>
      </c>
      <c r="B53" s="107" t="str">
        <f>'[1]Oil separator'!C43</f>
        <v>OR-6316 (16litres)</v>
      </c>
      <c r="C53" s="129" t="s">
        <v>590</v>
      </c>
      <c r="D53" s="21" t="str">
        <f>'[1]Oil separator'!E43</f>
        <v>3/8"</v>
      </c>
      <c r="E53" s="21"/>
      <c r="F53" s="113">
        <f>'[1]Oil separator'!M43</f>
        <v>902</v>
      </c>
      <c r="G53" s="99"/>
      <c r="H53" s="135"/>
      <c r="I53" s="124"/>
      <c r="J53" s="124"/>
      <c r="K53" s="124"/>
      <c r="L53" s="124"/>
    </row>
    <row r="54" ht="20.45" customHeight="1" spans="1:12">
      <c r="A54" s="106" t="str">
        <f>'[1]Oil separator'!$A44</f>
        <v>AIR046</v>
      </c>
      <c r="B54" s="107" t="str">
        <f>'[1]Oil separator'!C44</f>
        <v>QC-485T </v>
      </c>
      <c r="C54" s="132"/>
      <c r="D54" s="21" t="str">
        <f>'[1]Oil separator'!E44</f>
        <v>5/8"</v>
      </c>
      <c r="E54" s="21"/>
      <c r="F54" s="113">
        <f>'[1]Oil separator'!M44</f>
        <v>175.008605851979</v>
      </c>
      <c r="G54" s="100"/>
      <c r="H54" s="124"/>
      <c r="I54" s="124"/>
      <c r="J54" s="124"/>
      <c r="K54" s="124"/>
      <c r="L54" s="124"/>
    </row>
    <row r="55" ht="20.45" customHeight="1" spans="1:12">
      <c r="A55" s="106" t="str">
        <f>'[1]Oil separator'!$A45</f>
        <v>AIR047</v>
      </c>
      <c r="B55" s="107" t="str">
        <f>'[1]Oil separator'!C45</f>
        <v>QC-487T</v>
      </c>
      <c r="C55" s="132"/>
      <c r="D55" s="21" t="str">
        <f>'[1]Oil separator'!E45</f>
        <v>7/8"</v>
      </c>
      <c r="E55" s="21"/>
      <c r="F55" s="113">
        <f>'[1]Oil separator'!M45</f>
        <v>179.807228915663</v>
      </c>
      <c r="G55" s="100"/>
      <c r="H55" s="124"/>
      <c r="I55" s="124"/>
      <c r="J55" s="124"/>
      <c r="K55" s="124"/>
      <c r="L55" s="124"/>
    </row>
    <row r="56" ht="20.45" customHeight="1" spans="1:12">
      <c r="A56" s="106" t="str">
        <f>'[1]Oil separator'!$A46</f>
        <v>AIR048</v>
      </c>
      <c r="B56" s="107" t="str">
        <f>'[1]Oil separator'!C46</f>
        <v>QC-489T</v>
      </c>
      <c r="C56" s="132"/>
      <c r="D56" s="21" t="str">
        <f>'[1]Oil separator'!E46</f>
        <v>11/8"</v>
      </c>
      <c r="E56" s="21"/>
      <c r="F56" s="113">
        <f>'[1]Oil separator'!M46</f>
        <v>182.771084337349</v>
      </c>
      <c r="G56" s="100"/>
      <c r="H56" s="124"/>
      <c r="I56" s="124"/>
      <c r="J56" s="124"/>
      <c r="K56" s="124"/>
      <c r="L56" s="124"/>
    </row>
    <row r="57" ht="20.45" customHeight="1" spans="1:12">
      <c r="A57" s="106" t="str">
        <f>'[1]Oil separator'!$A47</f>
        <v>AIR049</v>
      </c>
      <c r="B57" s="107" t="str">
        <f>'[1]Oil separator'!C47</f>
        <v>QC-4811T</v>
      </c>
      <c r="C57" s="132"/>
      <c r="D57" s="21" t="str">
        <f>'[1]Oil separator'!E47</f>
        <v>13/8"</v>
      </c>
      <c r="E57" s="21"/>
      <c r="F57" s="113">
        <f>'[1]Oil separator'!M47</f>
        <v>187.710843373494</v>
      </c>
      <c r="G57" s="100"/>
      <c r="H57" s="124"/>
      <c r="I57" s="124"/>
      <c r="J57" s="124"/>
      <c r="K57" s="124"/>
      <c r="L57" s="124"/>
    </row>
    <row r="58" ht="20.45" customHeight="1" spans="1:12">
      <c r="A58" s="106" t="str">
        <f>'[1]Oil separator'!$A48</f>
        <v>AIR050</v>
      </c>
      <c r="B58" s="107" t="str">
        <f>'[1]Oil separator'!C48</f>
        <v>QC-4813T</v>
      </c>
      <c r="C58" s="132"/>
      <c r="D58" s="21" t="str">
        <f>'[1]Oil separator'!E48</f>
        <v>15/8"</v>
      </c>
      <c r="E58" s="21"/>
      <c r="F58" s="113">
        <f>'[1]Oil separator'!M48</f>
        <v>187.710843373494</v>
      </c>
      <c r="G58" s="100"/>
      <c r="H58" s="124"/>
      <c r="I58" s="124"/>
      <c r="J58" s="124"/>
      <c r="K58" s="124"/>
      <c r="L58" s="124"/>
    </row>
    <row r="59" ht="20.45" customHeight="1" spans="1:12">
      <c r="A59" s="106" t="str">
        <f>'[1]Oil separator'!$A49</f>
        <v>AIR051</v>
      </c>
      <c r="B59" s="107" t="str">
        <f>'[1]Oil separator'!C49</f>
        <v>QC-4817T</v>
      </c>
      <c r="C59" s="132"/>
      <c r="D59" s="21" t="str">
        <f>'[1]Oil separator'!E49</f>
        <v>21/8"</v>
      </c>
      <c r="E59" s="21"/>
      <c r="F59" s="113">
        <f>'[1]Oil separator'!M49</f>
        <v>197.590361445783</v>
      </c>
      <c r="G59" s="100"/>
      <c r="H59" s="124"/>
      <c r="I59" s="124"/>
      <c r="J59" s="124"/>
      <c r="K59" s="124"/>
      <c r="L59" s="124"/>
    </row>
    <row r="60" ht="20.45" customHeight="1" spans="1:12">
      <c r="A60" s="106" t="str">
        <f>'[1]Oil separator'!$A50</f>
        <v>AIR052</v>
      </c>
      <c r="B60" s="107" t="str">
        <f>'[1]Oil separator'!C50</f>
        <v>QC-4821T</v>
      </c>
      <c r="C60" s="132"/>
      <c r="D60" s="21" t="str">
        <f>'[1]Oil separator'!E50</f>
        <v>2 5/8"</v>
      </c>
      <c r="E60" s="21"/>
      <c r="F60" s="113">
        <f>'[1]Oil separator'!M50</f>
        <v>204.506024096386</v>
      </c>
      <c r="G60" s="100"/>
      <c r="H60" s="124"/>
      <c r="I60" s="124"/>
      <c r="J60" s="124"/>
      <c r="K60" s="124"/>
      <c r="L60" s="124"/>
    </row>
    <row r="61" ht="20.45" customHeight="1" spans="1:12">
      <c r="A61" s="106" t="str">
        <f>'[1]Oil separator'!$A51</f>
        <v>AIR053</v>
      </c>
      <c r="B61" s="107" t="str">
        <f>'[1]Oil separator'!C51</f>
        <v>QC-4825T</v>
      </c>
      <c r="C61" s="132"/>
      <c r="D61" s="21" t="str">
        <f>'[1]Oil separator'!E51</f>
        <v>3 1/8"</v>
      </c>
      <c r="E61" s="21"/>
      <c r="F61" s="113">
        <f>'[1]Oil separator'!M51</f>
        <v>217.349397590361</v>
      </c>
      <c r="G61" s="100"/>
      <c r="H61" s="124"/>
      <c r="I61" s="124"/>
      <c r="J61" s="124"/>
      <c r="K61" s="124"/>
      <c r="L61" s="124"/>
    </row>
    <row r="62" ht="20.45" customHeight="1" spans="1:12">
      <c r="A62" s="106" t="str">
        <f>'[1]Oil separator'!$A52</f>
        <v>AIR054</v>
      </c>
      <c r="B62" s="107" t="str">
        <f>'[1]Oil separator'!C52</f>
        <v>QC-9611T (2 CORES)</v>
      </c>
      <c r="C62" s="132"/>
      <c r="D62" s="21" t="str">
        <f>'[1]Oil separator'!E52</f>
        <v>13/8"</v>
      </c>
      <c r="E62" s="21"/>
      <c r="F62" s="113">
        <f>'[1]Oil separator'!M52</f>
        <v>237.10843373494</v>
      </c>
      <c r="G62" s="100"/>
      <c r="H62" s="124"/>
      <c r="I62" s="124"/>
      <c r="J62" s="124"/>
      <c r="K62" s="124"/>
      <c r="L62" s="124"/>
    </row>
    <row r="63" ht="20.45" customHeight="1" spans="1:12">
      <c r="A63" s="106" t="str">
        <f>'[1]Oil separator'!$A53</f>
        <v>AIR055</v>
      </c>
      <c r="B63" s="107" t="str">
        <f>'[1]Oil separator'!C53</f>
        <v>QC-9613T (2CORES)</v>
      </c>
      <c r="C63" s="132"/>
      <c r="D63" s="21" t="str">
        <f>'[1]Oil separator'!E53</f>
        <v>15/8"</v>
      </c>
      <c r="E63" s="21"/>
      <c r="F63" s="113">
        <f>'[1]Oil separator'!M53</f>
        <v>262.795180722892</v>
      </c>
      <c r="G63" s="100"/>
      <c r="H63" s="124"/>
      <c r="I63" s="124"/>
      <c r="J63" s="124"/>
      <c r="K63" s="124"/>
      <c r="L63" s="124"/>
    </row>
    <row r="64" ht="20.45" customHeight="1" spans="1:12">
      <c r="A64" s="106" t="str">
        <f>'[1]Oil separator'!$A54</f>
        <v>AIR056</v>
      </c>
      <c r="B64" s="107" t="str">
        <f>'[1]Oil separator'!C54</f>
        <v>QC-9617T (2CORES)</v>
      </c>
      <c r="C64" s="132"/>
      <c r="D64" s="21" t="str">
        <f>'[1]Oil separator'!E54</f>
        <v>21/8"</v>
      </c>
      <c r="E64" s="21"/>
      <c r="F64" s="113">
        <f>'[1]Oil separator'!M54</f>
        <v>262.795180722892</v>
      </c>
      <c r="G64" s="100"/>
      <c r="H64" s="124"/>
      <c r="I64" s="124"/>
      <c r="J64" s="124"/>
      <c r="K64" s="124"/>
      <c r="L64" s="124"/>
    </row>
    <row r="65" ht="20.45" customHeight="1" spans="1:12">
      <c r="A65" s="106" t="str">
        <f>'[1]Oil separator'!$A55</f>
        <v>AIR057</v>
      </c>
      <c r="B65" s="107" t="str">
        <f>'[1]Oil separator'!C55</f>
        <v>QC-9621T (2CORES)</v>
      </c>
      <c r="C65" s="132"/>
      <c r="D65" s="21" t="str">
        <f>'[1]Oil separator'!E55</f>
        <v>2 5/8"</v>
      </c>
      <c r="E65" s="21"/>
      <c r="F65" s="113">
        <f>'[1]Oil separator'!M55</f>
        <v>243.581221437474</v>
      </c>
      <c r="G65" s="100"/>
      <c r="H65" s="124"/>
      <c r="I65" s="124"/>
      <c r="J65" s="124"/>
      <c r="K65" s="124"/>
      <c r="L65" s="124"/>
    </row>
    <row r="66" ht="20.45" customHeight="1" spans="1:12">
      <c r="A66" s="106" t="str">
        <f>'[1]Oil separator'!$A56</f>
        <v>AIR058</v>
      </c>
      <c r="B66" s="107" t="str">
        <f>'[1]Oil separator'!C56</f>
        <v>BLR/STAS-9625T (2CORES)</v>
      </c>
      <c r="C66" s="134"/>
      <c r="D66" s="21" t="str">
        <f>'[1]Oil separator'!E56</f>
        <v>3 1/8"</v>
      </c>
      <c r="E66" s="21"/>
      <c r="F66" s="113">
        <f>'[1]Oil separator'!M56</f>
        <v>297.237224761113</v>
      </c>
      <c r="G66" s="101"/>
      <c r="H66" s="124"/>
      <c r="I66" s="124"/>
      <c r="J66" s="124"/>
      <c r="K66" s="124"/>
      <c r="L66" s="124"/>
    </row>
    <row r="67" ht="20.45" customHeight="1" spans="1:12">
      <c r="A67" s="106" t="e">
        <f>'[1]Oil separator'!#REF!</f>
        <v>#REF!</v>
      </c>
      <c r="B67" s="107" t="e">
        <f>'[1]Oil separator'!#REF!</f>
        <v>#REF!</v>
      </c>
      <c r="C67" s="116"/>
      <c r="D67" s="21" t="e">
        <f>'[1]Oil separator'!#REF!</f>
        <v>#REF!</v>
      </c>
      <c r="E67" s="21"/>
      <c r="F67" s="113" t="e">
        <f>'[1]Oil separator'!#REF!</f>
        <v>#REF!</v>
      </c>
      <c r="G67" s="100"/>
      <c r="H67" s="124"/>
      <c r="I67" s="124"/>
      <c r="J67" s="124"/>
      <c r="K67" s="124"/>
      <c r="L67" s="124"/>
    </row>
    <row r="68" ht="20.45" customHeight="1" spans="1:12">
      <c r="A68" s="106" t="e">
        <f>'[1]Oil separator'!#REF!</f>
        <v>#REF!</v>
      </c>
      <c r="B68" s="107" t="e">
        <f>'[1]Oil separator'!#REF!</f>
        <v>#REF!</v>
      </c>
      <c r="C68" s="116"/>
      <c r="D68" s="21" t="e">
        <f>'[1]Oil separator'!#REF!</f>
        <v>#REF!</v>
      </c>
      <c r="E68" s="21"/>
      <c r="F68" s="113" t="e">
        <f>'[1]Oil separator'!#REF!</f>
        <v>#REF!</v>
      </c>
      <c r="G68" s="100"/>
      <c r="H68" s="124"/>
      <c r="I68" s="124"/>
      <c r="J68" s="124"/>
      <c r="K68" s="124"/>
      <c r="L68" s="124"/>
    </row>
    <row r="69" ht="20.45" customHeight="1" spans="1:12">
      <c r="A69" s="106" t="e">
        <f>'[1]Oil separator'!#REF!</f>
        <v>#REF!</v>
      </c>
      <c r="B69" s="107" t="e">
        <f>'[1]Oil separator'!#REF!</f>
        <v>#REF!</v>
      </c>
      <c r="C69" s="116"/>
      <c r="D69" s="21" t="e">
        <f>'[1]Oil separator'!#REF!</f>
        <v>#REF!</v>
      </c>
      <c r="E69" s="21"/>
      <c r="F69" s="113" t="e">
        <f>'[1]Oil separator'!#REF!</f>
        <v>#REF!</v>
      </c>
      <c r="G69" s="100"/>
      <c r="H69" s="124"/>
      <c r="I69" s="124"/>
      <c r="J69" s="124"/>
      <c r="K69" s="124"/>
      <c r="L69" s="124"/>
    </row>
    <row r="70" ht="20.45" customHeight="1" spans="1:12">
      <c r="A70" s="106" t="e">
        <f>'[1]Oil separator'!#REF!</f>
        <v>#REF!</v>
      </c>
      <c r="B70" s="107" t="e">
        <f>'[1]Oil separator'!#REF!</f>
        <v>#REF!</v>
      </c>
      <c r="C70" s="116"/>
      <c r="D70" s="21" t="e">
        <f>'[1]Oil separator'!#REF!</f>
        <v>#REF!</v>
      </c>
      <c r="E70" s="21"/>
      <c r="F70" s="113" t="e">
        <f>'[1]Oil separator'!#REF!</f>
        <v>#REF!</v>
      </c>
      <c r="G70" s="100"/>
      <c r="H70" s="124"/>
      <c r="I70" s="124"/>
      <c r="J70" s="124"/>
      <c r="K70" s="124"/>
      <c r="L70" s="124"/>
    </row>
    <row r="71" ht="20.45" customHeight="1" spans="1:12">
      <c r="A71" s="106" t="e">
        <f>'[1]Oil separator'!#REF!</f>
        <v>#REF!</v>
      </c>
      <c r="B71" s="107" t="e">
        <f>'[1]Oil separator'!#REF!</f>
        <v>#REF!</v>
      </c>
      <c r="C71" s="116"/>
      <c r="D71" s="21" t="e">
        <f>'[1]Oil separator'!#REF!</f>
        <v>#REF!</v>
      </c>
      <c r="E71" s="21"/>
      <c r="F71" s="113" t="e">
        <f>'[1]Oil separator'!#REF!</f>
        <v>#REF!</v>
      </c>
      <c r="G71" s="100"/>
      <c r="H71" s="124"/>
      <c r="I71" s="124"/>
      <c r="J71" s="124"/>
      <c r="K71" s="124"/>
      <c r="L71" s="124"/>
    </row>
    <row r="72" ht="20.45" customHeight="1" spans="1:12">
      <c r="A72" s="106" t="e">
        <f>'[1]Oil separator'!#REF!</f>
        <v>#REF!</v>
      </c>
      <c r="B72" s="107" t="e">
        <f>'[1]Oil separator'!#REF!</f>
        <v>#REF!</v>
      </c>
      <c r="C72" s="121"/>
      <c r="D72" s="21" t="e">
        <f>'[1]Oil separator'!#REF!</f>
        <v>#REF!</v>
      </c>
      <c r="E72" s="21"/>
      <c r="F72" s="113" t="e">
        <f>'[1]Oil separator'!#REF!</f>
        <v>#REF!</v>
      </c>
      <c r="G72" s="101"/>
      <c r="H72" s="124"/>
      <c r="I72" s="124"/>
      <c r="J72" s="124"/>
      <c r="K72" s="124"/>
      <c r="L72" s="124"/>
    </row>
    <row r="73" ht="20.45" customHeight="1" spans="1:12">
      <c r="A73" s="106" t="str">
        <f>'[1]Oil separator'!$A57</f>
        <v>AIR058.1</v>
      </c>
      <c r="B73" s="107" t="str">
        <f>'[1]Oil separator'!C57</f>
        <v>QC 20034 (4 1/8") 2CORE</v>
      </c>
      <c r="C73" s="112" t="s">
        <v>591</v>
      </c>
      <c r="D73" s="21" t="str">
        <f>'[1]Oil separator'!E57</f>
        <v>4 1/8"</v>
      </c>
      <c r="E73" s="21"/>
      <c r="F73" s="113">
        <f>'[1]Oil separator'!M57</f>
        <v>489.717490652264</v>
      </c>
      <c r="G73" s="99"/>
      <c r="H73" s="124"/>
      <c r="I73" s="124"/>
      <c r="J73" s="124"/>
      <c r="K73" s="124"/>
      <c r="L73" s="124"/>
    </row>
    <row r="74" ht="20.45" customHeight="1" spans="1:12">
      <c r="A74" s="106" t="str">
        <f>'[1]Oil separator'!$A58</f>
        <v>AIR068</v>
      </c>
      <c r="B74" s="107" t="str">
        <f>'[1]Oil separator'!C58</f>
        <v>1 3/8" (11658) 5200 oil separator</v>
      </c>
      <c r="C74" s="116"/>
      <c r="D74" s="21" t="str">
        <f>'[1]Oil separator'!E58</f>
        <v>13/8"</v>
      </c>
      <c r="E74" s="21"/>
      <c r="F74" s="113">
        <f>'[1]Oil separator'!M58</f>
        <v>425.579240037071</v>
      </c>
      <c r="G74" s="100"/>
      <c r="H74" s="124"/>
      <c r="I74" s="124"/>
      <c r="J74" s="124"/>
      <c r="K74" s="124"/>
      <c r="L74" s="124"/>
    </row>
    <row r="75" ht="20.45" customHeight="1" spans="1:12">
      <c r="A75" s="106" t="str">
        <f>'[1]Oil separator'!$A59</f>
        <v>AIR069</v>
      </c>
      <c r="B75" s="107" t="str">
        <f>'[1]Oil separator'!C59</f>
        <v>1 5/8" (13658) 5200 oil separator</v>
      </c>
      <c r="C75" s="116"/>
      <c r="D75" s="21" t="str">
        <f>'[1]Oil separator'!E59</f>
        <v>15/8"</v>
      </c>
      <c r="E75" s="21"/>
      <c r="F75" s="113">
        <f>'[1]Oil separator'!M59</f>
        <v>497.775718257646</v>
      </c>
      <c r="G75" s="100"/>
      <c r="H75" s="124"/>
      <c r="I75" s="124"/>
      <c r="J75" s="124"/>
      <c r="K75" s="124"/>
      <c r="L75" s="124"/>
    </row>
    <row r="76" ht="20.45" customHeight="1" spans="1:12">
      <c r="A76" s="106" t="str">
        <f>'[1]Oil separator'!$A60</f>
        <v>AIR070</v>
      </c>
      <c r="B76" s="107" t="str">
        <f>'[1]Oil separator'!C60</f>
        <v>2 1/8"  5200 oil separator (152mm)</v>
      </c>
      <c r="C76" s="121"/>
      <c r="D76" s="21" t="str">
        <f>'[1]Oil separator'!E60</f>
        <v>21/8"</v>
      </c>
      <c r="E76" s="21"/>
      <c r="F76" s="113" t="str">
        <f>'[1]Oil separator'!M60</f>
        <v>~</v>
      </c>
      <c r="G76" s="101"/>
      <c r="H76" s="124"/>
      <c r="I76" s="124"/>
      <c r="J76" s="124"/>
      <c r="K76" s="124"/>
      <c r="L76" s="124"/>
    </row>
    <row r="77" ht="20.45" customHeight="1" spans="1:12">
      <c r="A77" s="106" t="str">
        <f>'[1]Oil separator'!$A61</f>
        <v>AIR071</v>
      </c>
      <c r="B77" s="107" t="str">
        <f>'[1]Oil separator'!C61</f>
        <v>2 1/8"  5200 oil separator (219mm)</v>
      </c>
      <c r="C77" s="129" t="s">
        <v>580</v>
      </c>
      <c r="D77" s="21" t="str">
        <f>'[1]Oil separator'!E61</f>
        <v>21/8"</v>
      </c>
      <c r="E77" s="21"/>
      <c r="F77" s="113" t="str">
        <f>'[1]Oil separator'!M61</f>
        <v>~</v>
      </c>
      <c r="G77" s="135"/>
      <c r="H77" s="124"/>
      <c r="I77" s="124"/>
      <c r="J77" s="124"/>
      <c r="K77" s="124"/>
      <c r="L77" s="124"/>
    </row>
    <row r="78" ht="20.45" customHeight="1" spans="1:12">
      <c r="A78" s="106" t="str">
        <f>'[1]Oil separator'!$A62</f>
        <v>AIR079</v>
      </c>
      <c r="B78" s="107" t="str">
        <f>'[1]Oil separator'!C62</f>
        <v>BLR/HSA-2407</v>
      </c>
      <c r="C78" s="132"/>
      <c r="D78" s="21" t="str">
        <f>'[1]Oil separator'!E62</f>
        <v>Suction 7/8" Liquid 1/2"</v>
      </c>
      <c r="E78" s="21"/>
      <c r="F78" s="113">
        <f>'[1]Oil separator'!M62</f>
        <v>177.922916666667</v>
      </c>
      <c r="G78" s="135"/>
      <c r="H78" s="124"/>
      <c r="I78" s="124"/>
      <c r="J78" s="124"/>
      <c r="K78" s="124"/>
      <c r="L78" s="124"/>
    </row>
    <row r="79" ht="20.45" customHeight="1" spans="1:12">
      <c r="A79" s="106" t="str">
        <f>'[1]Oil separator'!$A63</f>
        <v>AIR080</v>
      </c>
      <c r="B79" s="107" t="str">
        <f>'[1]Oil separator'!C63</f>
        <v>BLR/HSA-2411</v>
      </c>
      <c r="C79" s="132"/>
      <c r="D79" s="21" t="str">
        <f>'[1]Oil separator'!E63</f>
        <v>Suction 1-1/8" Liquid 5/8"</v>
      </c>
      <c r="E79" s="21"/>
      <c r="F79" s="113">
        <f>'[1]Oil separator'!M63</f>
        <v>220.63125</v>
      </c>
      <c r="G79" s="135"/>
      <c r="H79" s="124"/>
      <c r="I79" s="124"/>
      <c r="J79" s="124"/>
      <c r="K79" s="124"/>
      <c r="L79" s="124"/>
    </row>
    <row r="80" ht="20.45" customHeight="1" spans="1:12">
      <c r="A80" s="106" t="str">
        <f>'[1]Oil separator'!$A64</f>
        <v>AIR081</v>
      </c>
      <c r="B80" s="107" t="str">
        <f>'[1]Oil separator'!C64</f>
        <v>BLR/HSA-2413</v>
      </c>
      <c r="C80" s="132"/>
      <c r="D80" s="21" t="str">
        <f>'[1]Oil separator'!E64</f>
        <v>Suction 1-3/8" Liquid 3/4"</v>
      </c>
      <c r="E80" s="21"/>
      <c r="F80" s="113">
        <f>'[1]Oil separator'!M64</f>
        <v>256.25</v>
      </c>
      <c r="G80" s="135"/>
      <c r="H80" s="124"/>
      <c r="I80" s="124"/>
      <c r="J80" s="124"/>
      <c r="K80" s="124"/>
      <c r="L80" s="124"/>
    </row>
    <row r="81" ht="20.45" customHeight="1" spans="1:12">
      <c r="A81" s="106" t="str">
        <f>'[1]Oil separator'!$A65</f>
        <v>AIR082</v>
      </c>
      <c r="B81" s="107" t="str">
        <f>'[1]Oil separator'!C65</f>
        <v>BLR/HSA-2415</v>
      </c>
      <c r="C81" s="132"/>
      <c r="D81" s="21" t="str">
        <f>'[1]Oil separator'!E65</f>
        <v>Suction 1-5/8" Liquid 7/8"</v>
      </c>
      <c r="E81" s="21"/>
      <c r="F81" s="113">
        <f>'[1]Oil separator'!M65</f>
        <v>405.729166666667</v>
      </c>
      <c r="G81" s="135"/>
      <c r="H81" s="124"/>
      <c r="I81" s="124"/>
      <c r="J81" s="124"/>
      <c r="K81" s="124"/>
      <c r="L81" s="124"/>
    </row>
    <row r="82" ht="20.45" customHeight="1" spans="1:12">
      <c r="A82" s="106" t="str">
        <f>'[1]Oil separator'!$A66</f>
        <v>AIR083</v>
      </c>
      <c r="B82" s="107" t="str">
        <f>'[1]Oil separator'!C66</f>
        <v>BLR/HSA-2417 / QC-4410</v>
      </c>
      <c r="C82" s="134"/>
      <c r="D82" s="21" t="str">
        <f>'[1]Oil separator'!E66</f>
        <v>Suction 2-1/8" Liquid 7/8"</v>
      </c>
      <c r="E82" s="21"/>
      <c r="F82" s="113">
        <f>'[1]Oil separator'!M66</f>
        <v>430.673939393939</v>
      </c>
      <c r="G82" s="135"/>
      <c r="H82" s="124"/>
      <c r="I82" s="124"/>
      <c r="J82" s="124"/>
      <c r="K82" s="124"/>
      <c r="L82" s="124"/>
    </row>
    <row r="83" ht="20.45" customHeight="1" spans="1:12">
      <c r="A83" s="106" t="str">
        <f>'[1]Oil separator'!$A67</f>
        <v>AIR084</v>
      </c>
      <c r="B83" s="107" t="str">
        <f>'[1]Oil separator'!C67</f>
        <v>BLR/HSA-2421</v>
      </c>
      <c r="C83" s="136" t="s">
        <v>592</v>
      </c>
      <c r="D83" s="21" t="str">
        <f>'[1]Oil separator'!E67</f>
        <v>Suction 2-5/8"  Liquid 7/8"</v>
      </c>
      <c r="E83" s="21"/>
      <c r="F83" s="113">
        <f>'[1]Oil separator'!M67</f>
        <v>792.922916666667</v>
      </c>
      <c r="G83" s="99"/>
      <c r="H83" s="12" t="s">
        <v>593</v>
      </c>
      <c r="I83" s="12" t="s">
        <v>594</v>
      </c>
      <c r="J83" s="124"/>
      <c r="K83" s="124"/>
      <c r="L83" s="124"/>
    </row>
    <row r="84" ht="20.45" customHeight="1" spans="1:12">
      <c r="A84" s="106" t="str">
        <f>'[1]Oil separator'!$A68</f>
        <v>AIR085</v>
      </c>
      <c r="B84" s="107" t="str">
        <f>'[1]Oil separator'!C68</f>
        <v>F-6611Q (7lit , total vol 19.8lit)</v>
      </c>
      <c r="C84" s="137"/>
      <c r="D84" s="21" t="str">
        <f>'[1]Oil separator'!E68</f>
        <v>1 3/8"</v>
      </c>
      <c r="E84" s="21"/>
      <c r="F84" s="113">
        <f>'[1]Oil separator'!M68</f>
        <v>793.666666666667</v>
      </c>
      <c r="G84" s="100"/>
      <c r="H84" s="12" t="s">
        <v>595</v>
      </c>
      <c r="I84" s="12" t="s">
        <v>596</v>
      </c>
      <c r="J84" s="124"/>
      <c r="K84" s="124"/>
      <c r="L84" s="124"/>
    </row>
    <row r="85" s="102" customFormat="1" ht="20.45" customHeight="1" spans="1:12">
      <c r="A85" s="106" t="str">
        <f>'[1]Oil separator'!$A69</f>
        <v>AIR086</v>
      </c>
      <c r="B85" s="107" t="str">
        <f>'[1]Oil separator'!C69</f>
        <v>F-6613Q (7lit , total vol 19.8lit)</v>
      </c>
      <c r="C85" s="137"/>
      <c r="D85" s="21" t="str">
        <f>'[1]Oil separator'!E69</f>
        <v>1 5/8"</v>
      </c>
      <c r="E85" s="21"/>
      <c r="F85" s="113">
        <f>'[1]Oil separator'!M69</f>
        <v>814.833333333333</v>
      </c>
      <c r="G85" s="100"/>
      <c r="H85" s="12" t="s">
        <v>597</v>
      </c>
      <c r="I85" s="12" t="s">
        <v>598</v>
      </c>
      <c r="J85" s="12"/>
      <c r="K85" s="12"/>
      <c r="L85" s="12"/>
    </row>
    <row r="86" s="102" customFormat="1" ht="20.45" customHeight="1" spans="1:12">
      <c r="A86" s="106" t="str">
        <f>'[1]Oil separator'!$A70</f>
        <v>AIR087</v>
      </c>
      <c r="B86" s="107" t="str">
        <f>'[1]Oil separator'!C70</f>
        <v>2 1/8" Oil storage separator (7.6l)</v>
      </c>
      <c r="C86" s="137"/>
      <c r="D86" s="21" t="str">
        <f>'[1]Oil separator'!E70</f>
        <v>21/8"</v>
      </c>
      <c r="E86" s="21"/>
      <c r="F86" s="113" t="str">
        <f>'[1]Oil separator'!M70</f>
        <v>~</v>
      </c>
      <c r="G86" s="100"/>
      <c r="H86" s="12" t="s">
        <v>599</v>
      </c>
      <c r="I86" s="12" t="s">
        <v>600</v>
      </c>
      <c r="J86" s="12"/>
      <c r="K86" s="12"/>
      <c r="L86" s="12"/>
    </row>
    <row r="87" s="102" customFormat="1" ht="20.45" customHeight="1" spans="1:12">
      <c r="A87" s="106" t="str">
        <f>'[1]Oil separator'!$A71</f>
        <v>AIR088</v>
      </c>
      <c r="B87" s="107" t="str">
        <f>'[1]Oil separator'!C71</f>
        <v>2 1/8" Oil storage separator (9.2l)</v>
      </c>
      <c r="C87" s="138"/>
      <c r="D87" s="21" t="str">
        <f>'[1]Oil separator'!E71</f>
        <v>21/8"</v>
      </c>
      <c r="E87" s="21"/>
      <c r="F87" s="113" t="str">
        <f>'[1]Oil separator'!M71</f>
        <v>~</v>
      </c>
      <c r="G87" s="101"/>
      <c r="H87" s="12" t="s">
        <v>597</v>
      </c>
      <c r="I87" s="12" t="s">
        <v>601</v>
      </c>
      <c r="J87" s="12"/>
      <c r="K87" s="12"/>
      <c r="L87" s="12"/>
    </row>
    <row r="88" s="102" customFormat="1" ht="20.45" customHeight="1" spans="1:12">
      <c r="A88" s="106" t="str">
        <f>'[1]Oil separator'!$A72</f>
        <v>AIR088.2</v>
      </c>
      <c r="B88" s="107" t="str">
        <f>'[1]Oil separator'!C72</f>
        <v>F-8625Q (15lit , total 79lit)</v>
      </c>
      <c r="C88" s="136" t="s">
        <v>602</v>
      </c>
      <c r="D88" s="21" t="str">
        <f>'[1]Oil separator'!E72</f>
        <v>3 1/8"</v>
      </c>
      <c r="E88" s="21"/>
      <c r="F88" s="113">
        <f>'[1]Oil separator'!M72</f>
        <v>2498.33333333333</v>
      </c>
      <c r="G88" s="135"/>
      <c r="H88" s="12"/>
      <c r="I88" s="12"/>
      <c r="J88" s="12"/>
      <c r="K88" s="12"/>
      <c r="L88" s="12"/>
    </row>
    <row r="89" s="102" customFormat="1" ht="20.45" customHeight="1" spans="1:12">
      <c r="A89" s="106" t="str">
        <f>'[1]Oil separator'!$A73</f>
        <v>AIR088.3</v>
      </c>
      <c r="B89" s="107" t="str">
        <f>'[1]Oil separator'!C73</f>
        <v>OFD 053 OIL FILTER (3/8")</v>
      </c>
      <c r="C89" s="137"/>
      <c r="D89" s="21" t="str">
        <f>'[1]Oil separator'!E73</f>
        <v>3/8"</v>
      </c>
      <c r="E89" s="21"/>
      <c r="F89" s="113">
        <f>'[1]Oil separator'!M73</f>
        <v>30.8705882352941</v>
      </c>
      <c r="G89" s="135"/>
      <c r="H89" s="12"/>
      <c r="I89" s="12"/>
      <c r="J89" s="12"/>
      <c r="K89" s="12"/>
      <c r="L89" s="12"/>
    </row>
    <row r="90" s="102" customFormat="1" ht="20.45" customHeight="1" spans="1:12">
      <c r="A90" s="106" t="str">
        <f>'[1]Oil separator'!$A74</f>
        <v>AIR088.4</v>
      </c>
      <c r="B90" s="107" t="str">
        <f>'[1]Oil separator'!C74</f>
        <v>OFD-084 OIL FILTER (1/2")</v>
      </c>
      <c r="C90" s="137"/>
      <c r="D90" s="21" t="str">
        <f>'[1]Oil separator'!E74</f>
        <v>1/2"</v>
      </c>
      <c r="E90" s="21"/>
      <c r="F90" s="113">
        <f>'[1]Oil separator'!M74</f>
        <v>38.5882352941176</v>
      </c>
      <c r="G90" s="135"/>
      <c r="H90" s="12"/>
      <c r="I90" s="12"/>
      <c r="J90" s="12"/>
      <c r="K90" s="12"/>
      <c r="L90" s="12"/>
    </row>
    <row r="91" s="102" customFormat="1" ht="49.5" customHeight="1" spans="1:12">
      <c r="A91" s="106" t="str">
        <f>'[1]Oil separator'!$A75</f>
        <v>AIR088.5</v>
      </c>
      <c r="B91" s="107" t="str">
        <f>'[1]Oil separator'!C75</f>
        <v>OFD-085 OIL FILTER (5/8")</v>
      </c>
      <c r="C91" s="138"/>
      <c r="D91" s="21">
        <f>'[1]Oil separator'!D75</f>
        <v>0</v>
      </c>
      <c r="E91" s="21"/>
      <c r="F91" s="113">
        <f>'[1]Oil separator'!M75</f>
        <v>39.5529411764706</v>
      </c>
      <c r="G91" s="135"/>
      <c r="H91" s="12"/>
      <c r="I91" s="12"/>
      <c r="J91" s="12"/>
      <c r="K91" s="12"/>
      <c r="L91" s="12"/>
    </row>
    <row r="92" s="102" customFormat="1" ht="49.5" customHeight="1" spans="1:12">
      <c r="A92" s="106" t="str">
        <f>'[1]Oil separator'!$A76</f>
        <v>AIR088.6</v>
      </c>
      <c r="B92" s="107" t="str">
        <f>'[1]Oil separator'!C76</f>
        <v>SFT-48Y SUCTION FILTER CORE </v>
      </c>
      <c r="C92" s="45" t="s">
        <v>603</v>
      </c>
      <c r="D92" s="21" t="str">
        <f>'[1]Oil separator'!E76</f>
        <v>SFT-48Y</v>
      </c>
      <c r="E92" s="21"/>
      <c r="F92" s="113">
        <f>'[1]Oil separator'!M76</f>
        <v>79.3650793650793</v>
      </c>
      <c r="G92" s="135"/>
      <c r="H92" s="12"/>
      <c r="I92" s="12"/>
      <c r="J92" s="12"/>
      <c r="K92" s="12"/>
      <c r="L92" s="12"/>
    </row>
    <row r="93" s="102" customFormat="1" ht="49.5" customHeight="1" spans="1:12">
      <c r="A93" s="106" t="str">
        <f>'[1]Oil separator'!$A77</f>
        <v>AIR088.7</v>
      </c>
      <c r="B93" s="107" t="str">
        <f>'[1]Oil separator'!C77</f>
        <v>Bitzer screw oil filter ZF3060W</v>
      </c>
      <c r="C93" s="45" t="s">
        <v>604</v>
      </c>
      <c r="D93" s="21">
        <f>'[1]Oil separator'!E77</f>
        <v>0</v>
      </c>
      <c r="E93" s="21"/>
      <c r="F93" s="113">
        <f>'[1]Oil separator'!M77</f>
        <v>208.855472013367</v>
      </c>
      <c r="G93" s="135"/>
      <c r="H93" s="12"/>
      <c r="I93" s="12"/>
      <c r="J93" s="12"/>
      <c r="K93" s="12"/>
      <c r="L93" s="12"/>
    </row>
    <row r="94" s="102" customFormat="1" ht="49.5" customHeight="1" spans="1:12">
      <c r="A94" s="106" t="str">
        <f>'[1]Oil separator'!$A78</f>
        <v>AIR088.8</v>
      </c>
      <c r="B94" s="107" t="str">
        <f>'[1]Oil separator'!C78</f>
        <v>Refcomp screw oil filter 700358mp</v>
      </c>
      <c r="C94" s="45"/>
      <c r="D94" s="21">
        <f>'[1]Oil separator'!E78</f>
        <v>0</v>
      </c>
      <c r="E94" s="21"/>
      <c r="F94" s="113">
        <f>'[1]Oil separator'!M78</f>
        <v>239.112739112739</v>
      </c>
      <c r="G94" s="135"/>
      <c r="H94" s="12"/>
      <c r="I94" s="12"/>
      <c r="J94" s="12"/>
      <c r="K94" s="12"/>
      <c r="L94" s="12"/>
    </row>
    <row r="95" s="102" customFormat="1" ht="49.5" customHeight="1" spans="1:12">
      <c r="A95" s="106" t="str">
        <f>'[1]Oil separator'!$A79</f>
        <v>AIR088.9</v>
      </c>
      <c r="B95" s="107" t="str">
        <f>'[1]Oil separator'!C79</f>
        <v>QCF-100 SUCTION FILTER CORE</v>
      </c>
      <c r="C95" s="45"/>
      <c r="D95" s="21" t="str">
        <f>'[1]Oil separator'!E79</f>
        <v>SFT-100G</v>
      </c>
      <c r="E95" s="21"/>
      <c r="F95" s="113">
        <f>'[1]Oil separator'!M79</f>
        <v>96.4705882352941</v>
      </c>
      <c r="G95" s="135"/>
      <c r="H95" s="12"/>
      <c r="I95" s="12"/>
      <c r="J95" s="12"/>
      <c r="K95" s="12"/>
      <c r="L95" s="12"/>
    </row>
    <row r="96" s="102" customFormat="1" ht="78.75" customHeight="1" spans="1:12">
      <c r="A96" s="106" t="str">
        <f>'[1]Oil separator'!$A80</f>
        <v>AIR088.10</v>
      </c>
      <c r="B96" s="107" t="str">
        <f>'[1]Oil separator'!C80</f>
        <v>BLR/F48 SUCTION FILTER CORE</v>
      </c>
      <c r="C96" s="136"/>
      <c r="D96" s="21">
        <f>'[1]Oil separator'!E80</f>
        <v>0</v>
      </c>
      <c r="E96" s="21"/>
      <c r="F96" s="113">
        <f>'[1]Oil separator'!M80</f>
        <v>38.4375</v>
      </c>
      <c r="G96" s="135"/>
      <c r="H96" s="12"/>
      <c r="I96" s="12"/>
      <c r="J96" s="12"/>
      <c r="K96" s="12"/>
      <c r="L96" s="12"/>
    </row>
    <row r="97" s="102" customFormat="1" spans="1:12">
      <c r="A97" s="106" t="str">
        <f>'[1]Oil separator'!$A81</f>
        <v>AIR088.11</v>
      </c>
      <c r="B97" s="107" t="str">
        <f>'[1]Oil separator'!C81</f>
        <v>BITZER screw oil filter shell ZF3072 c/w 7/8" connector</v>
      </c>
      <c r="C97" s="136"/>
      <c r="D97" s="21" t="str">
        <f>'[1]Oil separator'!E81</f>
        <v>7/8"</v>
      </c>
      <c r="E97" s="21"/>
      <c r="F97" s="113">
        <f>'[1]Oil separator'!M81</f>
        <v>630.252100840336</v>
      </c>
      <c r="G97" s="135"/>
      <c r="H97" s="12"/>
      <c r="I97" s="12"/>
      <c r="J97" s="12"/>
      <c r="K97" s="12"/>
      <c r="L97" s="12"/>
    </row>
    <row r="98" s="102" customFormat="1" spans="1:12">
      <c r="A98" s="106" t="str">
        <f>'[1]Oil separator'!$A82</f>
        <v>AIR089</v>
      </c>
      <c r="B98" s="107" t="str">
        <f>'[1]Oil separator'!C82</f>
        <v>163S BURNED FILTER DRIER</v>
      </c>
      <c r="C98" s="136"/>
      <c r="D98" s="21">
        <f>'[1]Oil separator'!E82</f>
        <v>0</v>
      </c>
      <c r="E98" s="21"/>
      <c r="F98" s="113">
        <f>'[1]Oil separator'!M82</f>
        <v>43.7011764705882</v>
      </c>
      <c r="G98" s="135"/>
      <c r="H98" s="12"/>
      <c r="I98" s="12"/>
      <c r="J98" s="12"/>
      <c r="K98" s="12"/>
      <c r="L98" s="12"/>
    </row>
    <row r="99" s="102" customFormat="1" spans="1:12">
      <c r="A99" s="106" t="str">
        <f>'[1]Oil separator'!$A83</f>
        <v>AIR089.1</v>
      </c>
      <c r="B99" s="107" t="str">
        <f>'[1]Oil separator'!C83</f>
        <v>164S BURNED FILTER DRIER</v>
      </c>
      <c r="C99" s="136"/>
      <c r="D99" s="21">
        <f>'[1]Oil separator'!E83</f>
        <v>0</v>
      </c>
      <c r="E99" s="21"/>
      <c r="F99" s="113">
        <f>'[1]Oil separator'!M83</f>
        <v>44.8588235294118</v>
      </c>
      <c r="G99" s="135"/>
      <c r="H99" s="12"/>
      <c r="I99" s="12"/>
      <c r="J99" s="12"/>
      <c r="K99" s="12"/>
      <c r="L99" s="12"/>
    </row>
    <row r="100" s="102" customFormat="1" spans="1:12">
      <c r="A100" s="106" t="str">
        <f>'[1]Oil separator'!$A84</f>
        <v>AIR089.2</v>
      </c>
      <c r="B100" s="107" t="str">
        <f>'[1]Oil separator'!C84</f>
        <v>165S BURNED FILTER DRIER</v>
      </c>
      <c r="C100" s="136"/>
      <c r="D100" s="21">
        <f>'[1]Oil separator'!E84</f>
        <v>0</v>
      </c>
      <c r="E100" s="21"/>
      <c r="F100" s="113">
        <f>'[1]Oil separator'!M84</f>
        <v>45.3411764705882</v>
      </c>
      <c r="G100" s="135"/>
      <c r="H100" s="12"/>
      <c r="I100" s="12"/>
      <c r="J100" s="12"/>
      <c r="K100" s="12"/>
      <c r="L100" s="12"/>
    </row>
    <row r="101" s="102" customFormat="1" spans="1:12">
      <c r="A101" s="106" t="str">
        <f>'[1]Oil separator'!$A85</f>
        <v>AIR089.3</v>
      </c>
      <c r="B101" s="107" t="str">
        <f>'[1]Oil separator'!C85</f>
        <v>305S BURNED FILTER DRIER</v>
      </c>
      <c r="C101" s="136"/>
      <c r="D101" s="21">
        <f>'[1]Oil separator'!E85</f>
        <v>0</v>
      </c>
      <c r="E101" s="21"/>
      <c r="F101" s="113">
        <f>'[1]Oil separator'!M85</f>
        <v>69.4588235294118</v>
      </c>
      <c r="G101" s="135"/>
      <c r="H101" s="12"/>
      <c r="I101" s="12"/>
      <c r="J101" s="12"/>
      <c r="K101" s="12"/>
      <c r="L101" s="12"/>
    </row>
    <row r="102" s="102" customFormat="1" ht="49.5" customHeight="1" spans="1:12">
      <c r="A102" s="106" t="str">
        <f>'[1]Oil separator'!$A86</f>
        <v>AIR089.4</v>
      </c>
      <c r="B102" s="107" t="str">
        <f>'[1]Oil separator'!C86</f>
        <v>306S BURNED FILTER DRIER</v>
      </c>
      <c r="C102" s="136" t="s">
        <v>605</v>
      </c>
      <c r="D102" s="20">
        <f>'[1]Oil separator'!E86</f>
        <v>0</v>
      </c>
      <c r="E102" s="21"/>
      <c r="F102" s="113">
        <f>'[1]Oil separator'!M86</f>
        <v>70.9058823529412</v>
      </c>
      <c r="G102" s="99"/>
      <c r="H102" s="12"/>
      <c r="I102" s="12"/>
      <c r="J102" s="12"/>
      <c r="K102" s="12"/>
      <c r="L102" s="12"/>
    </row>
    <row r="103" ht="53.25" customHeight="1" spans="1:12">
      <c r="A103" s="106" t="str">
        <f>'[1]Oil separator'!$A87</f>
        <v>AIR090</v>
      </c>
      <c r="B103" s="107" t="str">
        <f>'[1]Oil separator'!C87</f>
        <v>CYF-29L OIL SEPARATOR </v>
      </c>
      <c r="C103" s="137"/>
      <c r="D103" s="20" t="str">
        <f>'[1]Oil separator'!E87</f>
        <v>15/8" (30hp-40hp) c/w heater &amp; optical level switch</v>
      </c>
      <c r="E103" s="21"/>
      <c r="F103" s="113">
        <f>'[1]Oil separator'!M87</f>
        <v>1512.89682539683</v>
      </c>
      <c r="G103" s="100"/>
      <c r="H103" s="124"/>
      <c r="I103" s="124"/>
      <c r="J103" s="124"/>
      <c r="K103" s="124"/>
      <c r="L103" s="124"/>
    </row>
    <row r="104" ht="53.25" customHeight="1" spans="1:12">
      <c r="A104" s="106" t="str">
        <f>'[1]Oil separator'!$A88</f>
        <v>AIR090.1</v>
      </c>
      <c r="B104" s="107" t="str">
        <f>'[1]Oil separator'!C88</f>
        <v>CYF-40L OIL SEPARATOR </v>
      </c>
      <c r="C104" s="137"/>
      <c r="D104" s="20" t="str">
        <f>'[1]Oil separator'!E88</f>
        <v>15/8" (40hp-50hp) c/w heater &amp; optical level switch</v>
      </c>
      <c r="E104" s="21"/>
      <c r="F104" s="113">
        <f>'[1]Oil separator'!M88</f>
        <v>3286.21031746032</v>
      </c>
      <c r="G104" s="100"/>
      <c r="H104" s="124"/>
      <c r="I104" s="124"/>
      <c r="J104" s="124"/>
      <c r="K104" s="124"/>
      <c r="L104" s="124"/>
    </row>
    <row r="105" ht="53.25" customHeight="1" spans="1:12">
      <c r="A105" s="106" t="str">
        <f>'[1]Oil separator'!$A89</f>
        <v>AIR090.2</v>
      </c>
      <c r="B105" s="107" t="str">
        <f>'[1]Oil separator'!C89</f>
        <v>CYF-60L OIL SEPARATOR </v>
      </c>
      <c r="C105" s="138"/>
      <c r="D105" s="20" t="str">
        <f>'[1]Oil separator'!E89</f>
        <v>21/8" (60hp-80hp) c/w heater &amp; optical level switch</v>
      </c>
      <c r="E105" s="21"/>
      <c r="F105" s="113">
        <f>'[1]Oil separator'!M89</f>
        <v>3534.22619047619</v>
      </c>
      <c r="G105" s="101"/>
      <c r="H105" s="124"/>
      <c r="I105" s="124"/>
      <c r="J105" s="124"/>
      <c r="K105" s="124"/>
      <c r="L105" s="124"/>
    </row>
    <row r="106" ht="54" customHeight="1" spans="1:12">
      <c r="A106" s="106" t="str">
        <f>'[1]Oil separator'!$A90</f>
        <v>AIR090.3</v>
      </c>
      <c r="B106" s="107" t="str">
        <f>'[1]Oil separator'!C90</f>
        <v>CYF-90L OIL SEPARATOR </v>
      </c>
      <c r="C106" s="45" t="s">
        <v>606</v>
      </c>
      <c r="D106" s="21" t="str">
        <f>'[1]Oil separator'!E90</f>
        <v>21/8" (90hp-125hp) c/w heater &amp; optical level switch</v>
      </c>
      <c r="E106" s="21"/>
      <c r="F106" s="113">
        <f>'[1]Oil separator'!M90</f>
        <v>3025.79365079365</v>
      </c>
      <c r="G106" s="124"/>
      <c r="H106" s="124"/>
      <c r="I106" s="124"/>
      <c r="J106" s="124"/>
      <c r="K106" s="124"/>
      <c r="L106" s="124"/>
    </row>
    <row r="107" spans="1:12">
      <c r="A107" s="106" t="str">
        <f>'[1]Oil separator'!$A91</f>
        <v>AIR091</v>
      </c>
      <c r="B107" s="107" t="str">
        <f>'[1]Oil separator'!C91</f>
        <v>Oil level regulator 5500-03205 </v>
      </c>
      <c r="C107" s="70" t="s">
        <v>607</v>
      </c>
      <c r="D107" s="21">
        <f>'[1]Oil separator'!E91</f>
        <v>0</v>
      </c>
      <c r="E107" s="21"/>
      <c r="F107" s="113">
        <f>'[1]Oil separator'!M91</f>
        <v>289.411764705882</v>
      </c>
      <c r="G107" s="99"/>
      <c r="H107" s="124"/>
      <c r="I107" s="124"/>
      <c r="J107" s="124"/>
      <c r="K107" s="124"/>
      <c r="L107" s="124"/>
    </row>
    <row r="108" ht="22.5" spans="1:12">
      <c r="A108" s="106" t="str">
        <f>'[1]Oil separator'!$A92</f>
        <v>AIR092</v>
      </c>
      <c r="B108" s="107" t="str">
        <f>'[1]Oil separator'!C92</f>
        <v>FSP-02 Oil level adapter (4fc - 4cc)</v>
      </c>
      <c r="C108" s="45" t="s">
        <v>608</v>
      </c>
      <c r="D108" s="21">
        <f>'[1]Oil separator'!E92</f>
        <v>0</v>
      </c>
      <c r="E108" s="21"/>
      <c r="F108" s="113">
        <f>'[1]Oil separator'!M92</f>
        <v>96.0061443932412</v>
      </c>
      <c r="G108" s="100"/>
      <c r="H108" s="124"/>
      <c r="I108" s="124"/>
      <c r="J108" s="124"/>
      <c r="K108" s="124"/>
      <c r="L108" s="124"/>
    </row>
    <row r="109" ht="24" spans="1:12">
      <c r="A109" s="106" t="str">
        <f>'[1]Oil separator'!$A93</f>
        <v>AIR092.1</v>
      </c>
      <c r="B109" s="139" t="str">
        <f>'[1]Oil separator'!C93</f>
        <v>FSP-04 Oil level adapter (10hp-15hp sanyo)</v>
      </c>
      <c r="C109" s="45" t="s">
        <v>609</v>
      </c>
      <c r="D109" s="21">
        <f>'[1]Oil separator'!E93</f>
        <v>0</v>
      </c>
      <c r="E109" s="21"/>
      <c r="F109" s="113">
        <f>'[1]Oil separator'!M93</f>
        <v>99.0888</v>
      </c>
      <c r="G109" s="100"/>
      <c r="H109" s="124"/>
      <c r="I109" s="124"/>
      <c r="J109" s="124"/>
      <c r="K109" s="124"/>
      <c r="L109" s="124"/>
    </row>
    <row r="110" ht="24" spans="1:12">
      <c r="A110" s="106" t="str">
        <f>'[1]Oil separator'!$A94</f>
        <v>AIR092.2</v>
      </c>
      <c r="B110" s="139" t="str">
        <f>'[1]Oil separator'!C94</f>
        <v>FSP-05 Oil level adapter (Copeland zb15-114,zfi23-81)1 1/4" rotalock</v>
      </c>
      <c r="C110" s="45" t="s">
        <v>609</v>
      </c>
      <c r="D110" s="21">
        <f>'[1]Oil separator'!E94</f>
        <v>0</v>
      </c>
      <c r="E110" s="21"/>
      <c r="F110" s="113">
        <f>'[1]Oil separator'!M94</f>
        <v>99.0888</v>
      </c>
      <c r="G110" s="100"/>
      <c r="H110" s="124"/>
      <c r="I110" s="124"/>
      <c r="J110" s="124"/>
      <c r="K110" s="124"/>
      <c r="L110" s="124"/>
    </row>
    <row r="111" ht="26" customHeight="1" spans="1:12">
      <c r="A111" s="106" t="str">
        <f>'[1]Oil separator'!$A95</f>
        <v>AIR092.3</v>
      </c>
      <c r="B111" s="107" t="str">
        <f>'[1]Oil separator'!C95</f>
        <v>FSP-06 Oil level adapter (Copeland zb130-220,zfi96-140)1 3/4" rotalock</v>
      </c>
      <c r="C111" s="140" t="s">
        <v>610</v>
      </c>
      <c r="D111" s="21">
        <f>'[1]Oil separator'!E95</f>
        <v>0</v>
      </c>
      <c r="E111" s="21"/>
      <c r="F111" s="113">
        <f>'[1]Oil separator'!M95</f>
        <v>180</v>
      </c>
      <c r="G111" s="135"/>
      <c r="H111" s="124"/>
      <c r="I111" s="124"/>
      <c r="J111" s="124"/>
      <c r="K111" s="124"/>
      <c r="L111" s="124"/>
    </row>
    <row r="112" ht="20.45" customHeight="1" spans="1:12">
      <c r="A112" s="106" t="str">
        <f>'[1]Oil separator'!$A96</f>
        <v>AIR094</v>
      </c>
      <c r="B112" s="107" t="str">
        <f>'[1]Oil separator'!C96</f>
        <v>FCV-30</v>
      </c>
      <c r="C112" s="141" t="s">
        <v>611</v>
      </c>
      <c r="D112" s="21" t="str">
        <f>'[1]Oil separator'!E96</f>
        <v>30psi</v>
      </c>
      <c r="E112" s="21"/>
      <c r="F112" s="113">
        <f>'[1]Oil separator'!M96</f>
        <v>108.942857142857</v>
      </c>
      <c r="G112" s="135"/>
      <c r="H112" s="124"/>
      <c r="I112" s="124"/>
      <c r="J112" s="124"/>
      <c r="K112" s="124"/>
      <c r="L112" s="124"/>
    </row>
    <row r="113" ht="20.45" customHeight="1" spans="1:12">
      <c r="A113" s="106" t="str">
        <f>'[1]Oil separator'!$A97</f>
        <v>AIR095</v>
      </c>
      <c r="B113" s="107" t="str">
        <f>'[1]Oil separator'!C97</f>
        <v>F-S1 (vertical)</v>
      </c>
      <c r="C113" s="142"/>
      <c r="D113" s="21" t="str">
        <f>'[1]Oil separator'!E97</f>
        <v>1/4"</v>
      </c>
      <c r="E113" s="21"/>
      <c r="F113" s="113">
        <f>'[1]Oil separator'!M97</f>
        <v>23.6660929432014</v>
      </c>
      <c r="G113" s="135"/>
      <c r="H113" s="124"/>
      <c r="I113" s="124"/>
      <c r="J113" s="124"/>
      <c r="K113" s="124"/>
      <c r="L113" s="124"/>
    </row>
    <row r="114" spans="1:12">
      <c r="A114" s="106" t="str">
        <f>'[1]Oil separator'!$A98</f>
        <v>AIR097</v>
      </c>
      <c r="B114" s="107" t="str">
        <f>'[1]Oil separator'!C98</f>
        <v>F-S3 (vertical)</v>
      </c>
      <c r="C114" s="143" t="s">
        <v>612</v>
      </c>
      <c r="D114" s="21" t="str">
        <f>'[1]Oil separator'!E98</f>
        <v>3/8"</v>
      </c>
      <c r="E114" s="21"/>
      <c r="F114" s="113">
        <f>'[1]Oil separator'!M98</f>
        <v>23.6660929432014</v>
      </c>
      <c r="G114" s="135"/>
      <c r="H114" s="124"/>
      <c r="I114" s="124"/>
      <c r="J114" s="124"/>
      <c r="K114" s="124"/>
      <c r="L114" s="124"/>
    </row>
    <row r="115" spans="1:12">
      <c r="A115" s="106" t="str">
        <f>'[1]Oil separator'!$A99</f>
        <v>AIR099</v>
      </c>
      <c r="B115" s="107" t="str">
        <f>'[1]Oil separator'!C99</f>
        <v>ZHJT01</v>
      </c>
      <c r="C115" s="143" t="s">
        <v>613</v>
      </c>
      <c r="D115" s="21">
        <f>'[1]Oil separator'!E99</f>
        <v>0</v>
      </c>
      <c r="E115" s="21"/>
      <c r="F115" s="113">
        <f>'[1]Oil separator'!M99</f>
        <v>9.66575</v>
      </c>
      <c r="G115" s="135"/>
      <c r="H115" s="124"/>
      <c r="I115" s="124"/>
      <c r="J115" s="124"/>
      <c r="K115" s="124"/>
      <c r="L115" s="124"/>
    </row>
    <row r="116" spans="1:12">
      <c r="A116" s="106" t="str">
        <f>'[1]Oil separator'!$A100</f>
        <v>AIR100</v>
      </c>
      <c r="B116" s="107" t="str">
        <f>'[1]Oil separator'!C100</f>
        <v>ZHJT02</v>
      </c>
      <c r="C116" s="143" t="s">
        <v>614</v>
      </c>
      <c r="D116" s="21">
        <f>'[1]Oil separator'!E100</f>
        <v>0</v>
      </c>
      <c r="E116" s="21"/>
      <c r="F116" s="113">
        <f>'[1]Oil separator'!M100</f>
        <v>11.3945833333333</v>
      </c>
      <c r="G116" s="135"/>
      <c r="H116" s="124"/>
      <c r="I116" s="124"/>
      <c r="J116" s="124"/>
      <c r="K116" s="124"/>
      <c r="L116" s="124"/>
    </row>
    <row r="117" spans="1:12">
      <c r="A117" s="106" t="str">
        <f>'[1]Oil separator'!$A101</f>
        <v>AIR101</v>
      </c>
      <c r="B117" s="107" t="str">
        <f>'[1]Oil separator'!C101</f>
        <v>ZHJT03</v>
      </c>
      <c r="C117" s="143" t="s">
        <v>615</v>
      </c>
      <c r="D117" s="21">
        <f>'[1]Oil separator'!E101</f>
        <v>0</v>
      </c>
      <c r="E117" s="21"/>
      <c r="F117" s="113">
        <f>'[1]Oil separator'!M101</f>
        <v>13.6735</v>
      </c>
      <c r="G117" s="135"/>
      <c r="H117" s="124"/>
      <c r="I117" s="124"/>
      <c r="J117" s="124"/>
      <c r="K117" s="124"/>
      <c r="L117" s="124"/>
    </row>
    <row r="118" spans="1:12">
      <c r="A118" s="106" t="str">
        <f>'[1]Oil separator'!$A102</f>
        <v>AIR102</v>
      </c>
      <c r="B118" s="107" t="str">
        <f>'[1]Oil separator'!C102</f>
        <v>ZHJT04</v>
      </c>
      <c r="C118" s="143"/>
      <c r="D118" s="21">
        <f>'[1]Oil separator'!E102</f>
        <v>0</v>
      </c>
      <c r="E118" s="21"/>
      <c r="F118" s="113">
        <f>'[1]Oil separator'!M102</f>
        <v>17.1311666666667</v>
      </c>
      <c r="G118" s="99"/>
      <c r="H118" s="124"/>
      <c r="I118" s="124"/>
      <c r="J118" s="124"/>
      <c r="K118" s="124"/>
      <c r="L118" s="124"/>
    </row>
    <row r="119" spans="1:12">
      <c r="A119" s="106" t="str">
        <f>'[1]Oil separator'!$A103</f>
        <v>AIR103</v>
      </c>
      <c r="B119" s="107" t="str">
        <f>'[1]Oil separator'!C103</f>
        <v>JT01 (1/4") NUT FITTING</v>
      </c>
      <c r="C119" s="143"/>
      <c r="D119" s="21">
        <f>'[1]Oil separator'!E103</f>
        <v>0</v>
      </c>
      <c r="E119" s="21"/>
      <c r="F119" s="113">
        <f>'[1]Oil separator'!M103</f>
        <v>3.7962962962963</v>
      </c>
      <c r="G119" s="100"/>
      <c r="H119" s="124"/>
      <c r="I119" s="124"/>
      <c r="J119" s="124"/>
      <c r="K119" s="124"/>
      <c r="L119" s="124"/>
    </row>
    <row r="120" spans="1:12">
      <c r="A120" s="106" t="str">
        <f>'[1]Oil separator'!$A104</f>
        <v>AIR103.1</v>
      </c>
      <c r="B120" s="107" t="str">
        <f>'[1]Oil separator'!C104</f>
        <v>JT02 (3/8") NUT FITTING</v>
      </c>
      <c r="C120" s="143"/>
      <c r="D120" s="21">
        <f>'[1]Oil separator'!E104</f>
        <v>0</v>
      </c>
      <c r="E120" s="21"/>
      <c r="F120" s="113">
        <f>'[1]Oil separator'!M104</f>
        <v>6.4537037037037</v>
      </c>
      <c r="G120" s="100"/>
      <c r="H120" s="124"/>
      <c r="I120" s="124"/>
      <c r="J120" s="124"/>
      <c r="K120" s="124"/>
      <c r="L120" s="124"/>
    </row>
    <row r="121" spans="1:12">
      <c r="A121" s="106" t="str">
        <f>'[1]Oil separator'!$A105</f>
        <v>AIR103.2</v>
      </c>
      <c r="B121" s="107" t="str">
        <f>'[1]Oil separator'!C105</f>
        <v>JT03 (1/2") NUT FITTING</v>
      </c>
      <c r="C121" s="143"/>
      <c r="D121" s="21">
        <f>'[1]Oil separator'!E105</f>
        <v>0</v>
      </c>
      <c r="E121" s="21"/>
      <c r="F121" s="113">
        <f>'[1]Oil separator'!M105</f>
        <v>7.59259259259259</v>
      </c>
      <c r="G121" s="101"/>
      <c r="H121" s="124"/>
      <c r="I121" s="124"/>
      <c r="J121" s="124"/>
      <c r="K121" s="124"/>
      <c r="L121" s="124"/>
    </row>
    <row r="122" ht="40.5" customHeight="1" spans="1:12">
      <c r="A122" s="106" t="str">
        <f>'[1]Oil separator'!$A106</f>
        <v>AIR103.3</v>
      </c>
      <c r="B122" s="107" t="str">
        <f>'[1]Oil separator'!C106</f>
        <v>JT04 (5/8") NUT FITTING</v>
      </c>
      <c r="C122" s="70" t="s">
        <v>616</v>
      </c>
      <c r="D122" s="21">
        <f>'[1]Oil separator'!E106</f>
        <v>0</v>
      </c>
      <c r="E122" s="21"/>
      <c r="F122" s="113">
        <f>'[1]Oil separator'!M106</f>
        <v>10.6296296296296</v>
      </c>
      <c r="G122" s="135"/>
      <c r="H122" s="124"/>
      <c r="I122" s="124"/>
      <c r="J122" s="124"/>
      <c r="K122" s="124"/>
      <c r="L122" s="124"/>
    </row>
    <row r="123" ht="40.5" customHeight="1" spans="1:12">
      <c r="A123" s="106" t="str">
        <f>'[1]Oil separator'!$A107</f>
        <v>AIR104</v>
      </c>
      <c r="B123" s="107" t="str">
        <f>'[1]Oil separator'!C107</f>
        <v>GPF45-060-11 (6L/MIN)</v>
      </c>
      <c r="C123" s="70" t="s">
        <v>617</v>
      </c>
      <c r="D123" s="21" t="str">
        <f>'[1]Oil separator'!E107</f>
        <v>Oil-flow relay                                </v>
      </c>
      <c r="E123" s="21"/>
      <c r="F123" s="113">
        <f>'[1]Oil separator'!M107</f>
        <v>661.375661375661</v>
      </c>
      <c r="G123" s="135"/>
      <c r="H123" s="124"/>
      <c r="I123" s="124"/>
      <c r="J123" s="124"/>
      <c r="K123" s="124"/>
      <c r="L123" s="124"/>
    </row>
    <row r="124" ht="28.5" customHeight="1" spans="1:12">
      <c r="A124" s="106" t="str">
        <f>'[1]Oil separator'!$A108</f>
        <v>AIR105</v>
      </c>
      <c r="B124" s="107" t="str">
        <f>'[1]Oil separator'!C108</f>
        <v>GPF45-100-11 (10L/MIN)</v>
      </c>
      <c r="C124" s="70" t="s">
        <v>618</v>
      </c>
      <c r="D124" s="21" t="str">
        <f>'[1]Oil separator'!E108</f>
        <v>Oil-flow relay                                </v>
      </c>
      <c r="E124" s="21"/>
      <c r="F124" s="113">
        <f>'[1]Oil separator'!M108</f>
        <v>661.375661375661</v>
      </c>
      <c r="G124" s="135"/>
      <c r="H124" s="124"/>
      <c r="I124" s="124"/>
      <c r="J124" s="124"/>
      <c r="K124" s="124"/>
      <c r="L124" s="124"/>
    </row>
    <row r="125" ht="27.75" customHeight="1" spans="1:12">
      <c r="A125" s="106" t="str">
        <f>'[1]Oil separator'!$A109</f>
        <v>AIR106</v>
      </c>
      <c r="B125" s="107" t="str">
        <f>'[1]Oil separator'!C109</f>
        <v>Oil flow connector 5/8"</v>
      </c>
      <c r="C125" s="70" t="s">
        <v>619</v>
      </c>
      <c r="D125" s="21">
        <f>'[1]Oil separator'!E109</f>
        <v>0</v>
      </c>
      <c r="E125" s="21"/>
      <c r="F125" s="113">
        <f>'[1]Oil separator'!M109</f>
        <v>46.5029761904762</v>
      </c>
      <c r="G125" s="135"/>
      <c r="H125" s="124"/>
      <c r="I125" s="124"/>
      <c r="J125" s="124"/>
      <c r="K125" s="124"/>
      <c r="L125" s="124"/>
    </row>
    <row r="126" ht="28.5" customHeight="1" spans="1:12">
      <c r="A126" s="106" t="str">
        <f>'[1]Oil separator'!$A110</f>
        <v>AIR107</v>
      </c>
      <c r="B126" s="107" t="str">
        <f>'[1]Oil separator'!C110</f>
        <v>Oil flow connector 7/8"</v>
      </c>
      <c r="C126" s="144" t="s">
        <v>620</v>
      </c>
      <c r="D126" s="21">
        <f>'[1]Oil separator'!E110</f>
        <v>0</v>
      </c>
      <c r="E126" s="21"/>
      <c r="F126" s="113">
        <f>'[1]Oil separator'!M110</f>
        <v>49.6031746031746</v>
      </c>
      <c r="G126" s="99"/>
      <c r="H126" s="124"/>
      <c r="I126" s="124"/>
      <c r="J126" s="124"/>
      <c r="K126" s="124"/>
      <c r="L126" s="124"/>
    </row>
    <row r="127" ht="28.5" customHeight="1" spans="1:12">
      <c r="A127" s="106" t="str">
        <f>'[1]Oil separator'!$A111</f>
        <v>AIR108</v>
      </c>
      <c r="B127" s="107" t="str">
        <f>'[1]Oil separator'!C111</f>
        <v>OUT69 Y( 4.5k ,AC110-230V)（Used for Refcomp screw) </v>
      </c>
      <c r="C127" s="145"/>
      <c r="D127" s="21">
        <f>'[1]Oil separator'!E111</f>
        <v>0</v>
      </c>
      <c r="E127" s="21"/>
      <c r="F127" s="113">
        <f>'[1]Oil separator'!M111</f>
        <v>837.053571428571</v>
      </c>
      <c r="G127" s="101"/>
      <c r="H127" s="124"/>
      <c r="I127" s="124"/>
      <c r="J127" s="124"/>
      <c r="K127" s="124"/>
      <c r="L127" s="124"/>
    </row>
    <row r="128" ht="54.75" customHeight="1" spans="1:12">
      <c r="A128" s="106" t="str">
        <f>'[1]Oil separator'!$A112</f>
        <v>AIR109</v>
      </c>
      <c r="B128" s="107" t="str">
        <f>'[1]Oil separator'!C112</f>
        <v>OUT69 Y( 11.4k ,AC110-230V)（Used for Refcomp screw) </v>
      </c>
      <c r="C128" s="146" t="s">
        <v>621</v>
      </c>
      <c r="D128" s="21">
        <f>'[1]Oil separator'!E112</f>
        <v>0</v>
      </c>
      <c r="E128" s="21"/>
      <c r="F128" s="113">
        <f>'[1]Oil separator'!M112</f>
        <v>837.053571428571</v>
      </c>
      <c r="G128" s="124"/>
      <c r="H128" s="124"/>
      <c r="I128" s="124"/>
      <c r="J128" s="124"/>
      <c r="K128" s="124"/>
      <c r="L128" s="124"/>
    </row>
    <row r="129" ht="29.25" customHeight="1" spans="1:12">
      <c r="A129" s="106" t="str">
        <f>'[1]Oil separator'!$A113</f>
        <v>AIR110</v>
      </c>
      <c r="B129" s="107" t="str">
        <f>'[1]Oil separator'!C113</f>
        <v>SE-E1(115/230VAC,Dual supply)(Used fro bitzer screw)</v>
      </c>
      <c r="C129" s="54" t="s">
        <v>622</v>
      </c>
      <c r="D129" s="21">
        <f>'[1]Oil separator'!E113</f>
        <v>0</v>
      </c>
      <c r="E129" s="21"/>
      <c r="F129" s="113">
        <f>'[1]Oil separator'!M113</f>
        <v>706.845238095238</v>
      </c>
      <c r="G129" s="135"/>
      <c r="H129" s="124"/>
      <c r="I129" s="124"/>
      <c r="J129" s="124"/>
      <c r="K129" s="124"/>
      <c r="L129" s="124"/>
    </row>
    <row r="130" ht="27.75" customHeight="1" spans="1:12">
      <c r="A130" s="106" t="str">
        <f>'[1]Oil separator'!$A114</f>
        <v>AIR111</v>
      </c>
      <c r="B130" s="107" t="str">
        <f>'[1]Oil separator'!C114</f>
        <v>OUT571 (AC110-230V,Dual supply) DP-II</v>
      </c>
      <c r="C130" s="57"/>
      <c r="D130" s="21" t="str">
        <f>'[1]Oil separator'!E114</f>
        <v>Include: Machine Head(0.65bar/M20x1.5)</v>
      </c>
      <c r="E130" s="21"/>
      <c r="F130" s="113">
        <f>'[1]Oil separator'!M114</f>
        <v>411.08630952381</v>
      </c>
      <c r="G130" s="135"/>
      <c r="H130" s="124"/>
      <c r="I130" s="124"/>
      <c r="J130" s="124"/>
      <c r="K130" s="124"/>
      <c r="L130" s="124"/>
    </row>
    <row r="131" ht="26.25" customHeight="1" spans="1:12">
      <c r="A131" s="106" t="str">
        <f>'[1]Oil separator'!$A115</f>
        <v>AIR112</v>
      </c>
      <c r="B131" s="107" t="str">
        <f>'[1]Oil separator'!C115</f>
        <v>INT276 LC Kriwan delta p II</v>
      </c>
      <c r="C131" s="147" t="s">
        <v>623</v>
      </c>
      <c r="D131" s="139" t="str">
        <f>'[1]Oil separator'!E115</f>
        <v>INT276 LC oil level monitoring</v>
      </c>
      <c r="E131" s="13"/>
      <c r="F131" s="113" t="str">
        <f>'[1]Oil separator'!M115</f>
        <v>~</v>
      </c>
      <c r="G131" s="99"/>
      <c r="H131" s="124"/>
      <c r="I131" s="124"/>
      <c r="J131" s="124"/>
      <c r="K131" s="124"/>
      <c r="L131" s="124"/>
    </row>
    <row r="132" ht="44.25" customHeight="1" spans="1:12">
      <c r="A132" s="106" t="str">
        <f>'[1]Oil separator'!$A116</f>
        <v>AIR113</v>
      </c>
      <c r="B132" s="107" t="str">
        <f>'[1]Oil separator'!C116</f>
        <v>OLC-276 (115/230,Dual supply)</v>
      </c>
      <c r="C132" s="147" t="s">
        <v>623</v>
      </c>
      <c r="D132" s="139" t="str">
        <f>'[1]Oil separator'!E116</f>
        <v>Include: M20x1.5 (Monitoring glass prism  )                                                           </v>
      </c>
      <c r="E132" s="13"/>
      <c r="F132" s="113">
        <f>'[1]Oil separator'!M116</f>
        <v>279.017857142857</v>
      </c>
      <c r="G132" s="101"/>
      <c r="H132" s="124"/>
      <c r="I132" s="124"/>
      <c r="J132" s="124"/>
      <c r="K132" s="124"/>
      <c r="L132" s="124"/>
    </row>
    <row r="133" ht="58.5" customHeight="1" spans="1:12">
      <c r="A133" s="106" t="str">
        <f>'[1]Oil separator'!$A117</f>
        <v>AIR114</v>
      </c>
      <c r="B133" s="107" t="str">
        <f>'[1]Oil separator'!C117</f>
        <v>OLC-278 (115/230,Dual supply)</v>
      </c>
      <c r="C133" s="146" t="s">
        <v>624</v>
      </c>
      <c r="D133" s="21" t="str">
        <f>'[1]Oil separator'!E117</f>
        <v>Include: M20x1.5 (Monitoring glass prism  )                                                           </v>
      </c>
      <c r="E133" s="21"/>
      <c r="F133" s="113">
        <f>'[1]Oil separator'!M117</f>
        <v>307.5</v>
      </c>
      <c r="G133" s="124"/>
      <c r="H133" s="124"/>
      <c r="I133" s="124"/>
      <c r="J133" s="124"/>
      <c r="K133" s="124"/>
      <c r="L133" s="124"/>
    </row>
    <row r="134" spans="1:12">
      <c r="A134" s="106" t="str">
        <f>'[1]Oil separator'!$A118</f>
        <v>AIR115</v>
      </c>
      <c r="B134" s="139" t="str">
        <f>'[1]Oil separator'!C118</f>
        <v>OUT280 (AC230V)</v>
      </c>
      <c r="C134" s="146" t="s">
        <v>624</v>
      </c>
      <c r="D134" s="20">
        <f>'[1]Oil separator'!E118</f>
        <v>0</v>
      </c>
      <c r="E134" s="21"/>
      <c r="F134" s="113">
        <f>'[1]Oil separator'!M118</f>
        <v>622.294372294372</v>
      </c>
      <c r="G134" s="99"/>
      <c r="H134" s="124"/>
      <c r="I134" s="124"/>
      <c r="J134" s="124"/>
      <c r="K134" s="124"/>
      <c r="L134" s="124"/>
    </row>
    <row r="135" ht="24" spans="1:12">
      <c r="A135" s="106" t="str">
        <f>'[1]Oil separator'!$A119</f>
        <v>AIR115.01</v>
      </c>
      <c r="B135" s="139" t="str">
        <f>'[1]Oil separator'!C119</f>
        <v>OUT360R-114-36 (Copeland oil protection Zfi23-81)</v>
      </c>
      <c r="C135" s="146" t="s">
        <v>624</v>
      </c>
      <c r="D135" s="20" t="str">
        <f>'[1]Oil separator'!E119</f>
        <v>(Copeland zb15-114,zfi23-81)1 1/4" rotalock</v>
      </c>
      <c r="E135" s="21"/>
      <c r="F135" s="113">
        <f>'[1]Oil separator'!M119</f>
        <v>487.012987012987</v>
      </c>
      <c r="G135" s="100"/>
      <c r="H135" s="124"/>
      <c r="I135" s="124"/>
      <c r="J135" s="124"/>
      <c r="K135" s="124"/>
      <c r="L135" s="124"/>
    </row>
    <row r="136" ht="35" customHeight="1" spans="1:12">
      <c r="A136" s="106" t="str">
        <f>'[1]Oil separator'!$A120</f>
        <v>AIR115.02</v>
      </c>
      <c r="B136" s="107" t="str">
        <f>'[1]Oil separator'!C120</f>
        <v>OUT360R-134-40 (Copeland oil protection Zfi96-140)</v>
      </c>
      <c r="C136" s="146" t="s">
        <v>624</v>
      </c>
      <c r="D136" s="21" t="str">
        <f>'[1]Oil separator'!E120</f>
        <v>(Copeland zb130-220,zfi96-140)1 3/4" rotalock</v>
      </c>
      <c r="E136" s="21"/>
      <c r="F136" s="113">
        <f>'[1]Oil separator'!M120</f>
        <v>541.125541125541</v>
      </c>
      <c r="G136" s="100"/>
      <c r="H136" s="124"/>
      <c r="I136" s="124"/>
      <c r="J136" s="124"/>
      <c r="K136" s="124"/>
      <c r="L136" s="124"/>
    </row>
    <row r="137" ht="35" customHeight="1" spans="1:12">
      <c r="A137" s="106" t="str">
        <f>'[1]Oil separator'!$A121</f>
        <v>AIR115.03</v>
      </c>
      <c r="B137" s="107" t="str">
        <f>'[1]Oil separator'!C121</f>
        <v>OUT360R-F34 (Bitzer oil protetion)</v>
      </c>
      <c r="C137" s="146" t="s">
        <v>624</v>
      </c>
      <c r="D137" s="21">
        <f>'[1]Oil separator'!E121</f>
        <v>0</v>
      </c>
      <c r="E137" s="21"/>
      <c r="F137" s="113">
        <f>'[1]Oil separator'!M121</f>
        <v>476.190476190476</v>
      </c>
      <c r="G137" s="100"/>
      <c r="H137" s="124"/>
      <c r="I137" s="124"/>
      <c r="J137" s="124"/>
      <c r="K137" s="124"/>
      <c r="L137" s="124"/>
    </row>
    <row r="138" ht="58.5" customHeight="1" spans="1:12">
      <c r="A138" s="106" t="str">
        <f>'[1]Oil separator'!$A122</f>
        <v>AIR115.04</v>
      </c>
      <c r="B138" s="107" t="str">
        <f>'[1]Oil separator'!C122</f>
        <v>OUT360R-D1-168(Screw Oil separator level protection)</v>
      </c>
      <c r="C138" s="146" t="s">
        <v>625</v>
      </c>
      <c r="D138" s="21">
        <f>'[1]Oil separator'!E122</f>
        <v>0</v>
      </c>
      <c r="E138" s="21"/>
      <c r="F138" s="113">
        <f>'[1]Oil separator'!M122</f>
        <v>520.833333333333</v>
      </c>
      <c r="G138" s="99"/>
      <c r="H138" s="124"/>
      <c r="I138" s="124"/>
      <c r="J138" s="124"/>
      <c r="K138" s="124"/>
      <c r="L138" s="124"/>
    </row>
    <row r="139" ht="58.5" customHeight="1" spans="1:12">
      <c r="A139" s="106" t="str">
        <f>'[1]Oil separator'!$A123</f>
        <v>AIR116</v>
      </c>
      <c r="B139" s="107" t="str">
        <f>'[1]Oil separator'!C123</f>
        <v>OUT680A-12/F34</v>
      </c>
      <c r="C139" s="146" t="s">
        <v>626</v>
      </c>
      <c r="D139" s="21">
        <f>'[1]Oil separator'!E123</f>
        <v>0</v>
      </c>
      <c r="E139" s="21"/>
      <c r="F139" s="113">
        <f>'[1]Oil separator'!M123</f>
        <v>926.677489177489</v>
      </c>
      <c r="G139" s="101"/>
      <c r="H139" s="124"/>
      <c r="I139" s="124"/>
      <c r="J139" s="124"/>
      <c r="K139" s="124"/>
      <c r="L139" s="124"/>
    </row>
    <row r="140" ht="83.25" customHeight="1" spans="1:12">
      <c r="A140" s="106" t="str">
        <f>'[1]Oil separator'!$A124</f>
        <v>AIR116.1</v>
      </c>
      <c r="B140" s="107" t="str">
        <f>'[1]Oil separator'!C124</f>
        <v>OUT680R-11/114-36</v>
      </c>
      <c r="C140" s="146" t="s">
        <v>624</v>
      </c>
      <c r="D140" s="21">
        <f>'[1]Oil separator'!E124</f>
        <v>0</v>
      </c>
      <c r="E140" s="21"/>
      <c r="F140" s="113">
        <f>'[1]Oil separator'!M124</f>
        <v>890.151515151515</v>
      </c>
      <c r="G140" s="124"/>
      <c r="H140" s="124"/>
      <c r="I140" s="124"/>
      <c r="J140" s="124"/>
      <c r="K140" s="124"/>
      <c r="L140" s="124"/>
    </row>
    <row r="141" ht="58.5" customHeight="1" spans="1:12">
      <c r="A141" s="106" t="str">
        <f>'[1]Oil separator'!$A125</f>
        <v>AIR116.2</v>
      </c>
      <c r="B141" s="107" t="str">
        <f>'[1]Oil separator'!C125</f>
        <v>GPF4710</v>
      </c>
      <c r="C141" s="146" t="s">
        <v>624</v>
      </c>
      <c r="D141" s="21">
        <f>'[1]Oil separator'!E125</f>
        <v>0</v>
      </c>
      <c r="E141" s="21"/>
      <c r="F141" s="113">
        <f>'[1]Oil separator'!M125</f>
        <v>1488.09523809524</v>
      </c>
      <c r="G141" s="124"/>
      <c r="H141" s="124"/>
      <c r="I141" s="124"/>
      <c r="J141" s="124"/>
      <c r="K141" s="124"/>
      <c r="L141" s="124"/>
    </row>
    <row r="142" ht="58.5" customHeight="1" spans="1:12">
      <c r="A142" s="106" t="str">
        <f>'[1]Oil separator'!$A126</f>
        <v>AIR116.3</v>
      </c>
      <c r="B142" s="107" t="str">
        <f>'[1]Oil separator'!C126</f>
        <v>GDP20R</v>
      </c>
      <c r="C142" s="146" t="s">
        <v>624</v>
      </c>
      <c r="D142" s="21">
        <f>'[1]Oil separator'!E126</f>
        <v>0</v>
      </c>
      <c r="E142" s="21"/>
      <c r="F142" s="113">
        <f>'[1]Oil separator'!M126</f>
        <v>967.261904761905</v>
      </c>
      <c r="G142" s="99"/>
      <c r="H142" s="124"/>
      <c r="I142" s="124"/>
      <c r="J142" s="124"/>
      <c r="K142" s="124"/>
      <c r="L142" s="124"/>
    </row>
    <row r="143" ht="58.5" customHeight="1" spans="1:12">
      <c r="A143" s="106" t="str">
        <f>'[1]Oil separator'!$A127</f>
        <v>AIR116.4</v>
      </c>
      <c r="B143" s="107" t="str">
        <f>'[1]Oil separator'!C127</f>
        <v>PTC110 (02D512S46)</v>
      </c>
      <c r="C143" s="146" t="s">
        <v>624</v>
      </c>
      <c r="D143" s="21">
        <f>'[1]Oil separator'!E127</f>
        <v>0</v>
      </c>
      <c r="E143" s="21"/>
      <c r="F143" s="113">
        <f>'[1]Oil separator'!M127</f>
        <v>241.815476190476</v>
      </c>
      <c r="G143" s="101"/>
      <c r="H143" s="124"/>
      <c r="I143" s="124"/>
      <c r="J143" s="124"/>
      <c r="K143" s="124"/>
      <c r="L143" s="124"/>
    </row>
    <row r="144" spans="1:12">
      <c r="A144" s="106" t="str">
        <f>'[1]Oil separator'!$A128</f>
        <v>AIR116.5</v>
      </c>
      <c r="B144" s="107" t="str">
        <f>'[1]Oil separator'!C128</f>
        <v>PTC140 (02D512S36)</v>
      </c>
      <c r="C144" s="148" t="s">
        <v>627</v>
      </c>
      <c r="D144" s="21">
        <f>'[1]Oil separator'!E128</f>
        <v>0</v>
      </c>
      <c r="E144" s="21"/>
      <c r="F144" s="113">
        <f>'[1]Oil separator'!M128</f>
        <v>148.809523809524</v>
      </c>
      <c r="G144" s="124"/>
      <c r="H144" s="124"/>
      <c r="I144" s="124"/>
      <c r="J144" s="124"/>
      <c r="K144" s="124"/>
      <c r="L144" s="124"/>
    </row>
    <row r="145" spans="1:12">
      <c r="A145" s="106">
        <f>'[1]Oil separator'!$A146</f>
        <v>0</v>
      </c>
      <c r="B145" s="107" t="str">
        <f>'[1]Oil separator'!C146</f>
        <v>YF-45</v>
      </c>
      <c r="C145" s="148" t="s">
        <v>628</v>
      </c>
      <c r="D145" s="21" t="str">
        <f>'[1]Oil separator'!E146</f>
        <v>siu lee</v>
      </c>
      <c r="E145" s="21"/>
      <c r="F145" s="113" t="str">
        <f>'[1]Oil separator'!M146</f>
        <v>~</v>
      </c>
      <c r="G145" s="124"/>
      <c r="H145" s="124"/>
      <c r="I145" s="124"/>
      <c r="J145" s="124"/>
      <c r="K145" s="124"/>
      <c r="L145" s="124"/>
    </row>
    <row r="146" spans="1:12">
      <c r="A146" s="106">
        <f>'[1]Oil separator'!$A147</f>
        <v>0</v>
      </c>
      <c r="B146" s="107" t="str">
        <f>'[1]Oil separator'!C147</f>
        <v>OC12S6</v>
      </c>
      <c r="C146" s="149" t="s">
        <v>629</v>
      </c>
      <c r="D146" s="21" t="str">
        <f>'[1]Oil separator'!E147</f>
        <v>siu lee</v>
      </c>
      <c r="E146" s="21"/>
      <c r="F146" s="113" t="str">
        <f>'[1]Oil separator'!M147</f>
        <v>~</v>
      </c>
      <c r="G146" s="135"/>
      <c r="H146" s="124"/>
      <c r="I146" s="124"/>
      <c r="J146" s="124"/>
      <c r="K146" s="124"/>
      <c r="L146" s="124"/>
    </row>
    <row r="147" spans="1:12">
      <c r="A147" s="106" t="str">
        <f>'[1]Oil separator'!$A129</f>
        <v>AIR118</v>
      </c>
      <c r="B147" s="107" t="str">
        <f>'[1]Oil separator'!C129</f>
        <v>CM-2203</v>
      </c>
      <c r="C147" s="150"/>
      <c r="D147" s="21" t="str">
        <f>'[1]Oil separator'!E129</f>
        <v>3/8"</v>
      </c>
      <c r="E147" s="21"/>
      <c r="F147" s="113">
        <f>'[1]Oil separator'!M129</f>
        <v>80.688</v>
      </c>
      <c r="G147" s="135"/>
      <c r="H147" s="124"/>
      <c r="I147" s="124"/>
      <c r="J147" s="124"/>
      <c r="K147" s="124"/>
      <c r="L147" s="124"/>
    </row>
    <row r="148" spans="1:12">
      <c r="A148" s="106" t="str">
        <f>'[1]Oil separator'!$A130</f>
        <v>AIR119</v>
      </c>
      <c r="B148" s="107" t="str">
        <f>'[1]Oil separator'!C130</f>
        <v>CM-2204</v>
      </c>
      <c r="C148" s="150"/>
      <c r="D148" s="21" t="str">
        <f>'[1]Oil separator'!E130</f>
        <v>1/2"</v>
      </c>
      <c r="E148" s="21"/>
      <c r="F148" s="113">
        <f>'[1]Oil separator'!M130</f>
        <v>87.576</v>
      </c>
      <c r="G148" s="135"/>
      <c r="H148" s="124"/>
      <c r="I148" s="124"/>
      <c r="J148" s="124"/>
      <c r="K148" s="124"/>
      <c r="L148" s="124"/>
    </row>
    <row r="149" spans="1:12">
      <c r="A149" s="106" t="str">
        <f>'[1]Oil separator'!$A131</f>
        <v>AIR120</v>
      </c>
      <c r="B149" s="107" t="str">
        <f>'[1]Oil separator'!C131</f>
        <v>CM-2205</v>
      </c>
      <c r="C149" s="150"/>
      <c r="D149" s="21" t="str">
        <f>'[1]Oil separator'!E131</f>
        <v>5/8"</v>
      </c>
      <c r="E149" s="21"/>
      <c r="F149" s="113">
        <f>'[1]Oil separator'!M131</f>
        <v>90.528</v>
      </c>
      <c r="G149" s="135"/>
      <c r="H149" s="124"/>
      <c r="I149" s="124"/>
      <c r="J149" s="124"/>
      <c r="K149" s="124"/>
      <c r="L149" s="124"/>
    </row>
    <row r="150" spans="1:12">
      <c r="A150" s="106" t="str">
        <f>'[1]Oil separator'!$A132</f>
        <v>AIR121</v>
      </c>
      <c r="B150" s="107" t="str">
        <f>'[1]Oil separator'!C132</f>
        <v>CM-2305</v>
      </c>
      <c r="C150" s="150"/>
      <c r="D150" s="21" t="str">
        <f>'[1]Oil separator'!E132</f>
        <v>5/8"</v>
      </c>
      <c r="E150" s="21"/>
      <c r="F150" s="113">
        <f>'[1]Oil separator'!M132</f>
        <v>202.704</v>
      </c>
      <c r="G150" s="135"/>
      <c r="H150" s="124"/>
      <c r="I150" s="124"/>
      <c r="J150" s="124"/>
      <c r="K150" s="124"/>
      <c r="L150" s="124"/>
    </row>
    <row r="151" spans="1:12">
      <c r="A151" s="106" t="str">
        <f>'[1]Oil separator'!$A133</f>
        <v>AIR122</v>
      </c>
      <c r="B151" s="107" t="str">
        <f>'[1]Oil separator'!C133</f>
        <v>CM-2307</v>
      </c>
      <c r="C151" s="150"/>
      <c r="D151" s="21" t="str">
        <f>'[1]Oil separator'!E133</f>
        <v>7/8"</v>
      </c>
      <c r="E151" s="21"/>
      <c r="F151" s="113">
        <f>'[1]Oil separator'!M133</f>
        <v>213.528</v>
      </c>
      <c r="G151" s="135"/>
      <c r="H151" s="124"/>
      <c r="I151" s="124"/>
      <c r="J151" s="124"/>
      <c r="K151" s="124"/>
      <c r="L151" s="124"/>
    </row>
    <row r="152" spans="1:12">
      <c r="A152" s="106" t="str">
        <f>'[1]Oil separator'!$A134</f>
        <v>AIR123</v>
      </c>
      <c r="B152" s="107" t="str">
        <f>'[1]Oil separator'!C134</f>
        <v>CM-2311</v>
      </c>
      <c r="C152" s="150"/>
      <c r="D152" s="21" t="str">
        <f>'[1]Oil separator'!E134</f>
        <v>1-1/8"</v>
      </c>
      <c r="E152" s="21"/>
      <c r="F152" s="113">
        <f>'[1]Oil separator'!M134</f>
        <v>218.448</v>
      </c>
      <c r="G152" s="135"/>
      <c r="H152" s="124"/>
      <c r="I152" s="124"/>
      <c r="J152" s="124"/>
      <c r="K152" s="124"/>
      <c r="L152" s="124"/>
    </row>
    <row r="153" spans="1:12">
      <c r="A153" s="106" t="str">
        <f>'[1]Oil separator'!$A135</f>
        <v>AIR124</v>
      </c>
      <c r="B153" s="107" t="str">
        <f>'[1]Oil separator'!C135</f>
        <v>CM-2411</v>
      </c>
      <c r="C153" s="150"/>
      <c r="D153" s="21" t="str">
        <f>'[1]Oil separator'!E135</f>
        <v>1-1/8"</v>
      </c>
      <c r="E153" s="21"/>
      <c r="F153" s="113">
        <f>'[1]Oil separator'!M135</f>
        <v>275.52</v>
      </c>
      <c r="G153" s="135"/>
      <c r="H153" s="124"/>
      <c r="I153" s="124"/>
      <c r="J153" s="124"/>
      <c r="K153" s="124"/>
      <c r="L153" s="124"/>
    </row>
    <row r="154" spans="1:12">
      <c r="A154" s="106" t="str">
        <f>'[1]Oil separator'!$A136</f>
        <v>AIR125</v>
      </c>
      <c r="B154" s="107" t="str">
        <f>'[1]Oil separator'!C136</f>
        <v>CM-2413</v>
      </c>
      <c r="C154" s="151"/>
      <c r="D154" s="21" t="str">
        <f>'[1]Oil separator'!E136</f>
        <v>1-3/8"</v>
      </c>
      <c r="E154" s="13"/>
      <c r="F154" s="113">
        <f>'[1]Oil separator'!M136</f>
        <v>334.56</v>
      </c>
      <c r="G154" s="135"/>
      <c r="H154" s="124"/>
      <c r="I154" s="124"/>
      <c r="J154" s="124"/>
      <c r="K154" s="124"/>
      <c r="L154" s="124"/>
    </row>
    <row r="155" ht="48" customHeight="1" spans="1:12">
      <c r="A155" s="106" t="str">
        <f>'[1]Oil separator'!$A137</f>
        <v>AIR126</v>
      </c>
      <c r="B155" s="16" t="str">
        <f>'[1]Oil separator'!C137</f>
        <v>CM-2415</v>
      </c>
      <c r="C155" s="124"/>
      <c r="D155" s="13" t="str">
        <f>'[1]Oil separator'!E137</f>
        <v>1-5/8"</v>
      </c>
      <c r="E155" s="13"/>
      <c r="F155" s="152">
        <f>'[1]Oil separator'!M137</f>
        <v>342.432</v>
      </c>
      <c r="G155" s="124"/>
      <c r="H155" s="124"/>
      <c r="I155" s="124"/>
      <c r="J155" s="124"/>
      <c r="K155" s="124"/>
      <c r="L155" s="124"/>
    </row>
    <row r="156" spans="1:12">
      <c r="A156" s="106" t="str">
        <f>'[1]Oil separator'!$A138</f>
        <v>AIR127</v>
      </c>
      <c r="B156" s="16" t="str">
        <f>'[1]Oil separator'!C138</f>
        <v>eco adaptor</v>
      </c>
      <c r="C156" s="124"/>
      <c r="D156" s="13">
        <f>'[1]Oil separator'!E138</f>
        <v>0</v>
      </c>
      <c r="E156" s="13"/>
      <c r="F156" s="152">
        <f>'[1]Oil separator'!M138</f>
        <v>80</v>
      </c>
      <c r="G156" s="99"/>
      <c r="H156" s="124"/>
      <c r="I156" s="124"/>
      <c r="J156" s="124"/>
      <c r="K156" s="124"/>
      <c r="L156" s="124"/>
    </row>
    <row r="157" spans="1:12">
      <c r="A157" s="106" t="str">
        <f>'[1]Oil separator'!$A139</f>
        <v>AIR128</v>
      </c>
      <c r="B157" s="16" t="str">
        <f>'[1]Oil separator'!C139</f>
        <v>7/8" Oil storage separator (3.9l)</v>
      </c>
      <c r="C157" s="124"/>
      <c r="D157" s="13" t="str">
        <f>'[1]Oil separator'!E139</f>
        <v>7/8 (580mmh * 102mmd)</v>
      </c>
      <c r="E157" s="13"/>
      <c r="F157" s="152">
        <f>'[1]Oil separator'!M139</f>
        <v>410.936850851683</v>
      </c>
      <c r="G157" s="100"/>
      <c r="H157" s="124"/>
      <c r="I157" s="124"/>
      <c r="J157" s="124"/>
      <c r="K157" s="124"/>
      <c r="L157" s="124"/>
    </row>
    <row r="158" spans="1:12">
      <c r="A158" s="106" t="str">
        <f>'[1]Oil separator'!$A140</f>
        <v>AIR129</v>
      </c>
      <c r="B158" s="16" t="str">
        <f>'[1]Oil separator'!C140</f>
        <v>1 1/8" Oil storage separator (3.9l)</v>
      </c>
      <c r="C158" s="124"/>
      <c r="D158" s="13" t="str">
        <f>'[1]Oil separator'!E140</f>
        <v>1-1/8</v>
      </c>
      <c r="E158" s="13"/>
      <c r="F158" s="152">
        <f>'[1]Oil separator'!M140</f>
        <v>413.066057332779</v>
      </c>
      <c r="G158" s="100"/>
      <c r="H158" s="124"/>
      <c r="I158" s="124"/>
      <c r="J158" s="124"/>
      <c r="K158" s="124"/>
      <c r="L158" s="124"/>
    </row>
    <row r="159" spans="1:12">
      <c r="A159" s="106" t="str">
        <f>'[1]Oil separator'!$A141</f>
        <v>AIR130</v>
      </c>
      <c r="B159" s="16" t="str">
        <f>'[1]Oil separator'!C141</f>
        <v>1 1/8" Oil storage separator (7.6l)</v>
      </c>
      <c r="C159" s="124"/>
      <c r="D159" s="13" t="str">
        <f>'[1]Oil separator'!E141</f>
        <v>1-1/8</v>
      </c>
      <c r="E159" s="13"/>
      <c r="F159" s="152">
        <f>'[1]Oil separator'!M141</f>
        <v>725.63356875779</v>
      </c>
      <c r="G159" s="100"/>
      <c r="H159" s="124"/>
      <c r="I159" s="124"/>
      <c r="J159" s="124"/>
      <c r="K159" s="124"/>
      <c r="L159" s="124"/>
    </row>
    <row r="160" spans="1:12">
      <c r="A160" s="106" t="str">
        <f>'[1]Oil separator'!$A142</f>
        <v>AIR131</v>
      </c>
      <c r="B160" s="16" t="str">
        <f>'[1]Oil separator'!C142</f>
        <v>1 3/8" Oil storage separator (7.6l)</v>
      </c>
      <c r="C160" s="124"/>
      <c r="D160" s="13" t="str">
        <f>'[1]Oil separator'!E142</f>
        <v>1-3/8</v>
      </c>
      <c r="E160" s="13"/>
      <c r="F160" s="152">
        <f>'[1]Oil separator'!M142</f>
        <v>781.844619858745</v>
      </c>
      <c r="G160" s="100"/>
      <c r="H160" s="124"/>
      <c r="I160" s="124"/>
      <c r="J160" s="124"/>
      <c r="K160" s="124"/>
      <c r="L160" s="124"/>
    </row>
    <row r="161" spans="1:12">
      <c r="A161" s="106" t="str">
        <f>'[1]Oil separator'!$A143</f>
        <v>AIR132</v>
      </c>
      <c r="B161" s="16" t="str">
        <f>'[1]Oil separator'!C143</f>
        <v>1 5/8" Oil storage separator (7.6l)</v>
      </c>
      <c r="C161" s="124"/>
      <c r="D161" s="13" t="str">
        <f>'[1]Oil separator'!E143</f>
        <v>1-5/8</v>
      </c>
      <c r="E161" s="13"/>
      <c r="F161" s="152">
        <f>'[1]Oil separator'!M143</f>
        <v>800.581636892397</v>
      </c>
      <c r="G161" s="100"/>
      <c r="H161" s="124"/>
      <c r="I161" s="124"/>
      <c r="J161" s="124"/>
      <c r="K161" s="124"/>
      <c r="L161" s="124"/>
    </row>
    <row r="162" spans="1:12">
      <c r="A162" s="106" t="str">
        <f>'[1]Oil separator'!$A144</f>
        <v>AIR133</v>
      </c>
      <c r="B162" s="16" t="str">
        <f>'[1]Oil separator'!C144</f>
        <v>2 1/8" Oil storage separator (7.6l)</v>
      </c>
      <c r="C162" s="124"/>
      <c r="D162" s="13" t="str">
        <f>'[1]Oil separator'!E144</f>
        <v>2-1/8</v>
      </c>
      <c r="E162" s="13"/>
      <c r="F162" s="152">
        <f>'[1]Oil separator'!M144</f>
        <v>892.563356875779</v>
      </c>
      <c r="G162" s="101"/>
      <c r="H162" s="124"/>
      <c r="I162" s="124"/>
      <c r="J162" s="124"/>
      <c r="K162" s="124"/>
      <c r="L162" s="124"/>
    </row>
  </sheetData>
  <mergeCells count="47">
    <mergeCell ref="C9:C24"/>
    <mergeCell ref="C25:C33"/>
    <mergeCell ref="C34:C36"/>
    <mergeCell ref="C37:C43"/>
    <mergeCell ref="C44:C47"/>
    <mergeCell ref="C48:C52"/>
    <mergeCell ref="C53:C66"/>
    <mergeCell ref="C67:C72"/>
    <mergeCell ref="C73:C76"/>
    <mergeCell ref="C77:C82"/>
    <mergeCell ref="C83:C87"/>
    <mergeCell ref="C88:C91"/>
    <mergeCell ref="C102:C105"/>
    <mergeCell ref="C112:C113"/>
    <mergeCell ref="C126:C127"/>
    <mergeCell ref="C129:C130"/>
    <mergeCell ref="C146:C154"/>
    <mergeCell ref="G9:G23"/>
    <mergeCell ref="G25:G33"/>
    <mergeCell ref="G34:G36"/>
    <mergeCell ref="G37:G43"/>
    <mergeCell ref="G44:G47"/>
    <mergeCell ref="G48:G52"/>
    <mergeCell ref="G53:G66"/>
    <mergeCell ref="G67:G72"/>
    <mergeCell ref="G73:G76"/>
    <mergeCell ref="G77:G82"/>
    <mergeCell ref="G83:G87"/>
    <mergeCell ref="G88:G90"/>
    <mergeCell ref="G92:G93"/>
    <mergeCell ref="G94:G95"/>
    <mergeCell ref="G97:G101"/>
    <mergeCell ref="G102:G105"/>
    <mergeCell ref="G107:G110"/>
    <mergeCell ref="G112:G113"/>
    <mergeCell ref="G114:G117"/>
    <mergeCell ref="G118:G121"/>
    <mergeCell ref="G122:G123"/>
    <mergeCell ref="G124:G125"/>
    <mergeCell ref="G126:G127"/>
    <mergeCell ref="G129:G130"/>
    <mergeCell ref="G131:G132"/>
    <mergeCell ref="G134:G137"/>
    <mergeCell ref="G138:G139"/>
    <mergeCell ref="G142:G143"/>
    <mergeCell ref="G146:G154"/>
    <mergeCell ref="G156:G162"/>
  </mergeCells>
  <pageMargins left="0.7" right="0.7" top="0.75" bottom="0.75" header="0.3" footer="0.3"/>
  <pageSetup paperSize="9" orientation="portrait" horizontalDpi="180" verticalDpi="180"/>
  <headerFooter/>
  <drawing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7"/>
  <sheetViews>
    <sheetView zoomScale="115" zoomScaleNormal="115" workbookViewId="0">
      <pane xSplit="2" ySplit="8" topLeftCell="C9" activePane="bottomRight" state="frozen"/>
      <selection/>
      <selection pane="topRight"/>
      <selection pane="bottomLeft"/>
      <selection pane="bottomRight" activeCell="J10" sqref="J10"/>
    </sheetView>
  </sheetViews>
  <sheetFormatPr defaultColWidth="9" defaultRowHeight="12" outlineLevelCol="6"/>
  <cols>
    <col min="1" max="1" width="16.1428571428571" style="37" customWidth="1"/>
    <col min="2" max="2" width="32" style="38" customWidth="1"/>
    <col min="3" max="3" width="20.5714285714286" style="37" customWidth="1"/>
    <col min="4" max="4" width="25.2857142857143" style="37" customWidth="1"/>
    <col min="5" max="5" width="12.7142857142857" style="37" customWidth="1"/>
    <col min="6" max="6" width="14" style="37" customWidth="1"/>
    <col min="7" max="7" width="35.2857142857143" style="37" customWidth="1"/>
    <col min="8" max="16384" width="9.14285714285714" style="37"/>
  </cols>
  <sheetData>
    <row r="1" spans="1:7">
      <c r="A1" s="7" t="s">
        <v>0</v>
      </c>
      <c r="B1" s="37"/>
    </row>
    <row r="2" hidden="1" spans="1:7">
      <c r="A2" s="9"/>
      <c r="B2" s="37"/>
      <c r="C2" s="39"/>
    </row>
    <row r="3" spans="1:7">
      <c r="A3" s="9" t="str">
        <f>'Oil separator'!A3</f>
        <v>DATE :5.5.26</v>
      </c>
      <c r="B3" s="37"/>
      <c r="C3" s="39"/>
    </row>
    <row r="4" hidden="1" spans="1:7">
      <c r="A4" s="9"/>
      <c r="B4" s="37"/>
      <c r="C4" s="39"/>
    </row>
    <row r="5" hidden="1" spans="1:7">
      <c r="A5" s="9"/>
      <c r="B5" s="37"/>
      <c r="C5" s="39"/>
    </row>
    <row r="6" hidden="1" spans="1:7">
      <c r="A6" s="9"/>
      <c r="B6" s="37"/>
      <c r="C6" s="39"/>
    </row>
    <row r="7" spans="1:7">
      <c r="A7" s="9"/>
      <c r="B7" s="37"/>
      <c r="C7" s="39"/>
    </row>
    <row r="8" ht="19" customHeight="1" spans="1:7">
      <c r="A8" s="11" t="str">
        <f>[1]HUB!A8</f>
        <v>ITEM CODE</v>
      </c>
      <c r="B8" s="11" t="str">
        <f>[1]HUB!B8</f>
        <v>PRODUCT</v>
      </c>
      <c r="C8" s="40" t="str">
        <f>[1]HUB!C8</f>
        <v>Spec.</v>
      </c>
      <c r="D8" s="11" t="str">
        <f>[1]HUB!D8</f>
        <v>DESCRIPTION</v>
      </c>
      <c r="E8" s="11" t="s">
        <v>497</v>
      </c>
      <c r="F8" s="41" t="str">
        <f>[1]HUB!$J$8</f>
        <v>(RM) </v>
      </c>
      <c r="G8" s="42" t="str">
        <f>[2]HUB!$M$8</f>
        <v>Picture</v>
      </c>
    </row>
    <row r="9" ht="21.6" customHeight="1" spans="1:7">
      <c r="A9" s="43" t="str">
        <f>[1]HUB!$A9</f>
        <v>HUB001</v>
      </c>
      <c r="B9" s="16" t="str">
        <f>[1]HUB!$B9</f>
        <v>AH-D-04</v>
      </c>
      <c r="C9" s="14" t="str">
        <f>[1]HUB!$C9</f>
        <v>1/4"</v>
      </c>
      <c r="D9" s="44" t="s">
        <v>630</v>
      </c>
      <c r="E9" s="45"/>
      <c r="F9" s="46">
        <f>[1]HUB!$J9</f>
        <v>31.6041666666667</v>
      </c>
      <c r="G9" s="47"/>
    </row>
    <row r="10" ht="21.6" customHeight="1" spans="1:7">
      <c r="A10" s="43" t="str">
        <f>[1]HUB!$A10</f>
        <v>HUB002</v>
      </c>
      <c r="B10" s="16" t="str">
        <f>[1]HUB!$B10</f>
        <v>AH-D-06</v>
      </c>
      <c r="C10" s="14" t="str">
        <f>[1]HUB!$C10</f>
        <v>3/8"</v>
      </c>
      <c r="D10" s="44"/>
      <c r="E10" s="45"/>
      <c r="F10" s="46">
        <f>[1]HUB!$J10</f>
        <v>47.8333333333333</v>
      </c>
      <c r="G10" s="47"/>
    </row>
    <row r="11" ht="21.6" customHeight="1" spans="1:7">
      <c r="A11" s="43" t="str">
        <f>[1]HUB!$A11</f>
        <v>HUB003</v>
      </c>
      <c r="B11" s="16" t="str">
        <f>[1]HUB!$B11</f>
        <v>AH-D-08</v>
      </c>
      <c r="C11" s="14" t="str">
        <f>[1]HUB!$C11</f>
        <v>1/2"</v>
      </c>
      <c r="D11" s="44"/>
      <c r="E11" s="45"/>
      <c r="F11" s="46">
        <f>[1]HUB!$J11</f>
        <v>70.8958333333333</v>
      </c>
      <c r="G11" s="47"/>
    </row>
    <row r="12" ht="21.6" customHeight="1" spans="1:7">
      <c r="A12" s="43" t="str">
        <f>[1]HUB!$A12</f>
        <v>HUB004</v>
      </c>
      <c r="B12" s="16" t="str">
        <f>[1]HUB!$B12</f>
        <v>AH-D-10</v>
      </c>
      <c r="C12" s="14" t="str">
        <f>[1]HUB!$C12</f>
        <v>5/8"</v>
      </c>
      <c r="D12" s="44"/>
      <c r="E12" s="45"/>
      <c r="F12" s="46">
        <f>[1]HUB!$J12</f>
        <v>89.6875</v>
      </c>
      <c r="G12" s="47"/>
    </row>
    <row r="13" ht="21.6" customHeight="1" spans="1:7">
      <c r="A13" s="43" t="str">
        <f>[1]HUB!$A13</f>
        <v>HUB005</v>
      </c>
      <c r="B13" s="16" t="str">
        <f>[1]HUB!$B13</f>
        <v>AH-D-12</v>
      </c>
      <c r="C13" s="14" t="str">
        <f>[1]HUB!$C13</f>
        <v>3/4"</v>
      </c>
      <c r="D13" s="44"/>
      <c r="E13" s="45"/>
      <c r="F13" s="46" t="str">
        <f>[1]HUB!$J13</f>
        <v>~</v>
      </c>
      <c r="G13" s="47"/>
    </row>
    <row r="14" ht="21.6" customHeight="1" spans="1:7">
      <c r="A14" s="43" t="str">
        <f>[1]HUB!$A14</f>
        <v>HUB005.11</v>
      </c>
      <c r="B14" s="16" t="str">
        <f>[1]HUB!$B14</f>
        <v>1/2" (HS) TWO WAY VALVE</v>
      </c>
      <c r="C14" s="14" t="str">
        <f>[1]HUB!$C14</f>
        <v>1/2"</v>
      </c>
      <c r="D14" s="48" t="s">
        <v>631</v>
      </c>
      <c r="E14" s="45"/>
      <c r="F14" s="46" t="str">
        <f>[1]HUB!$J14</f>
        <v>~</v>
      </c>
      <c r="G14" s="47"/>
    </row>
    <row r="15" ht="21.6" customHeight="1" spans="1:7">
      <c r="A15" s="43" t="str">
        <f>[1]HUB!$A15</f>
        <v>HUB005.12</v>
      </c>
      <c r="B15" s="16" t="str">
        <f>[1]HUB!$B15</f>
        <v>3/4" (HS) TWO WAY VALVE</v>
      </c>
      <c r="C15" s="14" t="str">
        <f>[1]HUB!$C15</f>
        <v>3/4"</v>
      </c>
      <c r="D15" s="49"/>
      <c r="E15" s="45"/>
      <c r="F15" s="46">
        <f>[1]HUB!$J15</f>
        <v>111.607142857143</v>
      </c>
      <c r="G15" s="47"/>
    </row>
    <row r="16" ht="21.6" customHeight="1" spans="1:7">
      <c r="A16" s="43" t="str">
        <f>[1]HUB!$A16</f>
        <v>HUB005.13</v>
      </c>
      <c r="B16" s="16" t="str">
        <f>[1]HUB!$B16</f>
        <v>1" (HS) TWO WAY VALVE</v>
      </c>
      <c r="C16" s="14" t="str">
        <f>[1]HUB!$C16</f>
        <v>1"</v>
      </c>
      <c r="D16" s="49"/>
      <c r="E16" s="45"/>
      <c r="F16" s="46" t="str">
        <f>[1]HUB!$J16</f>
        <v>~</v>
      </c>
      <c r="G16" s="47"/>
    </row>
    <row r="17" ht="21.6" customHeight="1" spans="1:7">
      <c r="A17" s="43" t="str">
        <f>[1]HUB!$A17</f>
        <v>HUB005.14</v>
      </c>
      <c r="B17" s="16" t="str">
        <f>[1]HUB!$B17</f>
        <v>1/2" (HS) THREE WAY VALVE</v>
      </c>
      <c r="C17" s="14" t="str">
        <f>[1]HUB!$C17</f>
        <v>1/2"</v>
      </c>
      <c r="D17" s="48" t="s">
        <v>632</v>
      </c>
      <c r="E17" s="45"/>
      <c r="F17" s="46" t="str">
        <f>[1]HUB!$J17</f>
        <v>~</v>
      </c>
      <c r="G17" s="47"/>
    </row>
    <row r="18" ht="21.6" customHeight="1" spans="1:7">
      <c r="A18" s="43" t="str">
        <f>[1]HUB!$A18</f>
        <v>HUB005.15</v>
      </c>
      <c r="B18" s="16" t="str">
        <f>[1]HUB!$B18</f>
        <v>3/4" (HS) THREE WAY VALVE</v>
      </c>
      <c r="C18" s="14" t="str">
        <f>[1]HUB!$C18</f>
        <v>3/4"</v>
      </c>
      <c r="D18" s="49"/>
      <c r="E18" s="45"/>
      <c r="F18" s="46">
        <f>[1]HUB!$J18</f>
        <v>126.860119047619</v>
      </c>
      <c r="G18" s="47"/>
    </row>
    <row r="19" ht="21.6" customHeight="1" spans="1:7">
      <c r="A19" s="43" t="str">
        <f>[1]HUB!$A19</f>
        <v>HUB005.16</v>
      </c>
      <c r="B19" s="16" t="str">
        <f>[1]HUB!$B19</f>
        <v>1" (HS) THREE WAY VALVE</v>
      </c>
      <c r="C19" s="14" t="str">
        <f>[1]HUB!$C19</f>
        <v>1"</v>
      </c>
      <c r="D19" s="49"/>
      <c r="E19" s="45"/>
      <c r="F19" s="46" t="str">
        <f>[1]HUB!$J19</f>
        <v>~</v>
      </c>
      <c r="G19" s="47"/>
    </row>
    <row r="20" ht="21.6" customHeight="1" spans="1:7">
      <c r="A20" s="43" t="str">
        <f>[1]HUB!$A20</f>
        <v>HUB005.17</v>
      </c>
      <c r="B20" s="16" t="str">
        <f>[1]HUB!$B20</f>
        <v>DF/F-02-215 (2 way valve)</v>
      </c>
      <c r="C20" s="14" t="str">
        <f>[1]HUB!$C20</f>
        <v>1/2"</v>
      </c>
      <c r="D20" s="48" t="s">
        <v>633</v>
      </c>
      <c r="E20" s="45"/>
      <c r="F20" s="46">
        <f>[1]HUB!$J20</f>
        <v>106.646825396825</v>
      </c>
      <c r="G20" s="47"/>
    </row>
    <row r="21" ht="21.6" customHeight="1" spans="1:7">
      <c r="A21" s="43" t="str">
        <f>[1]HUB!$A21</f>
        <v>HUB005.18</v>
      </c>
      <c r="B21" s="16" t="str">
        <f>[1]HUB!$B21</f>
        <v>DF/F-02-220 (2 way valve)</v>
      </c>
      <c r="C21" s="14" t="str">
        <f>[1]HUB!$C21</f>
        <v>3/4"</v>
      </c>
      <c r="D21" s="49"/>
      <c r="E21" s="45"/>
      <c r="F21" s="46">
        <f>[1]HUB!$J21</f>
        <v>106.646825396825</v>
      </c>
      <c r="G21" s="47"/>
    </row>
    <row r="22" ht="21.6" customHeight="1" spans="1:7">
      <c r="A22" s="43" t="str">
        <f>[1]HUB!$A22</f>
        <v>HUB005.19</v>
      </c>
      <c r="B22" s="16" t="str">
        <f>[1]HUB!$B22</f>
        <v>DF/F-03-220 (3 way valve)</v>
      </c>
      <c r="C22" s="14" t="str">
        <f>[1]HUB!$C22</f>
        <v>1/2"</v>
      </c>
      <c r="D22" s="48" t="s">
        <v>634</v>
      </c>
      <c r="E22" s="45"/>
      <c r="F22" s="46">
        <f>[1]HUB!$J22</f>
        <v>130.208333333333</v>
      </c>
      <c r="G22" s="47"/>
    </row>
    <row r="23" ht="21.6" customHeight="1" spans="1:7">
      <c r="A23" s="43" t="str">
        <f>[1]HUB!$A23</f>
        <v>HUB005.20</v>
      </c>
      <c r="B23" s="16" t="str">
        <f>[1]HUB!$B23</f>
        <v>DF/F-03-220 (3 way valve)</v>
      </c>
      <c r="C23" s="14" t="str">
        <f>[1]HUB!$C23</f>
        <v>3/4"</v>
      </c>
      <c r="D23" s="49"/>
      <c r="E23" s="45"/>
      <c r="F23" s="46">
        <f>[1]HUB!$J23</f>
        <v>130.208333333333</v>
      </c>
      <c r="G23" s="47"/>
    </row>
    <row r="24" ht="21.6" customHeight="1" spans="1:7">
      <c r="A24" s="43" t="str">
        <f>[1]HUB!$A24</f>
        <v>HUB005.21</v>
      </c>
      <c r="B24" s="16" t="str">
        <f>[1]HUB!$B24</f>
        <v>SNYCOM MOTOR 230V</v>
      </c>
      <c r="C24" s="14">
        <f>[1]HUB!$C24</f>
        <v>0</v>
      </c>
      <c r="D24" s="44" t="s">
        <v>635</v>
      </c>
      <c r="E24" s="45"/>
      <c r="F24" s="46">
        <f>[1]HUB!$J24</f>
        <v>53.8793103448276</v>
      </c>
      <c r="G24" s="47"/>
    </row>
    <row r="25" ht="21.6" customHeight="1" spans="1:7">
      <c r="A25" s="43" t="str">
        <f>[1]HUB!$A25</f>
        <v>HUB005.25</v>
      </c>
      <c r="B25" s="16" t="str">
        <f>[1]HUB!$B25</f>
        <v>DQF-B-215</v>
      </c>
      <c r="C25" s="14" t="str">
        <f>[1]HUB!$C25</f>
        <v>1/2"</v>
      </c>
      <c r="D25" s="44" t="s">
        <v>636</v>
      </c>
      <c r="E25" s="45"/>
      <c r="F25" s="46" t="str">
        <f>[1]HUB!$J25</f>
        <v>~</v>
      </c>
      <c r="G25" s="50"/>
    </row>
    <row r="26" ht="21.6" customHeight="1" spans="1:7">
      <c r="A26" s="43" t="str">
        <f>[1]HUB!$A26</f>
        <v>HUB005.26</v>
      </c>
      <c r="B26" s="16" t="str">
        <f>[1]HUB!$B26</f>
        <v>DQF-B-220</v>
      </c>
      <c r="C26" s="14" t="str">
        <f>[1]HUB!$C26</f>
        <v>3/4"</v>
      </c>
      <c r="D26" s="44"/>
      <c r="E26" s="45"/>
      <c r="F26" s="46" t="str">
        <f>[1]HUB!$J26</f>
        <v>~</v>
      </c>
      <c r="G26" s="51"/>
    </row>
    <row r="27" ht="21.6" customHeight="1" spans="1:7">
      <c r="A27" s="43" t="str">
        <f>[1]HUB!$A27</f>
        <v>HUB005.27</v>
      </c>
      <c r="B27" s="16" t="str">
        <f>[1]HUB!$B27</f>
        <v>DQF-B-225</v>
      </c>
      <c r="C27" s="14" t="str">
        <f>[1]HUB!$C27</f>
        <v>1"</v>
      </c>
      <c r="D27" s="44"/>
      <c r="E27" s="45"/>
      <c r="F27" s="46">
        <f>[1]HUB!$J27</f>
        <v>193.452380952381</v>
      </c>
      <c r="G27" s="51"/>
    </row>
    <row r="28" ht="21.6" customHeight="1" spans="1:7">
      <c r="A28" s="43" t="str">
        <f>[1]HUB!$A28</f>
        <v>HUB005.28</v>
      </c>
      <c r="B28" s="16" t="str">
        <f>[1]HUB!$B28</f>
        <v>DQF-B-232</v>
      </c>
      <c r="C28" s="14" t="str">
        <f>[1]HUB!$C28</f>
        <v>1 1/4"</v>
      </c>
      <c r="D28" s="44"/>
      <c r="E28" s="45"/>
      <c r="F28" s="46">
        <f>[1]HUB!$J28</f>
        <v>254.21626984127</v>
      </c>
      <c r="G28" s="51"/>
    </row>
    <row r="29" ht="21.6" customHeight="1" spans="1:7">
      <c r="A29" s="43" t="str">
        <f>[1]HUB!$A29</f>
        <v>HUB005.29</v>
      </c>
      <c r="B29" s="16" t="str">
        <f>[1]HUB!$B29</f>
        <v>DQF-B-240</v>
      </c>
      <c r="C29" s="14" t="str">
        <f>[1]HUB!$C29</f>
        <v>1 1/2"</v>
      </c>
      <c r="D29" s="44"/>
      <c r="E29" s="45"/>
      <c r="F29" s="46">
        <f>[1]HUB!$J29</f>
        <v>341.021825396825</v>
      </c>
      <c r="G29" s="51"/>
    </row>
    <row r="30" ht="21.6" customHeight="1" spans="1:7">
      <c r="A30" s="43" t="str">
        <f>[1]HUB!$A30</f>
        <v>HUB005.30</v>
      </c>
      <c r="B30" s="16" t="str">
        <f>[1]HUB!$B30</f>
        <v>DQF-D-232</v>
      </c>
      <c r="C30" s="14" t="str">
        <f>[1]HUB!$C30</f>
        <v>1 1/4"</v>
      </c>
      <c r="D30" s="44"/>
      <c r="E30" s="45"/>
      <c r="F30" s="46">
        <f>[1]HUB!$J30</f>
        <v>518.353174603175</v>
      </c>
      <c r="G30" s="51"/>
    </row>
    <row r="31" ht="21.6" customHeight="1" spans="1:7">
      <c r="A31" s="43" t="str">
        <f>[1]HUB!$A31</f>
        <v>HUB005.31</v>
      </c>
      <c r="B31" s="16" t="str">
        <f>[1]HUB!$B31</f>
        <v>DQF-D-240</v>
      </c>
      <c r="C31" s="14" t="str">
        <f>[1]HUB!$C31</f>
        <v>1 1/2"</v>
      </c>
      <c r="D31" s="44"/>
      <c r="E31" s="45"/>
      <c r="F31" s="46">
        <f>[1]HUB!$J31</f>
        <v>610.119047619048</v>
      </c>
      <c r="G31" s="51"/>
    </row>
    <row r="32" ht="21.6" customHeight="1" spans="1:7">
      <c r="A32" s="43" t="str">
        <f>[1]HUB!$A32</f>
        <v>HUB005.32</v>
      </c>
      <c r="B32" s="16" t="str">
        <f>[1]HUB!$B32</f>
        <v>DQF-D-250</v>
      </c>
      <c r="C32" s="14" t="str">
        <f>[1]HUB!$C32</f>
        <v>2"</v>
      </c>
      <c r="D32" s="44"/>
      <c r="E32" s="45"/>
      <c r="F32" s="46">
        <f>[1]HUB!$J32</f>
        <v>743.427579365079</v>
      </c>
      <c r="G32" s="52"/>
    </row>
    <row r="33" ht="21.6" customHeight="1" spans="1:7">
      <c r="A33" s="43" t="str">
        <f>[1]HUB!$A33</f>
        <v>HUB005.33</v>
      </c>
      <c r="B33" s="16" t="str">
        <f>[1]HUB!$B33</f>
        <v>DQF-B-315</v>
      </c>
      <c r="C33" s="14" t="str">
        <f>[1]HUB!$C33</f>
        <v>1/2"</v>
      </c>
      <c r="D33" s="44" t="s">
        <v>637</v>
      </c>
      <c r="E33" s="45"/>
      <c r="F33" s="46" t="str">
        <f>[1]HUB!$J33</f>
        <v>~</v>
      </c>
      <c r="G33" s="50"/>
    </row>
    <row r="34" ht="21.6" customHeight="1" spans="1:7">
      <c r="A34" s="43" t="str">
        <f>[1]HUB!$A34</f>
        <v>HUB005.34</v>
      </c>
      <c r="B34" s="16" t="str">
        <f>[1]HUB!$B34</f>
        <v>DQF-B-320</v>
      </c>
      <c r="C34" s="14" t="str">
        <f>[1]HUB!$C34</f>
        <v>3/4"</v>
      </c>
      <c r="D34" s="44"/>
      <c r="E34" s="45"/>
      <c r="F34" s="46" t="str">
        <f>[1]HUB!$J34</f>
        <v>~</v>
      </c>
      <c r="G34" s="51"/>
    </row>
    <row r="35" ht="21.6" customHeight="1" spans="1:7">
      <c r="A35" s="43" t="str">
        <f>[1]HUB!$A35</f>
        <v>HUB005.35</v>
      </c>
      <c r="B35" s="16" t="str">
        <f>[1]HUB!$B35</f>
        <v>DQF-B-325</v>
      </c>
      <c r="C35" s="14" t="str">
        <f>[1]HUB!$C35</f>
        <v>1"</v>
      </c>
      <c r="D35" s="44"/>
      <c r="E35" s="45"/>
      <c r="F35" s="46">
        <f>[1]HUB!$J35</f>
        <v>218.253968253968</v>
      </c>
      <c r="G35" s="51"/>
    </row>
    <row r="36" ht="21.6" customHeight="1" spans="1:7">
      <c r="A36" s="43" t="str">
        <f>[1]HUB!$A36</f>
        <v>HUB005.36</v>
      </c>
      <c r="B36" s="16" t="str">
        <f>[1]HUB!$B36</f>
        <v>DQF-B-332</v>
      </c>
      <c r="C36" s="14" t="str">
        <f>[1]HUB!$C36</f>
        <v>1 1/4"</v>
      </c>
      <c r="D36" s="44"/>
      <c r="E36" s="45"/>
      <c r="F36" s="46">
        <f>[1]HUB!$J36</f>
        <v>272.81746031746</v>
      </c>
      <c r="G36" s="51"/>
    </row>
    <row r="37" ht="21.6" customHeight="1" spans="1:7">
      <c r="A37" s="43" t="str">
        <f>[1]HUB!$A37</f>
        <v>HUB005.37</v>
      </c>
      <c r="B37" s="16" t="str">
        <f>[1]HUB!$B37</f>
        <v>DQF-B-340</v>
      </c>
      <c r="C37" s="14" t="str">
        <f>[1]HUB!$C37</f>
        <v>1 1/2"</v>
      </c>
      <c r="D37" s="44"/>
      <c r="E37" s="45"/>
      <c r="F37" s="46">
        <f>[1]HUB!$J37</f>
        <v>372.02380952381</v>
      </c>
      <c r="G37" s="51"/>
    </row>
    <row r="38" ht="21.6" customHeight="1" spans="1:7">
      <c r="A38" s="43" t="str">
        <f>[1]HUB!$A38</f>
        <v>HUB005.38</v>
      </c>
      <c r="B38" s="16" t="str">
        <f>[1]HUB!$B38</f>
        <v>DQF-D-332</v>
      </c>
      <c r="C38" s="14" t="str">
        <f>[1]HUB!$C38</f>
        <v>1 1/4"</v>
      </c>
      <c r="D38" s="44"/>
      <c r="E38" s="45"/>
      <c r="F38" s="46">
        <f>[1]HUB!$J38</f>
        <v>545.634920634921</v>
      </c>
      <c r="G38" s="51"/>
    </row>
    <row r="39" ht="21.6" customHeight="1" spans="1:7">
      <c r="A39" s="43" t="str">
        <f>[1]HUB!$A39</f>
        <v>HUB005.39</v>
      </c>
      <c r="B39" s="16" t="str">
        <f>[1]HUB!$B39</f>
        <v>DQF-D-340</v>
      </c>
      <c r="C39" s="14" t="str">
        <f>[1]HUB!$C39</f>
        <v>1 1/2"</v>
      </c>
      <c r="D39" s="44"/>
      <c r="E39" s="45"/>
      <c r="F39" s="46">
        <f>[1]HUB!$J39</f>
        <v>644.84126984127</v>
      </c>
      <c r="G39" s="51"/>
    </row>
    <row r="40" ht="21.6" customHeight="1" spans="1:7">
      <c r="A40" s="43" t="str">
        <f>[1]HUB!$A40</f>
        <v>HUB005.40</v>
      </c>
      <c r="B40" s="16" t="str">
        <f>[1]HUB!$B40</f>
        <v>DQF-D-350</v>
      </c>
      <c r="C40" s="14" t="str">
        <f>[1]HUB!$C40</f>
        <v>2"</v>
      </c>
      <c r="D40" s="44"/>
      <c r="E40" s="45"/>
      <c r="F40" s="46">
        <f>[1]HUB!$J40</f>
        <v>806.051587301587</v>
      </c>
      <c r="G40" s="52"/>
    </row>
    <row r="41" ht="21.6" customHeight="1" spans="1:7">
      <c r="A41" s="43" t="str">
        <f>[1]HUB!$A41</f>
        <v>HUB005.41</v>
      </c>
      <c r="B41" s="16" t="str">
        <f>[1]HUB!$B41</f>
        <v>DQF-B (small motor)</v>
      </c>
      <c r="C41" s="14">
        <f>[1]HUB!$C41</f>
        <v>0</v>
      </c>
      <c r="D41" s="48"/>
      <c r="E41" s="45"/>
      <c r="F41" s="46">
        <f>[1]HUB!$J41</f>
        <v>81.8452380952381</v>
      </c>
      <c r="G41" s="50"/>
    </row>
    <row r="42" ht="21.6" customHeight="1" spans="1:7">
      <c r="A42" s="43" t="str">
        <f>[1]HUB!$A42</f>
        <v>HUB005.42</v>
      </c>
      <c r="B42" s="16" t="str">
        <f>[1]HUB!$B42</f>
        <v>DQF-DK (big motor)</v>
      </c>
      <c r="C42" s="14">
        <f>[1]HUB!$C42</f>
        <v>0</v>
      </c>
      <c r="D42" s="53"/>
      <c r="E42" s="45"/>
      <c r="F42" s="46">
        <f>[1]HUB!$J42</f>
        <v>354.662698412698</v>
      </c>
      <c r="G42" s="52"/>
    </row>
    <row r="43" ht="21.6" customHeight="1" spans="1:7">
      <c r="A43" s="43" t="str">
        <f>[1]HUB!$A43</f>
        <v>HUB006</v>
      </c>
      <c r="B43" s="16" t="str">
        <f>[1]HUB!$B43</f>
        <v>V 01 (V01-V06) MT22,MT28</v>
      </c>
      <c r="C43" s="14" t="str">
        <f>[1]HUB!$C43</f>
        <v>3/8"</v>
      </c>
      <c r="D43" s="54" t="s">
        <v>638</v>
      </c>
      <c r="E43" s="55"/>
      <c r="F43" s="46">
        <f>[1]HUB!$J43</f>
        <v>32.03125</v>
      </c>
      <c r="G43" s="50"/>
    </row>
    <row r="44" ht="21.6" customHeight="1" spans="1:7">
      <c r="A44" s="43" t="str">
        <f>[1]HUB!$A44</f>
        <v>HUB007</v>
      </c>
      <c r="B44" s="16" t="str">
        <f>[1]HUB!$B44</f>
        <v>V 02 (V02 -V04) MT80~MT125</v>
      </c>
      <c r="C44" s="14" t="str">
        <f>[1]HUB!$C44</f>
        <v>1 1/8"</v>
      </c>
      <c r="D44" s="56"/>
      <c r="E44" s="55"/>
      <c r="F44" s="46">
        <f>[1]HUB!$J44</f>
        <v>92.5347222222222</v>
      </c>
      <c r="G44" s="51"/>
    </row>
    <row r="45" ht="21.6" customHeight="1" spans="1:7">
      <c r="A45" s="43" t="str">
        <f>[1]HUB!$A45</f>
        <v>HUB008</v>
      </c>
      <c r="B45" s="16" t="str">
        <f>[1]HUB!$B45</f>
        <v>V 03 (1 3/8")</v>
      </c>
      <c r="C45" s="14" t="str">
        <f>[1]HUB!$C45</f>
        <v>1 3/8"</v>
      </c>
      <c r="D45" s="56"/>
      <c r="E45" s="55"/>
      <c r="F45" s="46">
        <f>[1]HUB!$J45</f>
        <v>96.09375</v>
      </c>
      <c r="G45" s="51"/>
    </row>
    <row r="46" ht="21.6" customHeight="1" spans="1:7">
      <c r="A46" s="43" t="str">
        <f>[1]HUB!$A46</f>
        <v>HUB009</v>
      </c>
      <c r="B46" s="16" t="str">
        <f>[1]HUB!$B46</f>
        <v>V 04 (V04 -V07) MT44~MT80</v>
      </c>
      <c r="C46" s="14" t="str">
        <f>[1]HUB!$C46</f>
        <v>3/4"</v>
      </c>
      <c r="D46" s="56"/>
      <c r="E46" s="55"/>
      <c r="F46" s="46">
        <f>[1]HUB!$J46</f>
        <v>58.7239583333333</v>
      </c>
      <c r="G46" s="51"/>
    </row>
    <row r="47" ht="21.6" customHeight="1" spans="1:7">
      <c r="A47" s="43" t="str">
        <f>[1]HUB!$A47</f>
        <v>HUB010</v>
      </c>
      <c r="B47" s="16" t="str">
        <f>[1]HUB!$B47</f>
        <v>V 05 (V05-V02) MT 100~MT160</v>
      </c>
      <c r="C47" s="14" t="str">
        <f>[1]HUB!$C47</f>
        <v>7/8"</v>
      </c>
      <c r="D47" s="56"/>
      <c r="E47" s="55"/>
      <c r="F47" s="46">
        <f>[1]HUB!$J47</f>
        <v>58.7239583333333</v>
      </c>
      <c r="G47" s="51"/>
    </row>
    <row r="48" ht="21.6" customHeight="1" spans="1:7">
      <c r="A48" s="43" t="str">
        <f>[1]HUB!$A48</f>
        <v>HUB011</v>
      </c>
      <c r="B48" s="16" t="str">
        <f>[1]HUB!$B48</f>
        <v>V 06 (V06-V09) MT32~MT40</v>
      </c>
      <c r="C48" s="14" t="str">
        <f>[1]HUB!$C48</f>
        <v>1/2"</v>
      </c>
      <c r="D48" s="56"/>
      <c r="E48" s="55"/>
      <c r="F48" s="46">
        <f>[1]HUB!$J48</f>
        <v>32.03125</v>
      </c>
      <c r="G48" s="51"/>
    </row>
    <row r="49" ht="21.6" customHeight="1" spans="1:7">
      <c r="A49" s="43" t="str">
        <f>[1]HUB!$A49</f>
        <v>HUB012</v>
      </c>
      <c r="B49" s="16" t="str">
        <f>[1]HUB!$B49</f>
        <v>V 07 (V04 -V07) MT44~MT72</v>
      </c>
      <c r="C49" s="14" t="str">
        <f>[1]HUB!$C49</f>
        <v>7/8"</v>
      </c>
      <c r="D49" s="56"/>
      <c r="E49" s="55"/>
      <c r="F49" s="46">
        <f>[1]HUB!$J49</f>
        <v>60.5034722222222</v>
      </c>
      <c r="G49" s="51"/>
    </row>
    <row r="50" ht="21.6" customHeight="1" spans="1:7">
      <c r="A50" s="43" t="str">
        <f>[1]HUB!$A50</f>
        <v>HUB013</v>
      </c>
      <c r="B50" s="16" t="str">
        <f>[1]HUB!$B50</f>
        <v>V 08 (RECEIVER TANK) </v>
      </c>
      <c r="C50" s="14" t="str">
        <f>[1]HUB!$C50</f>
        <v>5/8"</v>
      </c>
      <c r="D50" s="56"/>
      <c r="E50" s="55"/>
      <c r="F50" s="46">
        <f>[1]HUB!$J50</f>
        <v>33.8107638888889</v>
      </c>
      <c r="G50" s="51"/>
    </row>
    <row r="51" ht="21.6" customHeight="1" spans="1:7">
      <c r="A51" s="43" t="str">
        <f>[1]HUB!$A51</f>
        <v>HUB014</v>
      </c>
      <c r="B51" s="16" t="str">
        <f>[1]HUB!$B51</f>
        <v>V 09 (V06-V09) MT32~MT40</v>
      </c>
      <c r="C51" s="14" t="str">
        <f>[1]HUB!$C51</f>
        <v>5/8"</v>
      </c>
      <c r="D51" s="56"/>
      <c r="E51" s="55"/>
      <c r="F51" s="46">
        <f>[1]HUB!$J51</f>
        <v>33.8107638888889</v>
      </c>
      <c r="G51" s="51"/>
    </row>
    <row r="52" ht="21.6" customHeight="1" spans="1:7">
      <c r="A52" s="43" t="str">
        <f>[1]HUB!$A52</f>
        <v>HUB014.1</v>
      </c>
      <c r="B52" s="16" t="str">
        <f>[1]HUB!$B52</f>
        <v>V 38 (1 5/8") </v>
      </c>
      <c r="C52" s="14" t="str">
        <f>[1]HUB!$C52</f>
        <v>1 5/8"</v>
      </c>
      <c r="D52" s="56"/>
      <c r="E52" s="55"/>
      <c r="F52" s="46">
        <f>[1]HUB!$J52</f>
        <v>155.595</v>
      </c>
      <c r="G52" s="51"/>
    </row>
    <row r="53" ht="21.6" customHeight="1" spans="1:7">
      <c r="A53" s="43" t="str">
        <f>[1]HUB!$A53</f>
        <v>HUB014.2</v>
      </c>
      <c r="B53" s="16" t="str">
        <f>[1]HUB!$B53</f>
        <v>V 39 (2 1/8") VALVE</v>
      </c>
      <c r="C53" s="14" t="str">
        <f>[1]HUB!$C53</f>
        <v>2 1/8"</v>
      </c>
      <c r="D53" s="57"/>
      <c r="E53" s="55"/>
      <c r="F53" s="46">
        <f>[1]HUB!$J53</f>
        <v>232.1625</v>
      </c>
      <c r="G53" s="52"/>
    </row>
    <row r="54" ht="21.6" customHeight="1" spans="1:7">
      <c r="A54" s="43" t="str">
        <f>[1]HUB!$A54</f>
        <v>HUB015</v>
      </c>
      <c r="B54" s="16" t="str">
        <f>[1]HUB!$B54</f>
        <v>FW1 Rotalock Connection For V01/V06/V08</v>
      </c>
      <c r="C54" s="14" t="str">
        <f>[1]HUB!$C54</f>
        <v>22mm(d) x 32mmlgth</v>
      </c>
      <c r="D54" s="58" t="s">
        <v>639</v>
      </c>
      <c r="E54" s="55"/>
      <c r="F54" s="46">
        <f>[1]HUB!$J54</f>
        <v>5.125</v>
      </c>
      <c r="G54" s="50"/>
    </row>
    <row r="55" ht="21.6" customHeight="1" spans="1:7">
      <c r="A55" s="43" t="str">
        <f>[1]HUB!$A55</f>
        <v>HUB016</v>
      </c>
      <c r="B55" s="16" t="str">
        <f>[1]HUB!$B55</f>
        <v>FW2 Rotalock Connection For V04/V05/V09</v>
      </c>
      <c r="C55" s="14" t="str">
        <f>[1]HUB!$C55</f>
        <v>28mm(d) x 32mmlgth</v>
      </c>
      <c r="D55" s="59"/>
      <c r="E55" s="55"/>
      <c r="F55" s="46" t="str">
        <f>[1]HUB!$J55</f>
        <v>~</v>
      </c>
      <c r="G55" s="51"/>
    </row>
    <row r="56" ht="21.6" customHeight="1" spans="1:7">
      <c r="A56" s="43" t="str">
        <f>[1]HUB!$A56</f>
        <v>HUB017</v>
      </c>
      <c r="B56" s="16" t="str">
        <f>[1]HUB!$B56</f>
        <v>FW3 Rotalock Connection For V02/V03/V07</v>
      </c>
      <c r="C56" s="14" t="str">
        <f>[1]HUB!$C56</f>
        <v>41mm(d) x 32mmlgth</v>
      </c>
      <c r="D56" s="59"/>
      <c r="E56" s="55"/>
      <c r="F56" s="46" t="str">
        <f>[1]HUB!$J56</f>
        <v>~</v>
      </c>
      <c r="G56" s="51"/>
    </row>
    <row r="57" ht="21.6" customHeight="1" spans="1:7">
      <c r="A57" s="43" t="str">
        <f>[1]HUB!$A57</f>
        <v>HUB018</v>
      </c>
      <c r="B57" s="16" t="str">
        <f>[1]HUB!$B57</f>
        <v>FW4(90MM)Rotalock Connection For V04/V05/V09</v>
      </c>
      <c r="C57" s="14" t="str">
        <f>[1]HUB!$C57</f>
        <v>28mm(d) x 90mmlgth</v>
      </c>
      <c r="D57" s="59"/>
      <c r="E57" s="55"/>
      <c r="F57" s="46" t="str">
        <f>[1]HUB!$J57</f>
        <v>~</v>
      </c>
      <c r="G57" s="51"/>
    </row>
    <row r="58" ht="21.6" customHeight="1" spans="1:7">
      <c r="A58" s="43" t="str">
        <f>[1]HUB!$A58</f>
        <v>HUB019</v>
      </c>
      <c r="B58" s="16" t="str">
        <f>[1]HUB!$B58</f>
        <v>FW5(90MM) Rotalock Connection For V02/V03/V07</v>
      </c>
      <c r="C58" s="14" t="str">
        <f>[1]HUB!$C58</f>
        <v>41mm(d) x 90mmlgth</v>
      </c>
      <c r="D58" s="59"/>
      <c r="E58" s="55"/>
      <c r="F58" s="46" t="str">
        <f>[1]HUB!$J58</f>
        <v>~</v>
      </c>
      <c r="G58" s="51"/>
    </row>
    <row r="59" ht="21.6" customHeight="1" spans="1:7">
      <c r="A59" s="43" t="str">
        <f>[1]HUB!$A59</f>
        <v>HUB019.1</v>
      </c>
      <c r="B59" s="16" t="str">
        <f>[1]HUB!$B59</f>
        <v>PW1 Connection,1 1/4" 16mm</v>
      </c>
      <c r="C59" s="14">
        <f>[1]HUB!$C59</f>
        <v>0</v>
      </c>
      <c r="D59" s="59"/>
      <c r="E59" s="55"/>
      <c r="F59" s="46">
        <f>[1]HUB!$J59</f>
        <v>7.51666666666666</v>
      </c>
      <c r="G59" s="51"/>
    </row>
    <row r="60" ht="21.6" customHeight="1" spans="1:7">
      <c r="A60" s="43" t="str">
        <f>[1]HUB!$A60</f>
        <v>HUB019.2</v>
      </c>
      <c r="B60" s="16" t="str">
        <f>[1]HUB!$B60</f>
        <v>PW2 Connection, 1 1/4" 22mm </v>
      </c>
      <c r="C60" s="14">
        <f>[1]HUB!$C60</f>
        <v>0</v>
      </c>
      <c r="D60" s="59"/>
      <c r="E60" s="55"/>
      <c r="F60" s="46">
        <f>[1]HUB!$J60</f>
        <v>11.9583333333333</v>
      </c>
      <c r="G60" s="51"/>
    </row>
    <row r="61" ht="21.6" customHeight="1" spans="1:7">
      <c r="A61" s="43" t="str">
        <f>[1]HUB!$A61</f>
        <v>HUB019.3</v>
      </c>
      <c r="B61" s="16" t="str">
        <f>[1]HUB!$B61</f>
        <v>PW3 Connection 1 3/4" 26mm</v>
      </c>
      <c r="C61" s="14">
        <f>[1]HUB!$C61</f>
        <v>0</v>
      </c>
      <c r="D61" s="59"/>
      <c r="E61" s="55"/>
      <c r="F61" s="46">
        <f>[1]HUB!$J61</f>
        <v>14.9479166666667</v>
      </c>
      <c r="G61" s="51"/>
    </row>
    <row r="62" ht="21.6" customHeight="1" spans="1:7">
      <c r="A62" s="43" t="str">
        <f>[1]HUB!$A62</f>
        <v>HUB019.4</v>
      </c>
      <c r="B62" s="16" t="str">
        <f>[1]HUB!$B62</f>
        <v>PW3-1 Connection 1 3/4" 28mm</v>
      </c>
      <c r="C62" s="14">
        <f>[1]HUB!$C62</f>
        <v>0</v>
      </c>
      <c r="D62" s="60"/>
      <c r="E62" s="55"/>
      <c r="F62" s="46">
        <f>[1]HUB!$J62</f>
        <v>14.9479166666667</v>
      </c>
      <c r="G62" s="52"/>
    </row>
    <row r="63" ht="21.6" customHeight="1" spans="1:7">
      <c r="A63" s="43" t="str">
        <f>[1]HUB!$A63</f>
        <v>HUB020</v>
      </c>
      <c r="B63" s="16" t="str">
        <f>[1]HUB!$B63</f>
        <v>SA-602</v>
      </c>
      <c r="C63" s="14" t="str">
        <f>[1]HUB!$C63</f>
        <v>1/4"</v>
      </c>
      <c r="D63" s="48" t="s">
        <v>640</v>
      </c>
      <c r="E63" s="45"/>
      <c r="F63" s="46">
        <f>[1]HUB!$J63</f>
        <v>19.7916666666667</v>
      </c>
      <c r="G63" s="50"/>
    </row>
    <row r="64" ht="21.6" customHeight="1" spans="1:7">
      <c r="A64" s="43" t="str">
        <f>[1]HUB!$A64</f>
        <v>HUB021</v>
      </c>
      <c r="B64" s="16" t="str">
        <f>[1]HUB!$B64</f>
        <v>SA-603</v>
      </c>
      <c r="C64" s="14" t="str">
        <f>[1]HUB!$C64</f>
        <v>3/8"</v>
      </c>
      <c r="D64" s="49"/>
      <c r="E64" s="45"/>
      <c r="F64" s="46">
        <f>[1]HUB!$J64</f>
        <v>25.7440476190476</v>
      </c>
      <c r="G64" s="51"/>
    </row>
    <row r="65" ht="21.6" customHeight="1" spans="1:7">
      <c r="A65" s="43" t="str">
        <f>[1]HUB!$A65</f>
        <v>HUB022</v>
      </c>
      <c r="B65" s="16" t="str">
        <f>[1]HUB!$B65</f>
        <v>SA-604</v>
      </c>
      <c r="C65" s="14" t="str">
        <f>[1]HUB!$C65</f>
        <v>1/2"</v>
      </c>
      <c r="D65" s="49"/>
      <c r="E65" s="45"/>
      <c r="F65" s="46">
        <f>[1]HUB!$J65</f>
        <v>31.9940476190476</v>
      </c>
      <c r="G65" s="51"/>
    </row>
    <row r="66" ht="21.6" customHeight="1" spans="1:7">
      <c r="A66" s="43" t="str">
        <f>[1]HUB!$A66</f>
        <v>HUB023</v>
      </c>
      <c r="B66" s="16" t="str">
        <f>[1]HUB!$B66</f>
        <v>SA-605</v>
      </c>
      <c r="C66" s="14" t="str">
        <f>[1]HUB!$C66</f>
        <v>5/8"</v>
      </c>
      <c r="D66" s="49"/>
      <c r="E66" s="45"/>
      <c r="F66" s="46">
        <f>[1]HUB!$J66</f>
        <v>47.6190476190476</v>
      </c>
      <c r="G66" s="51"/>
    </row>
    <row r="67" ht="21.6" customHeight="1" spans="1:7">
      <c r="A67" s="43" t="str">
        <f>[1]HUB!$A67</f>
        <v>HUB024</v>
      </c>
      <c r="B67" s="16" t="str">
        <f>[1]HUB!$B67</f>
        <v>SA-606</v>
      </c>
      <c r="C67" s="14" t="str">
        <f>[1]HUB!$C67</f>
        <v>3/4"</v>
      </c>
      <c r="D67" s="49"/>
      <c r="E67" s="45"/>
      <c r="F67" s="46">
        <f>[1]HUB!$J67</f>
        <v>64.7321428571428</v>
      </c>
      <c r="G67" s="51"/>
    </row>
    <row r="68" ht="21.6" customHeight="1" spans="1:7">
      <c r="A68" s="43" t="str">
        <f>[1]HUB!$A68</f>
        <v>HUB025</v>
      </c>
      <c r="B68" s="16" t="str">
        <f>[1]HUB!$B68</f>
        <v>SA-607 welding</v>
      </c>
      <c r="C68" s="14" t="str">
        <f>[1]HUB!$C68</f>
        <v>7/8"</v>
      </c>
      <c r="D68" s="53"/>
      <c r="E68" s="45"/>
      <c r="F68" s="46">
        <f>[1]HUB!$J68</f>
        <v>108.630952380952</v>
      </c>
      <c r="G68" s="52"/>
    </row>
    <row r="69" ht="21.6" customHeight="1" spans="1:7">
      <c r="A69" s="43" t="str">
        <f>[1]HUB!$A69</f>
        <v>HUB025.1</v>
      </c>
      <c r="B69" s="16" t="str">
        <f>[1]HUB!$B69</f>
        <v>2 HOLE  DISTRIBUTOR</v>
      </c>
      <c r="C69" s="14" t="str">
        <f>[1]HUB!$C69</f>
        <v>5/8" * 1/4"</v>
      </c>
      <c r="D69" s="44" t="s">
        <v>641</v>
      </c>
      <c r="E69" s="45"/>
      <c r="F69" s="46">
        <f>[1]HUB!$J69</f>
        <v>18.1878306878307</v>
      </c>
      <c r="G69" s="50"/>
    </row>
    <row r="70" ht="21.6" customHeight="1" spans="1:7">
      <c r="A70" s="43" t="str">
        <f>[1]HUB!$A70</f>
        <v>HUB025.2</v>
      </c>
      <c r="B70" s="16" t="str">
        <f>[1]HUB!$B70</f>
        <v>3 HOLE  DISTRIBUTOR</v>
      </c>
      <c r="C70" s="14" t="str">
        <f>[1]HUB!$C70</f>
        <v>5/8" * 1/4"</v>
      </c>
      <c r="D70" s="44"/>
      <c r="E70" s="45"/>
      <c r="F70" s="46">
        <f>[1]HUB!$J70</f>
        <v>18.1878306878307</v>
      </c>
      <c r="G70" s="51"/>
    </row>
    <row r="71" ht="21.6" customHeight="1" spans="1:7">
      <c r="A71" s="43" t="str">
        <f>[1]HUB!$A71</f>
        <v>HUB025.3</v>
      </c>
      <c r="B71" s="16" t="str">
        <f>[1]HUB!$B71</f>
        <v>4 HOLE  DISTRIBUTOR</v>
      </c>
      <c r="C71" s="14" t="str">
        <f>[1]HUB!$C71</f>
        <v>5/8" * 1/4"</v>
      </c>
      <c r="D71" s="44"/>
      <c r="E71" s="45"/>
      <c r="F71" s="46">
        <f>[1]HUB!$J71</f>
        <v>18.1878306878307</v>
      </c>
      <c r="G71" s="51"/>
    </row>
    <row r="72" ht="21.6" customHeight="1" spans="1:7">
      <c r="A72" s="43" t="str">
        <f>[1]HUB!$A72</f>
        <v>HUB025.4</v>
      </c>
      <c r="B72" s="16" t="str">
        <f>[1]HUB!$B72</f>
        <v>5 HOLE  DISTRIBUTOR</v>
      </c>
      <c r="C72" s="14" t="str">
        <f>[1]HUB!$C72</f>
        <v>5/8" * 1/4"</v>
      </c>
      <c r="D72" s="44"/>
      <c r="E72" s="45"/>
      <c r="F72" s="46">
        <f>[1]HUB!$J72</f>
        <v>18.1878306878307</v>
      </c>
      <c r="G72" s="51"/>
    </row>
    <row r="73" ht="21.6" customHeight="1" spans="1:7">
      <c r="A73" s="43" t="str">
        <f>[1]HUB!$A73</f>
        <v>HUB025.5</v>
      </c>
      <c r="B73" s="16" t="str">
        <f>[1]HUB!$B73</f>
        <v>6 HOLE  DISTRIBUTOR</v>
      </c>
      <c r="C73" s="14" t="str">
        <f>[1]HUB!$C73</f>
        <v>5/8" * 1/4"</v>
      </c>
      <c r="D73" s="44"/>
      <c r="E73" s="45"/>
      <c r="F73" s="46">
        <f>[1]HUB!$J73</f>
        <v>18.1878306878307</v>
      </c>
      <c r="G73" s="51"/>
    </row>
    <row r="74" ht="21.6" customHeight="1" spans="1:7">
      <c r="A74" s="43" t="str">
        <f>[1]HUB!$A74</f>
        <v>HUB025.6</v>
      </c>
      <c r="B74" s="16" t="str">
        <f>[1]HUB!$B74</f>
        <v>7 HOLE  DISTRIBUTOR</v>
      </c>
      <c r="C74" s="14" t="str">
        <f>[1]HUB!$C74</f>
        <v>5/8" * 1/4"</v>
      </c>
      <c r="D74" s="44"/>
      <c r="E74" s="45"/>
      <c r="F74" s="46">
        <f>[1]HUB!$J74</f>
        <v>18.1878306878307</v>
      </c>
      <c r="G74" s="51"/>
    </row>
    <row r="75" ht="21.6" customHeight="1" spans="1:7">
      <c r="A75" s="43" t="str">
        <f>[1]HUB!$A75</f>
        <v>HUB025.7</v>
      </c>
      <c r="B75" s="16" t="str">
        <f>[1]HUB!$B75</f>
        <v>8 HOLE  DISTRIBUTOR</v>
      </c>
      <c r="C75" s="14" t="str">
        <f>[1]HUB!$C75</f>
        <v>5/8" * 1/4"</v>
      </c>
      <c r="D75" s="44"/>
      <c r="E75" s="45"/>
      <c r="F75" s="46">
        <f>[1]HUB!$J75</f>
        <v>18.1878306878307</v>
      </c>
      <c r="G75" s="51"/>
    </row>
    <row r="76" ht="21.6" customHeight="1" spans="1:7">
      <c r="A76" s="43" t="str">
        <f>[1]HUB!$A76</f>
        <v>HUB025.8</v>
      </c>
      <c r="B76" s="16" t="str">
        <f>[1]HUB!$B76</f>
        <v>9 HOLE  DISTRIBUTOR</v>
      </c>
      <c r="C76" s="14" t="str">
        <f>[1]HUB!$C76</f>
        <v>5/8" * 1/4"</v>
      </c>
      <c r="D76" s="44"/>
      <c r="E76" s="45"/>
      <c r="F76" s="46">
        <f>[1]HUB!$J76</f>
        <v>18.1878306878307</v>
      </c>
      <c r="G76" s="51"/>
    </row>
    <row r="77" ht="21.6" customHeight="1" spans="1:7">
      <c r="A77" s="43" t="str">
        <f>[1]HUB!$A77</f>
        <v>HUB025.9</v>
      </c>
      <c r="B77" s="16" t="str">
        <f>[1]HUB!$B77</f>
        <v>10 HOLE  DISTRIBUTOR</v>
      </c>
      <c r="C77" s="14" t="str">
        <f>[1]HUB!$C77</f>
        <v>3/4" * 1/4"</v>
      </c>
      <c r="D77" s="44"/>
      <c r="E77" s="45"/>
      <c r="F77" s="46">
        <f>[1]HUB!$J77</f>
        <v>29.7619047619048</v>
      </c>
      <c r="G77" s="51"/>
    </row>
    <row r="78" ht="21.6" customHeight="1" spans="1:7">
      <c r="A78" s="43" t="str">
        <f>[1]HUB!$A78</f>
        <v>HUB025.10</v>
      </c>
      <c r="B78" s="16" t="str">
        <f>[1]HUB!$B78</f>
        <v>11 HOLE  DISTRIBUTOR</v>
      </c>
      <c r="C78" s="14" t="str">
        <f>[1]HUB!$C78</f>
        <v>3/4" * 1/4"</v>
      </c>
      <c r="D78" s="44"/>
      <c r="E78" s="45"/>
      <c r="F78" s="46">
        <f>[1]HUB!$J78</f>
        <v>29.7619047619048</v>
      </c>
      <c r="G78" s="51"/>
    </row>
    <row r="79" ht="21.6" customHeight="1" spans="1:7">
      <c r="A79" s="43" t="str">
        <f>[1]HUB!$A79</f>
        <v>HUB025.11</v>
      </c>
      <c r="B79" s="16" t="str">
        <f>[1]HUB!$B79</f>
        <v>12 HOLE  DISTRIBUTOR</v>
      </c>
      <c r="C79" s="14" t="str">
        <f>[1]HUB!$C79</f>
        <v>3/4" * 1/4"</v>
      </c>
      <c r="D79" s="44"/>
      <c r="E79" s="45"/>
      <c r="F79" s="46">
        <f>[1]HUB!$J79</f>
        <v>29.7619047619048</v>
      </c>
      <c r="G79" s="51"/>
    </row>
    <row r="80" ht="21.6" customHeight="1" spans="1:7">
      <c r="A80" s="43" t="str">
        <f>[1]HUB!$A80</f>
        <v>HUB025.12</v>
      </c>
      <c r="B80" s="16" t="str">
        <f>[1]HUB!$B80</f>
        <v>14 HOLE  DISTRIBUTOR</v>
      </c>
      <c r="C80" s="14" t="str">
        <f>[1]HUB!$C80</f>
        <v>3/4" * 1/4"</v>
      </c>
      <c r="D80" s="44"/>
      <c r="E80" s="45"/>
      <c r="F80" s="46">
        <f>[1]HUB!$J80</f>
        <v>57.8703703703704</v>
      </c>
      <c r="G80" s="51"/>
    </row>
    <row r="81" ht="21.6" customHeight="1" spans="1:7">
      <c r="A81" s="43" t="str">
        <f>[1]HUB!$A81</f>
        <v>HUB025.13</v>
      </c>
      <c r="B81" s="16" t="str">
        <f>[1]HUB!$B81</f>
        <v>16 HOLE  DISTRIBUTOR</v>
      </c>
      <c r="C81" s="14" t="str">
        <f>[1]HUB!$C81</f>
        <v>3/4" * 1/4"</v>
      </c>
      <c r="D81" s="44"/>
      <c r="E81" s="45"/>
      <c r="F81" s="46">
        <f>[1]HUB!$J81</f>
        <v>57.8703703703704</v>
      </c>
      <c r="G81" s="51"/>
    </row>
    <row r="82" ht="21.6" customHeight="1" spans="1:7">
      <c r="A82" s="43" t="str">
        <f>[1]HUB!$A82</f>
        <v>HUB025.14</v>
      </c>
      <c r="B82" s="16" t="str">
        <f>[1]HUB!$B82</f>
        <v>18 HOLE  DISTRIBUTOR</v>
      </c>
      <c r="C82" s="14" t="str">
        <f>[1]HUB!$C82</f>
        <v>3/4" * 1/4"</v>
      </c>
      <c r="D82" s="44"/>
      <c r="E82" s="45"/>
      <c r="F82" s="46">
        <f>[1]HUB!$J82</f>
        <v>57.8703703703704</v>
      </c>
      <c r="G82" s="51"/>
    </row>
    <row r="83" ht="21.6" customHeight="1" spans="1:7">
      <c r="A83" s="43" t="str">
        <f>[1]HUB!$A83</f>
        <v>HUB025.15</v>
      </c>
      <c r="B83" s="16" t="str">
        <f>[1]HUB!$B83</f>
        <v>20 HOLE  DISTRIBUTOR</v>
      </c>
      <c r="C83" s="14" t="str">
        <f>[1]HUB!$C83</f>
        <v>3/4" * 1/4"</v>
      </c>
      <c r="D83" s="44"/>
      <c r="E83" s="45"/>
      <c r="F83" s="46">
        <f>[1]HUB!$J83</f>
        <v>79.3650793650794</v>
      </c>
      <c r="G83" s="51"/>
    </row>
    <row r="84" ht="21.6" customHeight="1" spans="1:7">
      <c r="A84" s="43" t="str">
        <f>[1]HUB!$A84</f>
        <v>HUB025.16</v>
      </c>
      <c r="B84" s="16" t="str">
        <f>[1]HUB!$B84</f>
        <v>22 HOLE  DISTRIBUTOR</v>
      </c>
      <c r="C84" s="14" t="str">
        <f>[1]HUB!$C84</f>
        <v>7/8" * 1/4"</v>
      </c>
      <c r="D84" s="44"/>
      <c r="E84" s="45"/>
      <c r="F84" s="46">
        <f>[1]HUB!$J84</f>
        <v>79.3650793650794</v>
      </c>
      <c r="G84" s="51"/>
    </row>
    <row r="85" ht="21.6" customHeight="1" spans="1:7">
      <c r="A85" s="43" t="str">
        <f>[1]HUB!$A85</f>
        <v>HUB025.17</v>
      </c>
      <c r="B85" s="16" t="str">
        <f>[1]HUB!$B85</f>
        <v>24 HOLE  DISTRIBUTOR</v>
      </c>
      <c r="C85" s="14" t="str">
        <f>[1]HUB!$C85</f>
        <v>7/8" * 1/4"</v>
      </c>
      <c r="D85" s="44"/>
      <c r="E85" s="45"/>
      <c r="F85" s="46">
        <f>[1]HUB!$J85</f>
        <v>90.9391534391534</v>
      </c>
      <c r="G85" s="52"/>
    </row>
    <row r="86" ht="43.5" customHeight="1" spans="1:7">
      <c r="A86" s="43" t="str">
        <f>[1]HUB!$A86</f>
        <v>HUB026</v>
      </c>
      <c r="B86" s="16" t="str">
        <f>[1]HUB!$B86</f>
        <v>SU-04 (1/4" ACCESS VALVE 60mm)</v>
      </c>
      <c r="C86" s="14" t="str">
        <f>[1]HUB!$C86</f>
        <v>60mm</v>
      </c>
      <c r="D86" s="61" t="s">
        <v>642</v>
      </c>
      <c r="E86" s="62"/>
      <c r="F86" s="46">
        <f>[1]HUB!$J86</f>
        <v>4.0814479638009</v>
      </c>
      <c r="G86" s="50"/>
    </row>
    <row r="87" ht="43.5" customHeight="1" spans="1:7">
      <c r="A87" s="43" t="str">
        <f>[1]HUB!$A87</f>
        <v>HUB027.1</v>
      </c>
      <c r="B87" s="16" t="str">
        <f>[1]HUB!$B87</f>
        <v>SU-06 (3/8" ACCESS VALVE 100mm)</v>
      </c>
      <c r="C87" s="14" t="str">
        <f>[1]HUB!$C87</f>
        <v>100MM</v>
      </c>
      <c r="D87" s="61" t="s">
        <v>642</v>
      </c>
      <c r="E87" s="62"/>
      <c r="F87" s="46">
        <f>[1]HUB!$J87</f>
        <v>7.63725490196078</v>
      </c>
      <c r="G87" s="52"/>
    </row>
    <row r="88" ht="43.5" customHeight="1" spans="1:7">
      <c r="A88" s="43" t="str">
        <f>[1]HUB!$A88</f>
        <v>HUB027.2</v>
      </c>
      <c r="B88" s="63" t="str">
        <f>[1]HUB!$B88</f>
        <v>1/4" OR 5/16" VALVE CORE REMOVER (R22,R410A,R404A,R407C)</v>
      </c>
      <c r="C88" s="14"/>
      <c r="D88" s="64"/>
      <c r="E88" s="62"/>
      <c r="F88" s="46">
        <f>[1]HUB!$J88</f>
        <v>52.0833333333333</v>
      </c>
      <c r="G88" s="51"/>
    </row>
    <row r="89" ht="21.6" customHeight="1" spans="1:7">
      <c r="A89" s="43" t="str">
        <f>[1]HUB!$A89</f>
        <v>HUB026.1</v>
      </c>
      <c r="B89" s="16" t="str">
        <f>[1]HUB!$B89</f>
        <v>1/4" flare nut caster</v>
      </c>
      <c r="C89" s="14">
        <f>[1]HUB!$C89</f>
        <v>0</v>
      </c>
      <c r="D89" s="48"/>
      <c r="E89" s="45"/>
      <c r="F89" s="46">
        <f>[1]HUB!$J89</f>
        <v>2.5625</v>
      </c>
      <c r="G89" s="50"/>
    </row>
    <row r="90" ht="21.6" customHeight="1" spans="1:7">
      <c r="A90" s="43" t="str">
        <f>[1]HUB!$A90</f>
        <v>HUB026.2</v>
      </c>
      <c r="B90" s="16" t="str">
        <f>[1]HUB!$B90</f>
        <v>3/8" flare nut caster</v>
      </c>
      <c r="C90" s="14">
        <f>[1]HUB!$C90</f>
        <v>0</v>
      </c>
      <c r="D90" s="48"/>
      <c r="E90" s="45"/>
      <c r="F90" s="46">
        <f>[1]HUB!$J90</f>
        <v>5.29583333333333</v>
      </c>
      <c r="G90" s="51"/>
    </row>
    <row r="91" ht="37.5" customHeight="1" spans="1:7">
      <c r="A91" s="43" t="str">
        <f>[1]HUB!$A91</f>
        <v>HUB026.3</v>
      </c>
      <c r="B91" s="16" t="str">
        <f>[1]HUB!$B91</f>
        <v>1/2" flare nut caster</v>
      </c>
      <c r="C91" s="14">
        <f>[1]HUB!$C91</f>
        <v>0</v>
      </c>
      <c r="D91" s="48"/>
      <c r="E91" s="45"/>
      <c r="F91" s="46">
        <f>[1]HUB!$J91</f>
        <v>6.40625</v>
      </c>
      <c r="G91" s="51"/>
    </row>
    <row r="92" spans="1:7">
      <c r="A92" s="43" t="str">
        <f>[1]HUB!$A92</f>
        <v>HUB026.4</v>
      </c>
      <c r="B92" s="16" t="str">
        <f>[1]HUB!$B92</f>
        <v>5/8" flare nut caster</v>
      </c>
      <c r="C92" s="14">
        <f>[1]HUB!$C92</f>
        <v>0</v>
      </c>
      <c r="D92" s="48"/>
      <c r="E92" s="45"/>
      <c r="F92" s="46">
        <f>[1]HUB!$J92</f>
        <v>8.37083333333333</v>
      </c>
      <c r="G92" s="51"/>
    </row>
    <row r="93" spans="1:7">
      <c r="A93" s="43" t="str">
        <f>[1]HUB!$A93</f>
        <v>HUB026.5</v>
      </c>
      <c r="B93" s="16" t="str">
        <f>[1]HUB!$B93</f>
        <v>3/4" flare nut caster</v>
      </c>
      <c r="C93" s="14">
        <f>[1]HUB!$C93</f>
        <v>0</v>
      </c>
      <c r="D93" s="48"/>
      <c r="E93" s="45"/>
      <c r="F93" s="46">
        <f>[1]HUB!$J93</f>
        <v>10.25</v>
      </c>
      <c r="G93" s="52"/>
    </row>
    <row r="94" ht="33.75" customHeight="1" spans="1:7">
      <c r="A94" s="43" t="str">
        <f>[1]HUB!$A94</f>
        <v>HUB026.6</v>
      </c>
      <c r="B94" s="16" t="str">
        <f>[1]HUB!$B94</f>
        <v>1/4" cap nut</v>
      </c>
      <c r="C94" s="14">
        <f>[1]HUB!$C94</f>
        <v>0</v>
      </c>
      <c r="D94" s="48"/>
      <c r="E94" s="45"/>
      <c r="F94" s="46">
        <f>[1]HUB!$J94</f>
        <v>2.60909090909091</v>
      </c>
      <c r="G94" s="47"/>
    </row>
    <row r="95" spans="1:7">
      <c r="A95" s="43" t="str">
        <f>[1]HUB!$A95</f>
        <v>HUB026.7</v>
      </c>
      <c r="B95" s="16" t="str">
        <f>[1]HUB!$B95</f>
        <v>1/8" NPT PLUG</v>
      </c>
      <c r="C95" s="14">
        <f>[1]HUB!$C95</f>
        <v>0</v>
      </c>
      <c r="D95" s="48"/>
      <c r="E95" s="45"/>
      <c r="F95" s="46">
        <f>[1]HUB!$J95</f>
        <v>1.921875</v>
      </c>
      <c r="G95" s="50"/>
    </row>
    <row r="96" spans="1:7">
      <c r="A96" s="43" t="str">
        <f>[1]HUB!$A96</f>
        <v>HUB026.8</v>
      </c>
      <c r="B96" s="16" t="str">
        <f>[1]HUB!$B96</f>
        <v>1/4" NPT PLUG</v>
      </c>
      <c r="C96" s="14">
        <f>[1]HUB!$C96</f>
        <v>0</v>
      </c>
      <c r="D96" s="48"/>
      <c r="E96" s="45"/>
      <c r="F96" s="46">
        <f>[1]HUB!$J96</f>
        <v>3.203125</v>
      </c>
      <c r="G96" s="51"/>
    </row>
    <row r="97" ht="42.75" customHeight="1" spans="1:7">
      <c r="A97" s="43" t="str">
        <f>[1]HUB!$A97</f>
        <v>HUB026.9</v>
      </c>
      <c r="B97" s="16" t="str">
        <f>[1]HUB!$B97</f>
        <v>3/8" NPT PLUG</v>
      </c>
      <c r="C97" s="14">
        <f>[1]HUB!$C97</f>
        <v>0</v>
      </c>
      <c r="D97" s="48"/>
      <c r="E97" s="45"/>
      <c r="F97" s="46">
        <f>[1]HUB!$J97</f>
        <v>5.765625</v>
      </c>
      <c r="G97" s="51"/>
    </row>
    <row r="98" spans="1:7">
      <c r="A98" s="43" t="str">
        <f>[1]HUB!$A98</f>
        <v>HUB026.10</v>
      </c>
      <c r="B98" s="16" t="str">
        <f>[1]HUB!$B98</f>
        <v>1/2" NPT PLUG</v>
      </c>
      <c r="C98" s="14">
        <f>[1]HUB!$C98</f>
        <v>0</v>
      </c>
      <c r="D98" s="48"/>
      <c r="E98" s="45"/>
      <c r="F98" s="46">
        <f>[1]HUB!$J98</f>
        <v>9.90833333333333</v>
      </c>
      <c r="G98" s="51"/>
    </row>
    <row r="99" spans="1:7">
      <c r="A99" s="43" t="str">
        <f>[1]HUB!$A99</f>
        <v>HUB026.11</v>
      </c>
      <c r="B99" s="16" t="str">
        <f>[1]HUB!$B99</f>
        <v>3/4" NPT PLUG</v>
      </c>
      <c r="C99" s="14">
        <f>[1]HUB!$C99</f>
        <v>0</v>
      </c>
      <c r="D99" s="48"/>
      <c r="E99" s="45"/>
      <c r="F99" s="46">
        <f>[1]HUB!$J99</f>
        <v>12.5277777777778</v>
      </c>
      <c r="G99" s="51"/>
    </row>
    <row r="100" spans="1:7">
      <c r="A100" s="43" t="str">
        <f>[1]HUB!$A100</f>
        <v>HUB026.12</v>
      </c>
      <c r="B100" s="16" t="str">
        <f>[1]HUB!$B100</f>
        <v>1" NPT PLUG</v>
      </c>
      <c r="C100" s="14">
        <f>[1]HUB!$C100</f>
        <v>0</v>
      </c>
      <c r="D100" s="48"/>
      <c r="E100" s="45"/>
      <c r="F100" s="46">
        <f>[1]HUB!$J100</f>
        <v>18.9112850981916</v>
      </c>
      <c r="G100" s="52"/>
    </row>
    <row r="101" spans="1:7">
      <c r="A101" s="43" t="str">
        <f>[1]HUB!$A101</f>
        <v>HUB026.13</v>
      </c>
      <c r="B101" s="16" t="str">
        <f>[1]HUB!$B101</f>
        <v>1/4x1/8 NPT UNION</v>
      </c>
      <c r="C101" s="14">
        <f>[1]HUB!$C101</f>
        <v>0</v>
      </c>
      <c r="D101" s="61"/>
      <c r="E101" s="62"/>
      <c r="F101" s="46">
        <f>[1]HUB!$J101</f>
        <v>2.5625</v>
      </c>
      <c r="G101" s="50"/>
    </row>
    <row r="102" spans="1:7">
      <c r="A102" s="43" t="str">
        <f>[1]HUB!$A102</f>
        <v>HUB026.14</v>
      </c>
      <c r="B102" s="16" t="str">
        <f>[1]HUB!$B102</f>
        <v>1/4x1/4 NPT UNION</v>
      </c>
      <c r="C102" s="14">
        <f>[1]HUB!$C102</f>
        <v>0</v>
      </c>
      <c r="D102" s="61"/>
      <c r="E102" s="62"/>
      <c r="F102" s="46">
        <f>[1]HUB!$J102</f>
        <v>3.5875</v>
      </c>
      <c r="G102" s="51"/>
    </row>
    <row r="103" spans="1:7">
      <c r="A103" s="43" t="str">
        <f>[1]HUB!$A103</f>
        <v>HUB026.15</v>
      </c>
      <c r="B103" s="16" t="str">
        <f>[1]HUB!$B103</f>
        <v>1/4x3/8 NPT UNION</v>
      </c>
      <c r="C103" s="14">
        <f>[1]HUB!$C103</f>
        <v>0</v>
      </c>
      <c r="D103" s="61"/>
      <c r="E103" s="62"/>
      <c r="F103" s="46">
        <f>[1]HUB!$J103</f>
        <v>5.33</v>
      </c>
      <c r="G103" s="51"/>
    </row>
    <row r="104" spans="1:7">
      <c r="A104" s="43" t="str">
        <f>[1]HUB!$A104</f>
        <v>HUB026.16</v>
      </c>
      <c r="B104" s="16" t="str">
        <f>[1]HUB!$B104</f>
        <v>1/4x1/2 NPT UNION</v>
      </c>
      <c r="C104" s="14">
        <f>[1]HUB!$C104</f>
        <v>0</v>
      </c>
      <c r="D104" s="61"/>
      <c r="E104" s="62"/>
      <c r="F104" s="46">
        <f>[1]HUB!$J104</f>
        <v>9.3275</v>
      </c>
      <c r="G104" s="51"/>
    </row>
    <row r="105" spans="1:7">
      <c r="A105" s="43" t="str">
        <f>[1]HUB!$A105</f>
        <v>HUB026.17</v>
      </c>
      <c r="B105" s="16" t="str">
        <f>[1]HUB!$B105</f>
        <v>3/8x1/4 NPT UNION</v>
      </c>
      <c r="C105" s="14">
        <f>[1]HUB!$C105</f>
        <v>0</v>
      </c>
      <c r="D105" s="61"/>
      <c r="E105" s="62"/>
      <c r="F105" s="46">
        <f>[1]HUB!$J105</f>
        <v>9.3275</v>
      </c>
      <c r="G105" s="52"/>
    </row>
    <row r="106" ht="43.5" customHeight="1" spans="1:7">
      <c r="A106" s="43" t="str">
        <f>[1]HUB!$A106</f>
        <v>HUB026.18</v>
      </c>
      <c r="B106" s="16" t="str">
        <f>[1]HUB!$B106</f>
        <v>1/2 NPT X 3/8 FLARE FEMALE UNION</v>
      </c>
      <c r="C106" s="14">
        <f>[1]HUB!$C106</f>
        <v>0</v>
      </c>
      <c r="D106" s="61"/>
      <c r="E106" s="62"/>
      <c r="F106" s="46">
        <f>[1]HUB!$J106</f>
        <v>7.8925</v>
      </c>
      <c r="G106" s="47"/>
    </row>
    <row r="107" ht="42" customHeight="1" spans="1:7">
      <c r="A107" s="43" t="str">
        <f>[1]HUB!$A107</f>
        <v>HUB026.19</v>
      </c>
      <c r="B107" s="16" t="str">
        <f>[1]HUB!$B107</f>
        <v>3/8 x 1/4 NPT ELBOW (OS)</v>
      </c>
      <c r="C107" s="14">
        <f>[1]HUB!$C107</f>
        <v>0</v>
      </c>
      <c r="D107" s="61"/>
      <c r="E107" s="62"/>
      <c r="F107" s="46">
        <f>[1]HUB!$J107</f>
        <v>10.25</v>
      </c>
      <c r="G107" s="47"/>
    </row>
    <row r="108" ht="42" customHeight="1" spans="1:7">
      <c r="A108" s="43" t="str">
        <f>[1]HUB!$A108</f>
        <v>HUB026.20</v>
      </c>
      <c r="B108" s="16" t="str">
        <f>[1]HUB!$B108</f>
        <v>1/4 BRASS NUT (OS)</v>
      </c>
      <c r="C108" s="14">
        <f>[1]HUB!$C108</f>
        <v>0</v>
      </c>
      <c r="D108" s="61"/>
      <c r="E108" s="62"/>
      <c r="F108" s="46">
        <f>[1]HUB!$J108</f>
        <v>3.8247542895219</v>
      </c>
      <c r="G108" s="50"/>
    </row>
    <row r="109" ht="42.75" customHeight="1" spans="1:7">
      <c r="A109" s="43" t="str">
        <f>[1]HUB!$A109</f>
        <v>HUB026.21</v>
      </c>
      <c r="B109" s="16" t="str">
        <f>[1]HUB!$B109</f>
        <v>3/8 BRASS NUT (OS)</v>
      </c>
      <c r="C109" s="14">
        <f>[1]HUB!$C109</f>
        <v>0</v>
      </c>
      <c r="D109" s="61"/>
      <c r="E109" s="62"/>
      <c r="F109" s="46">
        <f>[1]HUB!$J109</f>
        <v>7.10311510911211</v>
      </c>
      <c r="G109" s="52"/>
    </row>
    <row r="110" ht="41.25" customHeight="1" spans="1:7">
      <c r="A110" s="43" t="str">
        <f>[1]HUB!$A110</f>
        <v>HUB026.22</v>
      </c>
      <c r="B110" s="16" t="str">
        <f>[1]HUB!$B110</f>
        <v>1/4 WELDING ACCESS VALVE</v>
      </c>
      <c r="C110" s="14">
        <f>[1]HUB!$C110</f>
        <v>0</v>
      </c>
      <c r="D110" s="61"/>
      <c r="E110" s="62"/>
      <c r="F110" s="46">
        <f>[1]HUB!$J110</f>
        <v>4.47272727272727</v>
      </c>
      <c r="G110" s="47"/>
    </row>
    <row r="111" ht="21.6" customHeight="1" spans="1:7">
      <c r="A111" s="43" t="str">
        <f>[1]HUB!$A111</f>
        <v>HUB027</v>
      </c>
      <c r="B111" s="16" t="str">
        <f>[1]HUB!$B111</f>
        <v>AH-627-04*02 (1/8npt x 1/4" union c/w core)</v>
      </c>
      <c r="C111" s="14" t="str">
        <f>[1]HUB!$C111</f>
        <v>1/4" Tube O.D. in, 1/8" Pipe Thd in.</v>
      </c>
      <c r="D111" s="65" t="s">
        <v>643</v>
      </c>
      <c r="E111" s="66"/>
      <c r="F111" s="46">
        <f>[1]HUB!$J111</f>
        <v>5.21818181818182</v>
      </c>
      <c r="G111" s="50"/>
    </row>
    <row r="112" ht="32.25" customHeight="1" spans="1:7">
      <c r="A112" s="43" t="str">
        <f>[1]HUB!$A112</f>
        <v>HUB028</v>
      </c>
      <c r="B112" s="16" t="str">
        <f>[1]HUB!$B112</f>
        <v>AH-627-04*04 (1/4npt x 1/4" union c/w core)</v>
      </c>
      <c r="C112" s="14" t="str">
        <f>[1]HUB!$C112</f>
        <v>1/4" Tube O.D. in, 1/4" Pipe Thd in.</v>
      </c>
      <c r="D112" s="65"/>
      <c r="E112" s="66"/>
      <c r="F112" s="46">
        <f>[1]HUB!$J112</f>
        <v>6.05681818181818</v>
      </c>
      <c r="G112" s="52"/>
    </row>
    <row r="113" ht="40.5" customHeight="1" spans="1:7">
      <c r="A113" s="43" t="str">
        <f>[1]HUB!$A113</f>
        <v>HUB028.1</v>
      </c>
      <c r="B113" s="16" t="str">
        <f>[1]HUB!$B113</f>
        <v>1/8npt x 1/4" npt fitting union c/w lock</v>
      </c>
      <c r="C113" s="14">
        <f>[1]HUB!$C113</f>
        <v>0</v>
      </c>
      <c r="D113" s="65"/>
      <c r="E113" s="66"/>
      <c r="F113" s="46">
        <f>[1]HUB!$J113</f>
        <v>24.9594155844156</v>
      </c>
      <c r="G113" s="51"/>
    </row>
    <row r="114" ht="30" customHeight="1" spans="1:7">
      <c r="A114" s="43" t="str">
        <f>[1]HUB!$A114</f>
        <v>HUB028.2</v>
      </c>
      <c r="B114" s="16" t="str">
        <f>[1]HUB!$B114</f>
        <v>1/4npt x 1/4" npt fitting union c/w lock</v>
      </c>
      <c r="C114" s="14">
        <f>[1]HUB!$C114</f>
        <v>0</v>
      </c>
      <c r="D114" s="65"/>
      <c r="E114" s="45"/>
      <c r="F114" s="46">
        <f>[1]HUB!$J115</f>
        <v>7.26818181818182</v>
      </c>
      <c r="G114" s="50"/>
    </row>
    <row r="115" ht="30" customHeight="1" spans="1:7">
      <c r="A115" s="43" t="str">
        <f>[1]HUB!$A115</f>
        <v>HUB029</v>
      </c>
      <c r="B115" s="16" t="str">
        <f>[1]HUB!$B115</f>
        <v>UT-221</v>
      </c>
      <c r="C115" s="14" t="str">
        <f>[1]HUB!$C115</f>
        <v>1/8" NPT, 1/4" SAE, 1/4" SAE</v>
      </c>
      <c r="D115" s="44" t="s">
        <v>644</v>
      </c>
      <c r="E115" s="45"/>
      <c r="F115" s="46">
        <f>[1]HUB!$J116</f>
        <v>7.45454545454545</v>
      </c>
      <c r="G115" s="51"/>
    </row>
    <row r="116" ht="21.6" customHeight="1" spans="1:7">
      <c r="A116" s="43" t="str">
        <f>[1]HUB!$A116</f>
        <v>HUB030</v>
      </c>
      <c r="B116" s="16" t="str">
        <f>[1]HUB!$B116</f>
        <v>UT-222</v>
      </c>
      <c r="C116" s="14" t="str">
        <f>[1]HUB!$C116</f>
        <v>1/4" NPT, 1/4" SAE, 1/4" SAE</v>
      </c>
      <c r="D116" s="44"/>
      <c r="E116" s="45"/>
      <c r="F116" s="46">
        <f>[1]HUB!$J116</f>
        <v>7.45454545454545</v>
      </c>
      <c r="G116" s="52"/>
    </row>
    <row r="117" ht="21.6" customHeight="1" spans="1:7">
      <c r="A117" s="43" t="str">
        <f>[1]HUB!$A117</f>
        <v>HUB031</v>
      </c>
      <c r="B117" s="16" t="str">
        <f>[1]HUB!$B117</f>
        <v>RV-04×04</v>
      </c>
      <c r="C117" s="14" t="str">
        <f>[1]HUB!$C117</f>
        <v>1/4" NPT * 1/4" SAE</v>
      </c>
      <c r="D117" s="48" t="s">
        <v>645</v>
      </c>
      <c r="E117" s="45"/>
      <c r="F117" s="46">
        <f>[1]HUB!$J117</f>
        <v>27.4886363636364</v>
      </c>
      <c r="G117" s="50"/>
    </row>
    <row r="118" ht="21.6" customHeight="1" spans="1:7">
      <c r="A118" s="43" t="str">
        <f>[1]HUB!$A118</f>
        <v>HUB032</v>
      </c>
      <c r="B118" s="16" t="str">
        <f>[1]HUB!$B118</f>
        <v>RV-04×06</v>
      </c>
      <c r="C118" s="14" t="str">
        <f>[1]HUB!$C118</f>
        <v>1/4" NPT * 3/8" SAE</v>
      </c>
      <c r="D118" s="49"/>
      <c r="E118" s="45"/>
      <c r="F118" s="46">
        <f>[1]HUB!$J118</f>
        <v>27.4886363636364</v>
      </c>
      <c r="G118" s="51"/>
    </row>
    <row r="119" ht="21.6" customHeight="1" spans="1:7">
      <c r="A119" s="43" t="str">
        <f>[1]HUB!$A119</f>
        <v>HUB033</v>
      </c>
      <c r="B119" s="16" t="str">
        <f>[1]HUB!$B119</f>
        <v>RV-06×04</v>
      </c>
      <c r="C119" s="14" t="str">
        <f>[1]HUB!$C119</f>
        <v>3/8" NPT * 1/4" SAE</v>
      </c>
      <c r="D119" s="49"/>
      <c r="E119" s="45"/>
      <c r="F119" s="46">
        <f>[1]HUB!$J119</f>
        <v>27.4886363636364</v>
      </c>
      <c r="G119" s="51"/>
    </row>
    <row r="120" spans="1:7">
      <c r="A120" s="43" t="str">
        <f>[1]HUB!$A120</f>
        <v>HUB034</v>
      </c>
      <c r="B120" s="16" t="str">
        <f>[1]HUB!$B120</f>
        <v>RV-06×06</v>
      </c>
      <c r="C120" s="14" t="str">
        <f>[1]HUB!$C120</f>
        <v>3/8" NPT * 3/8" SAE</v>
      </c>
      <c r="D120" s="49"/>
      <c r="E120" s="45"/>
      <c r="F120" s="46">
        <f>[1]HUB!$J120</f>
        <v>41.9318181818182</v>
      </c>
      <c r="G120" s="51"/>
    </row>
    <row r="121" spans="1:7">
      <c r="A121" s="43" t="str">
        <f>[1]HUB!$A121</f>
        <v>HUB035</v>
      </c>
      <c r="B121" s="16" t="str">
        <f>[1]HUB!$B121</f>
        <v>RV-08×08</v>
      </c>
      <c r="C121" s="14" t="str">
        <f>[1]HUB!$C121</f>
        <v>1/2" NPT * 1/2" SAE</v>
      </c>
      <c r="D121" s="49"/>
      <c r="E121" s="45"/>
      <c r="F121" s="46">
        <f>[1]HUB!$J121</f>
        <v>41.9318181818182</v>
      </c>
      <c r="G121" s="51"/>
    </row>
    <row r="122" spans="1:7">
      <c r="A122" s="43" t="str">
        <f>[1]HUB!$A122</f>
        <v>HUB036</v>
      </c>
      <c r="B122" s="16" t="str">
        <f>[1]HUB!$B122</f>
        <v>RV-12×10</v>
      </c>
      <c r="C122" s="14" t="str">
        <f>[1]HUB!$C122</f>
        <v>3/4" NPT * 5/8" SAE</v>
      </c>
      <c r="D122" s="49"/>
      <c r="E122" s="45"/>
      <c r="F122" s="46">
        <f>[1]HUB!$J122</f>
        <v>83.8636363636363</v>
      </c>
      <c r="G122" s="51"/>
    </row>
    <row r="123" spans="1:7">
      <c r="A123" s="43" t="str">
        <f>[1]HUB!$A123</f>
        <v>HUB037</v>
      </c>
      <c r="B123" s="16" t="str">
        <f>[1]HUB!$B123</f>
        <v>RV-12×12</v>
      </c>
      <c r="C123" s="14" t="str">
        <f>[1]HUB!$C123</f>
        <v>3/4" NPT * 3/4" SAE</v>
      </c>
      <c r="D123" s="53"/>
      <c r="E123" s="45"/>
      <c r="F123" s="46">
        <f>[1]HUB!$J123</f>
        <v>85.7272727272727</v>
      </c>
      <c r="G123" s="52"/>
    </row>
    <row r="124" ht="35.25" customHeight="1" spans="1:7">
      <c r="A124" s="43" t="str">
        <f>[1]HUB!$A124</f>
        <v>HUB038</v>
      </c>
      <c r="B124" s="16" t="str">
        <f>[1]HUB!$B124</f>
        <v>AH-466</v>
      </c>
      <c r="C124" s="14" t="str">
        <f>[1]HUB!$C124</f>
        <v>1/4" SAE Without Gauge</v>
      </c>
      <c r="D124" s="48" t="s">
        <v>646</v>
      </c>
      <c r="E124" s="45"/>
      <c r="F124" s="46">
        <f>[1]HUB!$J124</f>
        <v>22.6354166666667</v>
      </c>
      <c r="G124" s="67"/>
    </row>
    <row r="125" ht="36.75" customHeight="1" spans="1:7">
      <c r="A125" s="43" t="str">
        <f>[1]HUB!$A125</f>
        <v>HUB039</v>
      </c>
      <c r="B125" s="16" t="str">
        <f>[1]HUB!$B125</f>
        <v>AH-467</v>
      </c>
      <c r="C125" s="14" t="str">
        <f>[1]HUB!$C125</f>
        <v>1/4" SAE Without Gauge</v>
      </c>
      <c r="D125" s="49"/>
      <c r="E125" s="45"/>
      <c r="F125" s="46">
        <f>[1]HUB!$J125</f>
        <v>23.0625</v>
      </c>
      <c r="G125" s="68"/>
    </row>
    <row r="126" ht="38.25" customHeight="1" spans="1:7">
      <c r="A126" s="43" t="str">
        <f>[1]HUB!$A126</f>
        <v>HUB040</v>
      </c>
      <c r="B126" s="16" t="str">
        <f>[1]HUB!$B126</f>
        <v>AH-468</v>
      </c>
      <c r="C126" s="14" t="str">
        <f>[1]HUB!$C126</f>
        <v>1/4" SAE Without Gauge</v>
      </c>
      <c r="D126" s="53"/>
      <c r="E126" s="45"/>
      <c r="F126" s="46" t="str">
        <f>[1]HUB!$J126</f>
        <v>~</v>
      </c>
      <c r="G126" s="68"/>
    </row>
    <row r="127" ht="30.75" customHeight="1" spans="1:7">
      <c r="A127" s="43" t="str">
        <f>[1]HUB!$A127</f>
        <v>HUB041</v>
      </c>
      <c r="B127" s="16" t="str">
        <f>[1]HUB!$B127</f>
        <v>RG-BS</v>
      </c>
      <c r="C127" s="14" t="str">
        <f>[1]HUB!$C127</f>
        <v>For R22, R134, R404</v>
      </c>
      <c r="D127" s="44" t="s">
        <v>647</v>
      </c>
      <c r="E127" s="45"/>
      <c r="F127" s="46">
        <f>[1]HUB!$J127</f>
        <v>21.3541666666667</v>
      </c>
      <c r="G127" s="68"/>
    </row>
    <row r="128" ht="21.6" customHeight="1" spans="1:7">
      <c r="A128" s="43" t="str">
        <f>[1]HUB!$A128</f>
        <v>HUB042</v>
      </c>
      <c r="B128" s="16" t="str">
        <f>[1]HUB!$B128</f>
        <v>RG-RS</v>
      </c>
      <c r="C128" s="14" t="str">
        <f>[1]HUB!$C128</f>
        <v>For R22, R134, R404</v>
      </c>
      <c r="D128" s="69" t="s">
        <v>648</v>
      </c>
      <c r="E128" s="70"/>
      <c r="F128" s="46">
        <f>[1]HUB!$J128</f>
        <v>23.9166666666667</v>
      </c>
      <c r="G128" s="13"/>
    </row>
    <row r="129" ht="21.6" customHeight="1" spans="1:7">
      <c r="A129" s="43" t="str">
        <f>[1]HUB!$A129</f>
        <v>HUB043</v>
      </c>
      <c r="B129" s="16" t="str">
        <f>[1]HUB!$B129</f>
        <v>RG-410a-500aY70</v>
      </c>
      <c r="C129" s="14" t="str">
        <f>[1]HUB!$C129</f>
        <v>For R410A</v>
      </c>
      <c r="D129" s="44" t="s">
        <v>647</v>
      </c>
      <c r="E129" s="45"/>
      <c r="F129" s="46">
        <f>[1]HUB!$J129</f>
        <v>21.3541666666667</v>
      </c>
      <c r="G129" s="21"/>
    </row>
    <row r="130" ht="21.6" customHeight="1" spans="1:7">
      <c r="A130" s="43" t="str">
        <f>[1]HUB!$A130</f>
        <v>HUB044</v>
      </c>
      <c r="B130" s="16" t="str">
        <f>[1]HUB!$B130</f>
        <v>RG-410a-800aY71</v>
      </c>
      <c r="C130" s="14" t="str">
        <f>[1]HUB!$C130</f>
        <v>For R410A</v>
      </c>
      <c r="D130" s="69" t="s">
        <v>648</v>
      </c>
      <c r="E130" s="70"/>
      <c r="F130" s="46">
        <f>[1]HUB!$J130</f>
        <v>21.3541666666667</v>
      </c>
      <c r="G130" s="21"/>
    </row>
    <row r="131" ht="41.25" customHeight="1" spans="1:7">
      <c r="A131" s="43" t="str">
        <f>[1]HUB!$A131</f>
        <v>HUB044.1</v>
      </c>
      <c r="B131" s="16" t="str">
        <f>[1]HUB!$B131</f>
        <v>RUBBER GAUGE COVER</v>
      </c>
      <c r="C131" s="14">
        <f>[1]HUB!$C131</f>
        <v>0</v>
      </c>
      <c r="D131" s="69"/>
      <c r="E131" s="70"/>
      <c r="F131" s="46">
        <f>[1]HUB!$J131</f>
        <v>4.27083333333333</v>
      </c>
      <c r="G131" s="21"/>
    </row>
    <row r="132" ht="58.5" customHeight="1" spans="1:7">
      <c r="A132" s="43" t="str">
        <f>[1]HUB!$A132</f>
        <v>HUB044.2</v>
      </c>
      <c r="B132" s="16" t="str">
        <f>[1]HUB!$B132</f>
        <v>VMG-2-R22-B VALUE MANIFOLD GAUGE SET</v>
      </c>
      <c r="C132" s="14">
        <f>[1]HUB!$C132</f>
        <v>0</v>
      </c>
      <c r="D132" s="69"/>
      <c r="E132" s="70"/>
      <c r="F132" s="46">
        <f>[1]HUB!$J132</f>
        <v>205.111312217195</v>
      </c>
      <c r="G132" s="21"/>
    </row>
    <row r="133" ht="82.5" customHeight="1" spans="1:7">
      <c r="A133" s="43" t="str">
        <f>[1]HUB!$A133</f>
        <v>HUB044.3</v>
      </c>
      <c r="B133" s="16" t="str">
        <f>[1]HUB!$B133</f>
        <v>VRM2-B-0101I VALUE DIGITAL MANIFOLD GAUGE SET</v>
      </c>
      <c r="C133" s="14" t="str">
        <f>[1]HUB!$C133</f>
        <v>ALL KIND REF GAS</v>
      </c>
      <c r="D133" s="69"/>
      <c r="E133" s="70"/>
      <c r="F133" s="46">
        <f>[1]HUB!$J133</f>
        <v>964.705882352941</v>
      </c>
      <c r="G133" s="21"/>
    </row>
    <row r="134" ht="79.5" customHeight="1" spans="1:7">
      <c r="A134" s="43" t="str">
        <f>[1]HUB!$A134</f>
        <v>HUB044.4</v>
      </c>
      <c r="B134" s="16" t="str">
        <f>[1]HUB!$B134</f>
        <v>VRM2-B-0401 VALUE MANIFOLD GAUGE SET</v>
      </c>
      <c r="C134" s="14">
        <f>[1]HUB!$C134</f>
        <v>0</v>
      </c>
      <c r="D134" s="69"/>
      <c r="E134" s="70"/>
      <c r="F134" s="46">
        <f>[1]HUB!$J134</f>
        <v>296.83257918552</v>
      </c>
      <c r="G134" s="21"/>
    </row>
    <row r="135" ht="99" customHeight="1" spans="1:7">
      <c r="A135" s="43" t="str">
        <f>[1]HUB!$A135</f>
        <v>HUB044.5</v>
      </c>
      <c r="B135" s="16" t="str">
        <f>[1]HUB!$B135</f>
        <v>VEF-1 VALUE ELECTRIC FLARING TOOL</v>
      </c>
      <c r="C135" s="14" t="str">
        <f>[1]HUB!$C135</f>
        <v>1/4 - 3/4</v>
      </c>
      <c r="D135" s="69"/>
      <c r="E135" s="70"/>
      <c r="F135" s="46">
        <f>[1]HUB!$J135</f>
        <v>1038.91402714932</v>
      </c>
      <c r="G135" s="21"/>
    </row>
    <row r="136" ht="58.5" customHeight="1" spans="1:7">
      <c r="A136" s="43" t="str">
        <f>[1]HUB!$A136</f>
        <v>HUB044.6</v>
      </c>
      <c r="B136" s="16" t="str">
        <f>[1]HUB!$B136</f>
        <v>VALUE DRAIN PUMP M1</v>
      </c>
      <c r="C136" s="14">
        <f>[1]HUB!$C136</f>
        <v>0</v>
      </c>
      <c r="D136" s="69"/>
      <c r="E136" s="70"/>
      <c r="F136" s="46">
        <f>[1]HUB!$J136</f>
        <v>192.941176470588</v>
      </c>
      <c r="G136" s="21"/>
    </row>
    <row r="137" ht="58.5" customHeight="1" spans="1:7">
      <c r="A137" s="43" t="str">
        <f>[1]HUB!$A137</f>
        <v>HUB044.7</v>
      </c>
      <c r="B137" s="16" t="str">
        <f>[1]HUB!$B137</f>
        <v>Electronic refrigerant scale VES-100B </v>
      </c>
      <c r="C137" s="14">
        <f>[1]HUB!$C137</f>
        <v>0</v>
      </c>
      <c r="D137" s="69"/>
      <c r="E137" s="70"/>
      <c r="F137" s="46">
        <f>[1]HUB!$J137</f>
        <v>838.552036199095</v>
      </c>
      <c r="G137" s="21"/>
    </row>
    <row r="138" ht="58.5" customHeight="1" spans="1:7">
      <c r="A138" s="43" t="str">
        <f>[1]HUB!$A138</f>
        <v>HUB044.8</v>
      </c>
      <c r="B138" s="16" t="str">
        <f>[1]HUB!$B138</f>
        <v>Electronic refrigerant scale VES-50B </v>
      </c>
      <c r="C138" s="14">
        <f>[1]HUB!$C138</f>
        <v>0</v>
      </c>
      <c r="D138" s="69"/>
      <c r="E138" s="70"/>
      <c r="F138" s="46">
        <f>[1]HUB!$J138</f>
        <v>754.548416289593</v>
      </c>
      <c r="G138" s="21"/>
    </row>
    <row r="139" ht="58.5" customHeight="1" spans="1:7">
      <c r="A139" s="43" t="str">
        <f>[1]HUB!$A139</f>
        <v>HUB044.9</v>
      </c>
      <c r="B139" s="16" t="str">
        <f>[1]HUB!$B139</f>
        <v>Vaccum gauge VMV-1</v>
      </c>
      <c r="C139" s="14">
        <f>[1]HUB!$C139</f>
        <v>0</v>
      </c>
      <c r="D139" s="69"/>
      <c r="E139" s="70"/>
      <c r="F139" s="46">
        <f>[1]HUB!$J139</f>
        <v>556.561085972851</v>
      </c>
      <c r="G139" s="21"/>
    </row>
    <row r="140" ht="58.5" customHeight="1" spans="1:7">
      <c r="A140" s="43" t="str">
        <f>[1]HUB!$A140</f>
        <v>HUB044.10</v>
      </c>
      <c r="B140" s="16" t="str">
        <f>[1]HUB!$B140</f>
        <v>Sound meter VMS-1</v>
      </c>
      <c r="C140" s="14">
        <f>[1]HUB!$C140</f>
        <v>0</v>
      </c>
      <c r="D140" s="69"/>
      <c r="E140" s="70"/>
      <c r="F140" s="46">
        <f>[1]HUB!$J140</f>
        <v>224.999095022624</v>
      </c>
      <c r="G140" s="21"/>
    </row>
    <row r="141" ht="39.75" customHeight="1" spans="1:7">
      <c r="A141" s="43" t="str">
        <f>[1]HUB!$A141</f>
        <v>HUB048</v>
      </c>
      <c r="B141" s="16" t="str">
        <f>[1]HUB!$B141</f>
        <v>REPAIR KIT (RUBBER)</v>
      </c>
      <c r="C141" s="14">
        <f>[1]HUB!$C141</f>
        <v>0</v>
      </c>
      <c r="D141" s="71"/>
      <c r="E141" s="72"/>
      <c r="F141" s="46">
        <f>[1]HUB!$J141</f>
        <v>6.63235294117647</v>
      </c>
      <c r="G141" s="50"/>
    </row>
    <row r="142" ht="37.5" customHeight="1" spans="1:7">
      <c r="A142" s="43" t="str">
        <f>[1]HUB!$A142</f>
        <v>HUB049</v>
      </c>
      <c r="B142" s="16" t="str">
        <f>[1]HUB!$B142</f>
        <v>AH-560G C/W hose 1.5m</v>
      </c>
      <c r="C142" s="14">
        <f>[1]HUB!$C142</f>
        <v>0</v>
      </c>
      <c r="D142" s="73" t="s">
        <v>649</v>
      </c>
      <c r="E142" s="55"/>
      <c r="F142" s="46">
        <f>[1]HUB!$J142</f>
        <v>178.099547511312</v>
      </c>
      <c r="G142" s="50"/>
    </row>
    <row r="143" spans="1:7">
      <c r="A143" s="43" t="str">
        <f>[1]HUB!$A143</f>
        <v>HUB049.01</v>
      </c>
      <c r="B143" s="16" t="str">
        <f>[1]HUB!$B143</f>
        <v>AH-336-RYB(R22,507)</v>
      </c>
      <c r="C143" s="14" t="str">
        <f>[1]HUB!$C143</f>
        <v>3-36" Set</v>
      </c>
      <c r="D143" s="48" t="s">
        <v>650</v>
      </c>
      <c r="E143" s="45"/>
      <c r="F143" s="46">
        <f>[1]HUB!$J143</f>
        <v>32.9607843137255</v>
      </c>
      <c r="G143" s="50"/>
    </row>
    <row r="144" spans="1:7">
      <c r="A144" s="43" t="str">
        <f>[1]HUB!$A144</f>
        <v>HUB050</v>
      </c>
      <c r="B144" s="16" t="str">
        <f>[1]HUB!$B144</f>
        <v>AH-360-RYB(R22,507)</v>
      </c>
      <c r="C144" s="14" t="str">
        <f>[1]HUB!$C144</f>
        <v>3-60" Set</v>
      </c>
      <c r="D144" s="49"/>
      <c r="E144" s="45"/>
      <c r="F144" s="46">
        <f>[1]HUB!$J144</f>
        <v>76.3725490196078</v>
      </c>
      <c r="G144" s="51"/>
    </row>
    <row r="145" spans="1:7">
      <c r="A145" s="43" t="str">
        <f>[1]HUB!$A145</f>
        <v>HUB051</v>
      </c>
      <c r="B145" s="16" t="str">
        <f>[1]HUB!$B145</f>
        <v>AH-372-RYB(R22,507)</v>
      </c>
      <c r="C145" s="14" t="str">
        <f>[1]HUB!$C145</f>
        <v>3-72" Set</v>
      </c>
      <c r="D145" s="49"/>
      <c r="E145" s="45"/>
      <c r="F145" s="46">
        <f>[1]HUB!$J145</f>
        <v>82.8039215686274</v>
      </c>
      <c r="G145" s="51"/>
    </row>
    <row r="146" spans="1:7">
      <c r="A146" s="43" t="str">
        <f>[1]HUB!$A146</f>
        <v>HUB052</v>
      </c>
      <c r="B146" s="16" t="str">
        <f>[1]HUB!$B146</f>
        <v>AH-396-RYB(R22,507)</v>
      </c>
      <c r="C146" s="14" t="str">
        <f>[1]HUB!$C146</f>
        <v>3-96" Set</v>
      </c>
      <c r="D146" s="53"/>
      <c r="E146" s="45"/>
      <c r="F146" s="46">
        <f>[1]HUB!$J146</f>
        <v>96.4705882352941</v>
      </c>
      <c r="G146" s="51"/>
    </row>
    <row r="147" spans="1:7">
      <c r="A147" s="43" t="str">
        <f>[1]HUB!$A147</f>
        <v>HUB053</v>
      </c>
      <c r="B147" s="16" t="str">
        <f>[1]HUB!$B147</f>
        <v>AHA-20ft-RYB(R22,507) per lgth</v>
      </c>
      <c r="C147" s="14" t="str">
        <f>[1]HUB!$C147</f>
        <v>3-20FT Set</v>
      </c>
      <c r="D147" s="49"/>
      <c r="E147" s="45"/>
      <c r="F147" s="46">
        <f>[1]HUB!$J147</f>
        <v>366.588235294118</v>
      </c>
      <c r="G147" s="51"/>
    </row>
    <row r="148" ht="21.6" customHeight="1" spans="1:7">
      <c r="A148" s="43" t="str">
        <f>[1]HUB!$A148</f>
        <v>HUB058</v>
      </c>
      <c r="B148" s="16" t="str">
        <f>[1]HUB!$B148</f>
        <v>R-04*05 (R134A)</v>
      </c>
      <c r="C148" s="14" t="str">
        <f>[1]HUB!$C148</f>
        <v>1/4" SAE(F) * 5/16"</v>
      </c>
      <c r="D148" s="48" t="s">
        <v>651</v>
      </c>
      <c r="E148" s="45"/>
      <c r="F148" s="46">
        <f>[1]HUB!$J148</f>
        <v>4.65909090909091</v>
      </c>
      <c r="G148" s="68"/>
    </row>
    <row r="149" ht="21.6" customHeight="1" spans="1:7">
      <c r="A149" s="43" t="str">
        <f>[1]HUB!$A151</f>
        <v>HUB46.1</v>
      </c>
      <c r="B149" s="16" t="str">
        <f>[1]HUB!$B151</f>
        <v>SN1-04</v>
      </c>
      <c r="C149" s="14" t="str">
        <f>[1]HUB!$C151</f>
        <v>1/4"</v>
      </c>
      <c r="D149" s="74" t="s">
        <v>652</v>
      </c>
      <c r="E149" s="66"/>
      <c r="F149" s="46">
        <f>[1]HUB!$J151</f>
        <v>2.14318181818182</v>
      </c>
      <c r="G149" s="50"/>
    </row>
    <row r="150" ht="21.6" customHeight="1" spans="1:7">
      <c r="A150" s="43" t="str">
        <f>[1]HUB!$A152</f>
        <v>HUB46.2</v>
      </c>
      <c r="B150" s="16" t="str">
        <f>[1]HUB!$B152</f>
        <v>SN1-05</v>
      </c>
      <c r="C150" s="14" t="str">
        <f>[1]HUB!$C152</f>
        <v>5/16"</v>
      </c>
      <c r="D150" s="75"/>
      <c r="E150" s="66"/>
      <c r="F150" s="46">
        <f>[1]HUB!$J152</f>
        <v>2.88863636363636</v>
      </c>
      <c r="G150" s="51"/>
    </row>
    <row r="151" ht="21.6" customHeight="1" spans="1:7">
      <c r="A151" s="43" t="str">
        <f>[1]HUB!$A153</f>
        <v>HUB46.3</v>
      </c>
      <c r="B151" s="16" t="str">
        <f>[1]HUB!$B153</f>
        <v>SN1-06</v>
      </c>
      <c r="C151" s="14" t="str">
        <f>[1]HUB!$C153</f>
        <v>3/8"</v>
      </c>
      <c r="D151" s="75"/>
      <c r="E151" s="66"/>
      <c r="F151" s="46">
        <f>[1]HUB!$J153</f>
        <v>4.75227272727273</v>
      </c>
      <c r="G151" s="51"/>
    </row>
    <row r="152" ht="21.6" customHeight="1" spans="1:7">
      <c r="A152" s="43" t="str">
        <f>[1]HUB!$A154</f>
        <v>HUB46.4</v>
      </c>
      <c r="B152" s="16" t="str">
        <f>[1]HUB!$B154</f>
        <v>SN1-08</v>
      </c>
      <c r="C152" s="14" t="str">
        <f>[1]HUB!$C154</f>
        <v>1/2"</v>
      </c>
      <c r="D152" s="75"/>
      <c r="E152" s="66"/>
      <c r="F152" s="46">
        <f>[1]HUB!$J154</f>
        <v>7.64090909090909</v>
      </c>
      <c r="G152" s="51"/>
    </row>
    <row r="153" ht="21.6" customHeight="1" spans="1:7">
      <c r="A153" s="43" t="str">
        <f>[1]HUB!$A155</f>
        <v>HUB46.5</v>
      </c>
      <c r="B153" s="16" t="str">
        <f>[1]HUB!$B155</f>
        <v>SN1-10</v>
      </c>
      <c r="C153" s="14" t="str">
        <f>[1]HUB!$C155</f>
        <v>5/8"</v>
      </c>
      <c r="D153" s="75"/>
      <c r="E153" s="66"/>
      <c r="F153" s="46">
        <f>[1]HUB!$J155</f>
        <v>9.69090909090909</v>
      </c>
      <c r="G153" s="51"/>
    </row>
    <row r="154" ht="21.6" customHeight="1" spans="1:7">
      <c r="A154" s="43" t="str">
        <f>[1]HUB!$A156</f>
        <v>HUB46.6</v>
      </c>
      <c r="B154" s="16" t="str">
        <f>[1]HUB!$B156</f>
        <v>SN1-12</v>
      </c>
      <c r="C154" s="14" t="str">
        <f>[1]HUB!$C156</f>
        <v>3/4"</v>
      </c>
      <c r="D154" s="76"/>
      <c r="E154" s="66"/>
      <c r="F154" s="46">
        <f>[1]HUB!$J156</f>
        <v>17.3504545454545</v>
      </c>
      <c r="G154" s="52"/>
    </row>
    <row r="155" ht="21.6" customHeight="1" spans="1:7">
      <c r="A155" s="43" t="str">
        <f>[1]HUB!$A157</f>
        <v>HUB46.7</v>
      </c>
      <c r="B155" s="16" t="str">
        <f>[1]HUB!$B157</f>
        <v>SN2-04</v>
      </c>
      <c r="C155" s="14" t="str">
        <f>[1]HUB!$C157</f>
        <v>1/4"</v>
      </c>
      <c r="D155" s="48" t="s">
        <v>653</v>
      </c>
      <c r="E155" s="45"/>
      <c r="F155" s="46">
        <f>[1]HUB!$J157</f>
        <v>2.12454545454545</v>
      </c>
      <c r="G155" s="50"/>
    </row>
    <row r="156" ht="21.6" customHeight="1" spans="1:7">
      <c r="A156" s="43" t="str">
        <f>[1]HUB!$A158</f>
        <v>HUB46.8</v>
      </c>
      <c r="B156" s="16" t="str">
        <f>[1]HUB!$B158</f>
        <v>SN2-05</v>
      </c>
      <c r="C156" s="14" t="str">
        <f>[1]HUB!$C158</f>
        <v>5/16"</v>
      </c>
      <c r="D156" s="49"/>
      <c r="E156" s="45"/>
      <c r="F156" s="46">
        <f>[1]HUB!$J158</f>
        <v>2.27363636363636</v>
      </c>
      <c r="G156" s="51"/>
    </row>
    <row r="157" ht="21.6" customHeight="1" spans="1:7">
      <c r="A157" s="43" t="str">
        <f>[1]HUB!$A159</f>
        <v>HUB46.9</v>
      </c>
      <c r="B157" s="16" t="str">
        <f>[1]HUB!$B159</f>
        <v>SN2-06</v>
      </c>
      <c r="C157" s="14" t="str">
        <f>[1]HUB!$C159</f>
        <v>3/8"</v>
      </c>
      <c r="D157" s="49"/>
      <c r="E157" s="45"/>
      <c r="F157" s="46">
        <f>[1]HUB!$J159</f>
        <v>4.11863636363636</v>
      </c>
      <c r="G157" s="51"/>
    </row>
    <row r="158" ht="21.6" customHeight="1" spans="1:7">
      <c r="A158" s="43" t="str">
        <f>[1]HUB!$A160</f>
        <v>HUB46.10</v>
      </c>
      <c r="B158" s="16" t="str">
        <f>[1]HUB!$B160</f>
        <v>SN2-08</v>
      </c>
      <c r="C158" s="14" t="str">
        <f>[1]HUB!$C160</f>
        <v>1/2"</v>
      </c>
      <c r="D158" s="49"/>
      <c r="E158" s="45"/>
      <c r="F158" s="46">
        <f>[1]HUB!$J160</f>
        <v>5.75863636363636</v>
      </c>
      <c r="G158" s="51"/>
    </row>
    <row r="159" ht="21.6" customHeight="1" spans="1:7">
      <c r="A159" s="43" t="str">
        <f>[1]HUB!$A161</f>
        <v>HUB46.11</v>
      </c>
      <c r="B159" s="16" t="str">
        <f>[1]HUB!$B161</f>
        <v>SN2-10</v>
      </c>
      <c r="C159" s="14" t="str">
        <f>[1]HUB!$C161</f>
        <v>5/8"</v>
      </c>
      <c r="D159" s="49"/>
      <c r="E159" s="45"/>
      <c r="F159" s="46">
        <f>[1]HUB!$J161</f>
        <v>7.02590909090909</v>
      </c>
      <c r="G159" s="51"/>
    </row>
    <row r="160" ht="21.6" customHeight="1" spans="1:7">
      <c r="A160" s="43" t="str">
        <f>[1]HUB!$A162</f>
        <v>HUB46.12</v>
      </c>
      <c r="B160" s="16" t="str">
        <f>[1]HUB!$B162</f>
        <v>SN2-12</v>
      </c>
      <c r="C160" s="14" t="str">
        <f>[1]HUB!$C162</f>
        <v>3/4"</v>
      </c>
      <c r="D160" s="53"/>
      <c r="E160" s="45"/>
      <c r="F160" s="46">
        <f>[1]HUB!$J162</f>
        <v>12.3559090909091</v>
      </c>
      <c r="G160" s="52"/>
    </row>
    <row r="161" ht="21.6" customHeight="1" spans="1:7">
      <c r="A161" s="43" t="str">
        <f>[1]HUB!$A163</f>
        <v>HUB46.13</v>
      </c>
      <c r="B161" s="16" t="str">
        <f>[1]HUB!$B163</f>
        <v>CN3-04</v>
      </c>
      <c r="C161" s="14" t="str">
        <f>[1]HUB!$C163</f>
        <v>1/4"</v>
      </c>
      <c r="D161" s="74" t="s">
        <v>654</v>
      </c>
      <c r="E161" s="66"/>
      <c r="F161" s="46">
        <f>[1]HUB!$J163</f>
        <v>2.23636363636364</v>
      </c>
      <c r="G161" s="50"/>
    </row>
    <row r="162" ht="21.6" customHeight="1" spans="1:7">
      <c r="A162" s="43" t="str">
        <f>[1]HUB!$A164</f>
        <v>HUB46.14</v>
      </c>
      <c r="B162" s="16" t="str">
        <f>[1]HUB!$B164</f>
        <v>CN3-05</v>
      </c>
      <c r="C162" s="14" t="str">
        <f>[1]HUB!$C164</f>
        <v>5/16"</v>
      </c>
      <c r="D162" s="75"/>
      <c r="E162" s="66"/>
      <c r="F162" s="46">
        <f>[1]HUB!$J164</f>
        <v>2.46</v>
      </c>
      <c r="G162" s="51"/>
    </row>
    <row r="163" ht="21.6" customHeight="1" spans="1:7">
      <c r="A163" s="43" t="str">
        <f>[1]HUB!$A165</f>
        <v>HUB46.15</v>
      </c>
      <c r="B163" s="16" t="str">
        <f>[1]HUB!$B165</f>
        <v>CN3-06</v>
      </c>
      <c r="C163" s="14" t="str">
        <f>[1]HUB!$C165</f>
        <v>3/8"</v>
      </c>
      <c r="D163" s="75"/>
      <c r="E163" s="66"/>
      <c r="F163" s="46">
        <f>[1]HUB!$J165</f>
        <v>4.21181818181818</v>
      </c>
      <c r="G163" s="51"/>
    </row>
    <row r="164" ht="21.6" customHeight="1" spans="1:7">
      <c r="A164" s="43" t="str">
        <f>[1]HUB!$A166</f>
        <v>HUB46.16</v>
      </c>
      <c r="B164" s="16" t="str">
        <f>[1]HUB!$B166</f>
        <v>CN3-08</v>
      </c>
      <c r="C164" s="14" t="str">
        <f>[1]HUB!$C166</f>
        <v>1/2"</v>
      </c>
      <c r="D164" s="75"/>
      <c r="E164" s="66"/>
      <c r="F164" s="46">
        <f>[1]HUB!$J166</f>
        <v>6.15</v>
      </c>
      <c r="G164" s="51"/>
    </row>
    <row r="165" ht="21.6" customHeight="1" spans="1:7">
      <c r="A165" s="43" t="str">
        <f>[1]HUB!$A167</f>
        <v>HUB46.17</v>
      </c>
      <c r="B165" s="16" t="str">
        <f>[1]HUB!$B167</f>
        <v>CN3-10</v>
      </c>
      <c r="C165" s="14" t="str">
        <f>[1]HUB!$C167</f>
        <v>5/8"</v>
      </c>
      <c r="D165" s="75"/>
      <c r="E165" s="66"/>
      <c r="F165" s="46">
        <f>[1]HUB!$J167</f>
        <v>7.62227272727273</v>
      </c>
      <c r="G165" s="51"/>
    </row>
    <row r="166" ht="21.6" customHeight="1" spans="1:7">
      <c r="A166" s="43" t="str">
        <f>[1]HUB!$A168</f>
        <v>HUB46.18</v>
      </c>
      <c r="B166" s="16" t="str">
        <f>[1]HUB!$B168</f>
        <v>CN3-12</v>
      </c>
      <c r="C166" s="14" t="str">
        <f>[1]HUB!$C168</f>
        <v>3/4"</v>
      </c>
      <c r="D166" s="76"/>
      <c r="E166" s="66"/>
      <c r="F166" s="46">
        <f>[1]HUB!$J168</f>
        <v>13.5113636363636</v>
      </c>
      <c r="G166" s="52"/>
    </row>
    <row r="167" ht="21.6" customHeight="1" spans="1:7">
      <c r="A167" s="43" t="str">
        <f>[1]HUB!$A169</f>
        <v>HUB062</v>
      </c>
      <c r="B167" s="16" t="str">
        <f>[1]HUB!$B169</f>
        <v>AH-900MM</v>
      </c>
      <c r="C167" s="14" t="str">
        <f>[1]HUB!$C169</f>
        <v>1/4"</v>
      </c>
      <c r="D167" s="48" t="s">
        <v>655</v>
      </c>
      <c r="E167" s="45"/>
      <c r="F167" s="46">
        <f>[1]HUB!$J169</f>
        <v>11.8269230769231</v>
      </c>
      <c r="G167" s="50"/>
    </row>
    <row r="168" ht="21.6" customHeight="1" spans="1:7">
      <c r="A168" s="43" t="str">
        <f>[1]HUB!$A170</f>
        <v>HUB063</v>
      </c>
      <c r="B168" s="16" t="str">
        <f>[1]HUB!$B170</f>
        <v>AH-1200MM</v>
      </c>
      <c r="C168" s="14" t="str">
        <f>[1]HUB!$C170</f>
        <v>1/4"</v>
      </c>
      <c r="D168" s="53"/>
      <c r="E168" s="45"/>
      <c r="F168" s="46">
        <f>[1]HUB!$J170</f>
        <v>15.375</v>
      </c>
      <c r="G168" s="52"/>
    </row>
    <row r="169" ht="21.6" customHeight="1" spans="1:7">
      <c r="A169" s="43" t="str">
        <f>[1]HUB!$A171</f>
        <v>HUB45.3</v>
      </c>
      <c r="B169" s="16" t="str">
        <f>[1]HUB!$B171</f>
        <v>N-04</v>
      </c>
      <c r="C169" s="14" t="str">
        <f>[1]HUB!$C171</f>
        <v>1/4"</v>
      </c>
      <c r="D169" s="48" t="s">
        <v>656</v>
      </c>
      <c r="E169" s="45"/>
      <c r="F169" s="46">
        <f>[1]HUB!$J171</f>
        <v>2.05</v>
      </c>
      <c r="G169" s="50"/>
    </row>
    <row r="170" ht="21.6" customHeight="1" spans="1:7">
      <c r="A170" s="43" t="str">
        <f>[1]HUB!$A172</f>
        <v>HUB45.4</v>
      </c>
      <c r="B170" s="16" t="str">
        <f>[1]HUB!$B172</f>
        <v>N-06</v>
      </c>
      <c r="C170" s="14" t="str">
        <f>[1]HUB!$C172</f>
        <v>3/8"</v>
      </c>
      <c r="D170" s="49"/>
      <c r="E170" s="45"/>
      <c r="F170" s="46">
        <f>[1]HUB!$J172</f>
        <v>3.72727272727273</v>
      </c>
      <c r="G170" s="51"/>
    </row>
    <row r="171" ht="21.6" customHeight="1" spans="1:7">
      <c r="A171" s="43" t="str">
        <f>[1]HUB!$A173</f>
        <v>HUB45.5</v>
      </c>
      <c r="B171" s="16" t="str">
        <f>[1]HUB!$B173</f>
        <v>N-08</v>
      </c>
      <c r="C171" s="14" t="str">
        <f>[1]HUB!$C173</f>
        <v>1/2"</v>
      </c>
      <c r="D171" s="49"/>
      <c r="E171" s="45"/>
      <c r="F171" s="46">
        <f>[1]HUB!$J173</f>
        <v>4.93863636363636</v>
      </c>
      <c r="G171" s="51"/>
    </row>
    <row r="172" ht="21.6" customHeight="1" spans="1:7">
      <c r="A172" s="43" t="str">
        <f>[1]HUB!$A174</f>
        <v>HUB45.6</v>
      </c>
      <c r="B172" s="16" t="str">
        <f>[1]HUB!$B174</f>
        <v>N-10</v>
      </c>
      <c r="C172" s="14" t="str">
        <f>[1]HUB!$C174</f>
        <v>5/8"</v>
      </c>
      <c r="D172" s="49"/>
      <c r="E172" s="45"/>
      <c r="F172" s="46">
        <f>[1]HUB!$J174</f>
        <v>5.96363636363636</v>
      </c>
      <c r="G172" s="51"/>
    </row>
    <row r="173" ht="21.6" customHeight="1" spans="1:7">
      <c r="A173" s="43" t="str">
        <f>[1]HUB!$A175</f>
        <v>HUB45.7</v>
      </c>
      <c r="B173" s="16" t="str">
        <f>[1]HUB!$B175</f>
        <v>N-12</v>
      </c>
      <c r="C173" s="14" t="str">
        <f>[1]HUB!$C175</f>
        <v>3/4"</v>
      </c>
      <c r="D173" s="49"/>
      <c r="E173" s="45"/>
      <c r="F173" s="46">
        <f>[1]HUB!$J175</f>
        <v>10.25</v>
      </c>
      <c r="G173" s="51"/>
    </row>
    <row r="174" ht="21.6" customHeight="1" spans="1:7">
      <c r="A174" s="43" t="str">
        <f>[1]HUB!$A176</f>
        <v>HUB45.8</v>
      </c>
      <c r="B174" s="16" t="str">
        <f>[1]HUB!$B176</f>
        <v>N-14</v>
      </c>
      <c r="C174" s="14" t="str">
        <f>[1]HUB!$C176</f>
        <v>7/8"</v>
      </c>
      <c r="D174" s="53"/>
      <c r="E174" s="45"/>
      <c r="F174" s="46">
        <f>[1]HUB!$J176</f>
        <v>16.3068181818182</v>
      </c>
      <c r="G174" s="52"/>
    </row>
    <row r="175" ht="21.6" customHeight="1" spans="1:7">
      <c r="A175" s="43" t="str">
        <f>[1]HUB!$A177</f>
        <v>HUB45.9</v>
      </c>
      <c r="B175" s="16" t="str">
        <f>[1]HUB!$B177</f>
        <v>U-04</v>
      </c>
      <c r="C175" s="14" t="str">
        <f>[1]HUB!$C177</f>
        <v>1/4"</v>
      </c>
      <c r="D175" s="74" t="s">
        <v>657</v>
      </c>
      <c r="E175" s="66"/>
      <c r="F175" s="46">
        <f>[1]HUB!$J177</f>
        <v>2.32954545454545</v>
      </c>
      <c r="G175" s="50"/>
    </row>
    <row r="176" ht="21.6" customHeight="1" spans="1:7">
      <c r="A176" s="43" t="str">
        <f>[1]HUB!$A178</f>
        <v>HUB45.10</v>
      </c>
      <c r="B176" s="16" t="str">
        <f>[1]HUB!$B178</f>
        <v>U-05</v>
      </c>
      <c r="C176" s="14" t="str">
        <f>[1]HUB!$C178</f>
        <v>5/16"</v>
      </c>
      <c r="D176" s="75"/>
      <c r="E176" s="66"/>
      <c r="F176" s="46">
        <f>[1]HUB!$J178</f>
        <v>5.68409090909091</v>
      </c>
      <c r="G176" s="51"/>
    </row>
    <row r="177" ht="21.6" customHeight="1" spans="1:7">
      <c r="A177" s="43" t="str">
        <f>[1]HUB!$A179</f>
        <v>HUB45.11</v>
      </c>
      <c r="B177" s="16" t="str">
        <f>[1]HUB!$B179</f>
        <v>U-06</v>
      </c>
      <c r="C177" s="14" t="str">
        <f>[1]HUB!$C179</f>
        <v>3/8"</v>
      </c>
      <c r="D177" s="75"/>
      <c r="E177" s="66"/>
      <c r="F177" s="46">
        <f>[1]HUB!$J179</f>
        <v>9.31818181818182</v>
      </c>
      <c r="G177" s="51"/>
    </row>
    <row r="178" ht="21.6" customHeight="1" spans="1:7">
      <c r="A178" s="43" t="str">
        <f>[1]HUB!$A180</f>
        <v>HUB45.12</v>
      </c>
      <c r="B178" s="16" t="str">
        <f>[1]HUB!$B180</f>
        <v>U-08</v>
      </c>
      <c r="C178" s="14" t="str">
        <f>[1]HUB!$C180</f>
        <v>1/2"</v>
      </c>
      <c r="D178" s="75"/>
      <c r="E178" s="66"/>
      <c r="F178" s="46">
        <f>[1]HUB!$J180</f>
        <v>13.9772727272727</v>
      </c>
      <c r="G178" s="51"/>
    </row>
    <row r="179" ht="21.6" customHeight="1" spans="1:7">
      <c r="A179" s="43" t="str">
        <f>[1]HUB!$A181</f>
        <v>HUB45.13</v>
      </c>
      <c r="B179" s="16" t="str">
        <f>[1]HUB!$B181</f>
        <v>U-10</v>
      </c>
      <c r="C179" s="14" t="str">
        <f>[1]HUB!$C181</f>
        <v>5/8"</v>
      </c>
      <c r="D179" s="75"/>
      <c r="E179" s="66"/>
      <c r="F179" s="46">
        <f>[1]HUB!$J181</f>
        <v>13.9772727272727</v>
      </c>
      <c r="G179" s="51"/>
    </row>
    <row r="180" ht="21.6" customHeight="1" spans="1:7">
      <c r="A180" s="43" t="str">
        <f>[1]HUB!$A182</f>
        <v>HUB45.14</v>
      </c>
      <c r="B180" s="16" t="str">
        <f>[1]HUB!$B182</f>
        <v>U-12</v>
      </c>
      <c r="C180" s="14" t="str">
        <f>[1]HUB!$C182</f>
        <v>3/4"</v>
      </c>
      <c r="D180" s="76"/>
      <c r="E180" s="66"/>
      <c r="F180" s="46">
        <f>[1]HUB!$J182</f>
        <v>32.6136363636364</v>
      </c>
      <c r="G180" s="52"/>
    </row>
    <row r="181" ht="21.6" customHeight="1" spans="1:7">
      <c r="A181" s="43" t="str">
        <f>[1]HUB!$A183</f>
        <v>HUB45.15</v>
      </c>
      <c r="B181" s="16" t="str">
        <f>[1]HUB!$B183</f>
        <v>SV-04x04</v>
      </c>
      <c r="C181" s="14" t="str">
        <f>[1]HUB!$C183</f>
        <v>1/4" SAE</v>
      </c>
      <c r="D181" s="77" t="s">
        <v>658</v>
      </c>
      <c r="E181" s="78"/>
      <c r="F181" s="46">
        <f>[1]HUB!$J183</f>
        <v>39.1363636363636</v>
      </c>
      <c r="G181" s="50"/>
    </row>
    <row r="182" ht="21.6" customHeight="1" spans="1:7">
      <c r="A182" s="43" t="str">
        <f>[1]HUB!$A184</f>
        <v>HUB45.16</v>
      </c>
      <c r="B182" s="16" t="str">
        <f>[1]HUB!$B184</f>
        <v>SV-06x06</v>
      </c>
      <c r="C182" s="14" t="str">
        <f>[1]HUB!$C184</f>
        <v>3/8" SAE</v>
      </c>
      <c r="D182" s="77" t="s">
        <v>658</v>
      </c>
      <c r="E182" s="78"/>
      <c r="F182" s="46">
        <f>[1]HUB!$J184</f>
        <v>45.1931818181818</v>
      </c>
      <c r="G182" s="51"/>
    </row>
    <row r="183" ht="21.6" customHeight="1" spans="1:7">
      <c r="A183" s="43" t="str">
        <f>[1]HUB!$A185</f>
        <v>HUB45.17</v>
      </c>
      <c r="B183" s="16" t="str">
        <f>[1]HUB!$B185</f>
        <v>SV-08x08</v>
      </c>
      <c r="C183" s="14" t="str">
        <f>[1]HUB!$C185</f>
        <v>1/2" SAE</v>
      </c>
      <c r="D183" s="77" t="s">
        <v>658</v>
      </c>
      <c r="E183" s="78"/>
      <c r="F183" s="46">
        <f>[1]HUB!$J185</f>
        <v>48.4545454545454</v>
      </c>
      <c r="G183" s="51"/>
    </row>
    <row r="184" ht="21.6" customHeight="1" spans="1:7">
      <c r="A184" s="43" t="str">
        <f>[1]HUB!$A186</f>
        <v>HUB45.18</v>
      </c>
      <c r="B184" s="16" t="str">
        <f>[1]HUB!$B186</f>
        <v>SV-10x10</v>
      </c>
      <c r="C184" s="14" t="str">
        <f>[1]HUB!$C186</f>
        <v>5/8" SAE</v>
      </c>
      <c r="D184" s="77" t="s">
        <v>658</v>
      </c>
      <c r="E184" s="78"/>
      <c r="F184" s="46">
        <f>[1]HUB!$J186</f>
        <v>51.25</v>
      </c>
      <c r="G184" s="51"/>
    </row>
    <row r="185" ht="21.6" customHeight="1" spans="1:7">
      <c r="A185" s="43" t="str">
        <f>[1]HUB!$A187</f>
        <v>HUB45.19</v>
      </c>
      <c r="B185" s="16" t="str">
        <f>[1]HUB!$B187</f>
        <v>SV-12x12</v>
      </c>
      <c r="C185" s="14" t="str">
        <f>[1]HUB!$C187</f>
        <v>3/4" SAE</v>
      </c>
      <c r="D185" s="77" t="s">
        <v>658</v>
      </c>
      <c r="E185" s="78"/>
      <c r="F185" s="46">
        <f>[1]HUB!$J187</f>
        <v>66.1590909090909</v>
      </c>
      <c r="G185" s="51"/>
    </row>
    <row r="186" ht="21.6" customHeight="1" spans="1:7">
      <c r="A186" s="43" t="str">
        <f>[1]HUB!$A188</f>
        <v>HUB45.20</v>
      </c>
      <c r="B186" s="16" t="str">
        <f>[1]HUB!$B188</f>
        <v>SV-14x14</v>
      </c>
      <c r="C186" s="14" t="str">
        <f>[1]HUB!$C188</f>
        <v>7/8"welding</v>
      </c>
      <c r="D186" s="77" t="s">
        <v>658</v>
      </c>
      <c r="E186" s="78"/>
      <c r="F186" s="46">
        <f>[1]HUB!$J188</f>
        <v>84.7954545454545</v>
      </c>
      <c r="G186" s="52"/>
    </row>
    <row r="187" ht="57.75" customHeight="1" spans="1:7">
      <c r="A187" s="43" t="str">
        <f>[1]HUB!$A189</f>
        <v>HUB064</v>
      </c>
      <c r="B187" s="16" t="str">
        <f>[1]HUB!$B189</f>
        <v>AH-632 HUB</v>
      </c>
      <c r="C187" s="14" t="str">
        <f>[1]HUB!$C189</f>
        <v>A/C 220V</v>
      </c>
      <c r="D187" s="69" t="s">
        <v>659</v>
      </c>
      <c r="E187" s="45"/>
      <c r="F187" s="46">
        <f>[1]HUB!$J189</f>
        <v>76.3725490196078</v>
      </c>
      <c r="G187" s="68"/>
    </row>
    <row r="188" ht="57.75" customHeight="1" spans="1:7">
      <c r="A188" s="43" t="str">
        <f>[1]HUB!$A190</f>
        <v>HUB064.1</v>
      </c>
      <c r="B188" s="16" t="str">
        <f>[1]HUB!$B190</f>
        <v>WA-632 CHINA</v>
      </c>
      <c r="C188" s="14"/>
      <c r="D188" s="69" t="s">
        <v>659</v>
      </c>
      <c r="E188" s="45"/>
      <c r="F188" s="46"/>
      <c r="G188" s="68"/>
    </row>
    <row r="189" ht="45" customHeight="1" spans="1:7">
      <c r="A189" s="43" t="str">
        <f>[1]HUB!$A192</f>
        <v>HUB065</v>
      </c>
      <c r="B189" s="16" t="str">
        <f>[1]HUB!$B192</f>
        <v>AH-634</v>
      </c>
      <c r="C189" s="14" t="str">
        <f>[1]HUB!$C192</f>
        <v>A/C 220V</v>
      </c>
      <c r="D189" s="69" t="s">
        <v>659</v>
      </c>
      <c r="E189" s="70"/>
      <c r="F189" s="46">
        <f>[1]HUB!$J192</f>
        <v>683.333333333333</v>
      </c>
      <c r="G189" s="68"/>
    </row>
    <row r="190" ht="45" customHeight="1" spans="1:7">
      <c r="A190" s="43" t="str">
        <f>[1]HUB!$A193</f>
        <v>HUB065.1</v>
      </c>
      <c r="B190" s="16" t="str">
        <f>[1]HUB!$B193</f>
        <v>WA-634 Square type big</v>
      </c>
      <c r="C190" s="14"/>
      <c r="D190" s="69" t="s">
        <v>659</v>
      </c>
      <c r="E190" s="70"/>
      <c r="F190" s="46"/>
      <c r="G190" s="68"/>
    </row>
    <row r="191" ht="57" customHeight="1" spans="1:7">
      <c r="A191" s="43" t="str">
        <f>[1]HUB!$A194</f>
        <v>HUB066</v>
      </c>
      <c r="B191" s="16" t="str">
        <f>[1]HUB!$B194</f>
        <v>AH-1238S</v>
      </c>
      <c r="C191" s="14">
        <f>[1]HUB!$C194</f>
        <v>0</v>
      </c>
      <c r="D191" s="44" t="s">
        <v>660</v>
      </c>
      <c r="E191" s="45"/>
      <c r="F191" s="46">
        <f>[1]HUB!$J194</f>
        <v>160.78431372549</v>
      </c>
      <c r="G191" s="68"/>
    </row>
    <row r="192" ht="38.25" customHeight="1" spans="1:7">
      <c r="A192" s="43" t="str">
        <f>[1]HUB!$A195</f>
        <v>HUB067</v>
      </c>
      <c r="B192" s="16" t="str">
        <f>[1]HUB!$B195</f>
        <v>AH-1238N</v>
      </c>
      <c r="C192" s="14">
        <f>[1]HUB!$C195</f>
        <v>0</v>
      </c>
      <c r="D192" s="44" t="s">
        <v>661</v>
      </c>
      <c r="E192" s="45"/>
      <c r="F192" s="46">
        <f>[1]HUB!$J195</f>
        <v>144.705882352941</v>
      </c>
      <c r="G192" s="68"/>
    </row>
    <row r="193" ht="51.75" customHeight="1" spans="1:7">
      <c r="A193" s="43" t="str">
        <f>[1]HUB!$A196</f>
        <v>HUB067.1</v>
      </c>
      <c r="B193" s="16" t="str">
        <f>[1]HUB!$B196</f>
        <v>AH-1230S</v>
      </c>
      <c r="C193" s="14">
        <f>[1]HUB!$C196</f>
        <v>0</v>
      </c>
      <c r="D193" s="79" t="s">
        <v>662</v>
      </c>
      <c r="E193" s="80"/>
      <c r="F193" s="46">
        <f>[1]HUB!$J196</f>
        <v>191.333333333333</v>
      </c>
      <c r="G193" s="67"/>
    </row>
    <row r="194" ht="46.5" customHeight="1" spans="1:7">
      <c r="A194" s="43" t="str">
        <f>[1]HUB!$A197</f>
        <v>HUB067.2</v>
      </c>
      <c r="B194" s="16" t="str">
        <f>[1]HUB!$B197</f>
        <v>AH-1230N</v>
      </c>
      <c r="C194" s="14">
        <f>[1]HUB!$C197</f>
        <v>0</v>
      </c>
      <c r="D194" s="79" t="s">
        <v>663</v>
      </c>
      <c r="E194" s="80"/>
      <c r="F194" s="46">
        <f>[1]HUB!$J197</f>
        <v>162.392156862745</v>
      </c>
      <c r="G194" s="67"/>
    </row>
    <row r="195" ht="46.5" customHeight="1" spans="1:7">
      <c r="A195" s="43" t="str">
        <f>[1]HUB!$A198</f>
        <v>HUB067.3</v>
      </c>
      <c r="B195" s="16" t="str">
        <f>[1]HUB!$B198</f>
        <v>HS-1140</v>
      </c>
      <c r="C195" s="14"/>
      <c r="D195" s="79" t="s">
        <v>663</v>
      </c>
      <c r="E195" s="80"/>
      <c r="F195" s="46">
        <f>[1]HUB!$J198</f>
        <v>122.549019607843</v>
      </c>
      <c r="G195" s="67"/>
    </row>
    <row r="196" ht="46.5" customHeight="1" spans="1:7">
      <c r="A196" s="43" t="str">
        <f>[1]HUB!$A199</f>
        <v>HUB068</v>
      </c>
      <c r="B196" s="16" t="str">
        <f>[1]HUB!$B199</f>
        <v>AH-838</v>
      </c>
      <c r="C196" s="14" t="str">
        <f>[1]HUB!$C199</f>
        <v>AH-838A
AH-838B
AH-838C
AH-838D</v>
      </c>
      <c r="D196" s="44" t="s">
        <v>664</v>
      </c>
      <c r="E196" s="45"/>
      <c r="F196" s="46">
        <f>[1]HUB!$J199</f>
        <v>233.137254901961</v>
      </c>
      <c r="G196" s="68"/>
    </row>
    <row r="197" ht="46.5" customHeight="1" spans="1:7">
      <c r="A197" s="43" t="str">
        <f>[1]HUB!$A200</f>
        <v>HUB069</v>
      </c>
      <c r="B197" s="16" t="str">
        <f>[1]HUB!$B200</f>
        <v>AH-1178</v>
      </c>
      <c r="C197" s="14" t="str">
        <f>[1]HUB!$C200</f>
        <v>Safety Latches &amp; Inside Release Handles</v>
      </c>
      <c r="D197" s="44" t="s">
        <v>665</v>
      </c>
      <c r="E197" s="45"/>
      <c r="F197" s="46">
        <f>[1]HUB!$J200</f>
        <v>140.686274509804</v>
      </c>
      <c r="G197" s="50"/>
    </row>
    <row r="198" ht="46.5" customHeight="1" spans="1:7">
      <c r="A198" s="43" t="str">
        <f>[1]HUB!$A201</f>
        <v>HUB069.1</v>
      </c>
      <c r="B198" s="16" t="str">
        <f>[1]HUB!$B201</f>
        <v>HS-1178A</v>
      </c>
      <c r="C198" s="14" t="str">
        <f>[1]HUB!$C201</f>
        <v>Safety Latches &amp; Inside Release Handles</v>
      </c>
      <c r="D198" s="44" t="s">
        <v>666</v>
      </c>
      <c r="E198" s="45"/>
      <c r="F198" s="46">
        <f>[1]HUB!$J201</f>
        <v>87.8533231474408</v>
      </c>
      <c r="G198" s="50"/>
    </row>
    <row r="199" ht="46.5" customHeight="1" spans="1:7">
      <c r="A199" s="43" t="str">
        <f>[1]HUB!$A202</f>
        <v>HUB069.10</v>
      </c>
      <c r="B199" s="16" t="str">
        <f>[1]HUB!$B202</f>
        <v>HS-1178S (short thickness)</v>
      </c>
      <c r="C199" s="14" t="str">
        <f>[1]HUB!$C202</f>
        <v>Safety Latches &amp; Inside Release Handles</v>
      </c>
      <c r="D199" s="44" t="s">
        <v>667</v>
      </c>
      <c r="E199" s="45"/>
      <c r="F199" s="46">
        <f>[1]HUB!$J202</f>
        <v>82.4906233679913</v>
      </c>
      <c r="G199" s="50"/>
    </row>
    <row r="200" ht="88.5" customHeight="1" spans="1:7">
      <c r="A200" s="43" t="str">
        <f>[1]HUB!$A203</f>
        <v>HUB069.2</v>
      </c>
      <c r="B200" s="16" t="str">
        <f>[1]HUB!$B203</f>
        <v>HS-1178B DOUBLE HANDLE</v>
      </c>
      <c r="C200" s="14" t="str">
        <f>[1]HUB!$C203</f>
        <v>Safety Latches &amp; Inside Release Handles 45-70mm</v>
      </c>
      <c r="D200" s="44"/>
      <c r="E200" s="45"/>
      <c r="F200" s="46">
        <f>[1]HUB!$J203</f>
        <v>264.550264550265</v>
      </c>
      <c r="G200" s="50"/>
    </row>
    <row r="201" ht="46.5" customHeight="1" spans="1:7">
      <c r="A201" s="43" t="e">
        <f>[1]HUB!#REF!</f>
        <v>#REF!</v>
      </c>
      <c r="B201" s="16" t="e">
        <f>[1]HUB!#REF!</f>
        <v>#REF!</v>
      </c>
      <c r="C201" s="14" t="e">
        <f>[1]HUB!#REF!</f>
        <v>#REF!</v>
      </c>
      <c r="D201" s="44"/>
      <c r="E201" s="45"/>
      <c r="F201" s="46" t="e">
        <f>[1]HUB!#REF!</f>
        <v>#REF!</v>
      </c>
      <c r="G201" s="50"/>
    </row>
    <row r="202" ht="46.5" customHeight="1" spans="1:7">
      <c r="A202" s="43" t="str">
        <f>[1]HUB!$A204</f>
        <v>HUB070</v>
      </c>
      <c r="B202" s="16" t="str">
        <f>[1]HUB!$B204</f>
        <v>AH-1460</v>
      </c>
      <c r="C202" s="14">
        <f>[1]HUB!$C204</f>
        <v>0</v>
      </c>
      <c r="D202" s="44" t="s">
        <v>668</v>
      </c>
      <c r="E202" s="45"/>
      <c r="F202" s="46" t="str">
        <f>[1]HUB!$J204</f>
        <v>~</v>
      </c>
      <c r="G202" s="50"/>
    </row>
    <row r="203" ht="46.5" customHeight="1" spans="1:7">
      <c r="A203" s="43" t="str">
        <f>[1]HUB!$A205</f>
        <v>HUB070.1</v>
      </c>
      <c r="B203" s="16" t="str">
        <f>[1]HUB!$B205</f>
        <v>HS-1460C</v>
      </c>
      <c r="C203" s="14">
        <f>[1]HUB!$C205</f>
        <v>0</v>
      </c>
      <c r="D203" s="44" t="s">
        <v>669</v>
      </c>
      <c r="E203" s="45"/>
      <c r="F203" s="46">
        <f>[1]HUB!$J205</f>
        <v>79.3650793650794</v>
      </c>
      <c r="G203" s="51"/>
    </row>
    <row r="204" ht="46.5" customHeight="1" spans="1:7">
      <c r="A204" s="43" t="e">
        <f>[1]HUB!#REF!</f>
        <v>#REF!</v>
      </c>
      <c r="B204" s="16" t="e">
        <f>[1]HUB!#REF!</f>
        <v>#REF!</v>
      </c>
      <c r="C204" s="14" t="e">
        <f>[1]HUB!#REF!</f>
        <v>#REF!</v>
      </c>
      <c r="D204" s="44" t="s">
        <v>670</v>
      </c>
      <c r="E204" s="45"/>
      <c r="F204" s="46" t="e">
        <f>[1]HUB!#REF!</f>
        <v>#REF!</v>
      </c>
      <c r="G204" s="51"/>
    </row>
    <row r="205" ht="46.5" customHeight="1" spans="1:7">
      <c r="A205" s="43" t="e">
        <f>[1]HUB!#REF!</f>
        <v>#REF!</v>
      </c>
      <c r="B205" s="16" t="e">
        <f>[1]HUB!#REF!</f>
        <v>#REF!</v>
      </c>
      <c r="C205" s="14" t="e">
        <f>[1]HUB!#REF!</f>
        <v>#REF!</v>
      </c>
      <c r="D205" s="44" t="s">
        <v>671</v>
      </c>
      <c r="E205" s="45"/>
      <c r="F205" s="46" t="e">
        <f>[1]HUB!#REF!</f>
        <v>#REF!</v>
      </c>
      <c r="G205" s="52"/>
    </row>
    <row r="206" ht="46.5" customHeight="1" spans="1:7">
      <c r="A206" s="43" t="str">
        <f>[1]HUB!$A206</f>
        <v>HUB071</v>
      </c>
      <c r="B206" s="16" t="str">
        <f>[1]HUB!$B206</f>
        <v>AH-1179</v>
      </c>
      <c r="C206" s="14" t="str">
        <f>[1]HUB!$C206</f>
        <v>Safety Latches &amp; Inside Release Handles</v>
      </c>
      <c r="D206" s="44" t="s">
        <v>672</v>
      </c>
      <c r="E206" s="45"/>
      <c r="F206" s="46">
        <f>[1]HUB!$J206</f>
        <v>241.176470588235</v>
      </c>
      <c r="G206" s="47"/>
    </row>
    <row r="207" ht="46.5" customHeight="1" spans="1:7">
      <c r="A207" s="43" t="str">
        <f>[1]HUB!$A207</f>
        <v>HUB071.1</v>
      </c>
      <c r="B207" s="16" t="str">
        <f>[1]HUB!$B207</f>
        <v>HS-1179</v>
      </c>
      <c r="C207" s="14" t="str">
        <f>[1]HUB!$C207</f>
        <v>Safety Latches &amp; Inside Release Handles</v>
      </c>
      <c r="D207" s="44" t="s">
        <v>673</v>
      </c>
      <c r="E207" s="45"/>
      <c r="F207" s="46">
        <f>[1]HUB!$J207</f>
        <v>233.426704014939</v>
      </c>
      <c r="G207" s="47"/>
    </row>
    <row r="208" ht="46.5" customHeight="1" spans="1:7">
      <c r="A208" s="43" t="str">
        <f>[1]HUB!$A208</f>
        <v>HUB072</v>
      </c>
      <c r="B208" s="16" t="str">
        <f>[1]HUB!$B208</f>
        <v>AH-1450</v>
      </c>
      <c r="C208" s="14">
        <f>[1]HUB!$C208</f>
        <v>0</v>
      </c>
      <c r="D208" s="44" t="s">
        <v>674</v>
      </c>
      <c r="E208" s="45"/>
      <c r="F208" s="46">
        <f>[1]HUB!$J208</f>
        <v>188.117647058824</v>
      </c>
      <c r="G208" s="50"/>
    </row>
    <row r="209" ht="46.5" customHeight="1" spans="1:7">
      <c r="A209" s="43" t="str">
        <f>[1]HUB!$A209</f>
        <v>HUB073</v>
      </c>
      <c r="B209" s="16" t="str">
        <f>[1]HUB!$B209</f>
        <v>AH-1470</v>
      </c>
      <c r="C209" s="14">
        <f>[1]HUB!$C209</f>
        <v>0</v>
      </c>
      <c r="D209" s="44" t="s">
        <v>675</v>
      </c>
      <c r="E209" s="45"/>
      <c r="F209" s="46">
        <f>[1]HUB!$J209</f>
        <v>237.156862745098</v>
      </c>
      <c r="G209" s="52"/>
    </row>
    <row r="210" ht="46.5" customHeight="1" spans="1:7">
      <c r="A210" s="43" t="str">
        <f>[1]HUB!$A210</f>
        <v>HUB073.1</v>
      </c>
      <c r="B210" s="16" t="str">
        <f>[1]HUB!$B210</f>
        <v>HS-1470 (70mm)</v>
      </c>
      <c r="C210" s="14">
        <f>[1]HUB!$C210</f>
        <v>0</v>
      </c>
      <c r="D210" s="44" t="s">
        <v>676</v>
      </c>
      <c r="E210" s="45"/>
      <c r="F210" s="46">
        <f>[1]HUB!$J210</f>
        <v>122.230710466005</v>
      </c>
      <c r="G210" s="47"/>
    </row>
    <row r="211" ht="46.5" customHeight="1" spans="1:7">
      <c r="A211" s="43" t="str">
        <f>[1]HUB!$A211</f>
        <v>HUB074</v>
      </c>
      <c r="B211" s="16" t="str">
        <f>[1]HUB!$B211</f>
        <v>AH-1600</v>
      </c>
      <c r="C211" s="14">
        <f>[1]HUB!$C211</f>
        <v>0</v>
      </c>
      <c r="D211" s="61" t="s">
        <v>664</v>
      </c>
      <c r="E211" s="62"/>
      <c r="F211" s="46">
        <f>[1]HUB!$J211</f>
        <v>153.475935828877</v>
      </c>
      <c r="G211" s="47"/>
    </row>
    <row r="212" ht="46.5" customHeight="1" spans="1:7">
      <c r="A212" s="43" t="str">
        <f>[1]HUB!$A212</f>
        <v>HUB075</v>
      </c>
      <c r="B212" s="16" t="str">
        <f>[1]HUB!$B212</f>
        <v>AH-1132</v>
      </c>
      <c r="C212" s="14">
        <f>[1]HUB!$C212</f>
        <v>0</v>
      </c>
      <c r="D212" s="81" t="s">
        <v>677</v>
      </c>
      <c r="E212" s="82"/>
      <c r="F212" s="46">
        <f>[1]HUB!$J212</f>
        <v>49.1122994652406</v>
      </c>
      <c r="G212" s="47"/>
    </row>
    <row r="213" ht="46.5" customHeight="1" spans="1:7">
      <c r="A213" s="43" t="str">
        <f>[1]HUB!$A213</f>
        <v>HUB076</v>
      </c>
      <c r="B213" s="16" t="str">
        <f>[1]HUB!$B213</f>
        <v>AH-1334</v>
      </c>
      <c r="C213" s="14">
        <f>[1]HUB!$C213</f>
        <v>0</v>
      </c>
      <c r="D213" s="83" t="s">
        <v>678</v>
      </c>
      <c r="E213" s="82"/>
      <c r="F213" s="46">
        <f>[1]HUB!$J213</f>
        <v>48.2352941176471</v>
      </c>
      <c r="G213" s="47"/>
    </row>
    <row r="214" ht="70.5" customHeight="1" spans="1:7">
      <c r="A214" s="43" t="str">
        <f>[1]HUB!$A214</f>
        <v>HUB076.1</v>
      </c>
      <c r="B214" s="16" t="str">
        <f>[1]HUB!$B214</f>
        <v>HK-4001,4100</v>
      </c>
      <c r="C214" s="14">
        <f>[1]HUB!$C214</f>
        <v>0</v>
      </c>
      <c r="D214" s="83" t="s">
        <v>679</v>
      </c>
      <c r="E214" s="82"/>
      <c r="F214" s="46">
        <f>[1]HUB!$J214</f>
        <v>203.717850776674</v>
      </c>
      <c r="G214" s="47"/>
    </row>
    <row r="215" ht="60" customHeight="1" spans="1:7">
      <c r="A215" s="43" t="str">
        <f>[1]HUB!$A215</f>
        <v>HUB076.2</v>
      </c>
      <c r="B215" s="16" t="str">
        <f>[1]HUB!$B215</f>
        <v>HS-1191 HINGES (PER PAIR)</v>
      </c>
      <c r="C215" s="14">
        <f>[1]HUB!$C215</f>
        <v>0</v>
      </c>
      <c r="D215" s="61" t="s">
        <v>680</v>
      </c>
      <c r="E215" s="62"/>
      <c r="F215" s="46">
        <f>[1]HUB!$J215</f>
        <v>89.126559714795</v>
      </c>
      <c r="G215" s="47"/>
    </row>
    <row r="216" ht="60" customHeight="1" spans="1:7">
      <c r="A216" s="43" t="str">
        <f>[1]HUB!$A216</f>
        <v>HUB076.3</v>
      </c>
      <c r="B216" s="16" t="str">
        <f>[1]HUB!$B216</f>
        <v>HS-1128 HINGES (PER PAIR) black</v>
      </c>
      <c r="C216" s="14">
        <f>[1]HUB!$C216</f>
        <v>0</v>
      </c>
      <c r="D216" s="61"/>
      <c r="E216" s="62"/>
      <c r="F216" s="46">
        <f>[1]HUB!$J216</f>
        <v>117.137764196588</v>
      </c>
      <c r="G216" s="47"/>
    </row>
    <row r="217" ht="60" customHeight="1" spans="1:7">
      <c r="A217" s="43" t="str">
        <f>[1]HUB!$A217</f>
        <v>HUB076.4</v>
      </c>
      <c r="B217" s="16" t="str">
        <f>[1]HUB!$B217</f>
        <v>HS-1199 HANDLE</v>
      </c>
      <c r="C217" s="14">
        <f>[1]HUB!$C217</f>
        <v>0</v>
      </c>
      <c r="D217" s="61"/>
      <c r="E217" s="62"/>
      <c r="F217" s="46">
        <f>[1]HUB!$J217</f>
        <v>159.154570919277</v>
      </c>
      <c r="G217" s="47"/>
    </row>
    <row r="218" ht="55.5" customHeight="1" spans="1:7">
      <c r="A218" s="43" t="str">
        <f>[1]HUB!$A218</f>
        <v>HUB077</v>
      </c>
      <c r="B218" s="16" t="str">
        <f>[1]HUB!$B218</f>
        <v>AH-1800</v>
      </c>
      <c r="C218" s="14" t="str">
        <f>[1]HUB!$C218</f>
        <v>ITALY DESIGN</v>
      </c>
      <c r="D218" s="61" t="s">
        <v>664</v>
      </c>
      <c r="E218" s="62"/>
      <c r="F218" s="46">
        <f>[1]HUB!$J218</f>
        <v>175.401069518717</v>
      </c>
      <c r="G218" s="47"/>
    </row>
    <row r="219" ht="69" customHeight="1" spans="1:7">
      <c r="A219" s="43" t="str">
        <f>[1]HUB!$A219</f>
        <v>HUB078</v>
      </c>
      <c r="B219" s="16" t="str">
        <f>[1]HUB!$B219</f>
        <v>HS-1139 HINGES (PER PAIR)s/steel</v>
      </c>
      <c r="C219" s="14" t="str">
        <f>[1]HUB!$C219</f>
        <v>ITALY DESIGN</v>
      </c>
      <c r="D219" s="84" t="s">
        <v>681</v>
      </c>
      <c r="E219" s="85"/>
      <c r="F219" s="46">
        <f>[1]HUB!$J219</f>
        <v>216.450216450216</v>
      </c>
      <c r="G219" s="47"/>
    </row>
    <row r="220" ht="89.25" customHeight="1" spans="1:7">
      <c r="A220" s="43" t="str">
        <f>[1]HUB!$A220</f>
        <v>HUB078.1</v>
      </c>
      <c r="B220" s="16" t="str">
        <f>[1]HUB!$B220</f>
        <v>HS-01 CONTENA LOCK ACC</v>
      </c>
      <c r="C220" s="14">
        <f>[1]HUB!$C220</f>
        <v>0</v>
      </c>
      <c r="D220" s="84"/>
      <c r="E220" s="85"/>
      <c r="F220" s="46">
        <f>[1]HUB!$J220</f>
        <v>381.970970206264</v>
      </c>
      <c r="G220" s="47"/>
    </row>
    <row r="221" ht="56.25" customHeight="1" spans="1:7">
      <c r="A221" s="43" t="str">
        <f>[1]HUB!$A221</f>
        <v>HUB079</v>
      </c>
      <c r="B221" s="16" t="str">
        <f>[1]HUB!$B221</f>
        <v>AH-1161S Camlift hinges c/w spring</v>
      </c>
      <c r="C221" s="14">
        <f>[1]HUB!$C221</f>
        <v>0</v>
      </c>
      <c r="D221" s="61" t="s">
        <v>682</v>
      </c>
      <c r="E221" s="62"/>
      <c r="F221" s="46">
        <f>[1]HUB!$J221</f>
        <v>250.823529411765</v>
      </c>
      <c r="G221" s="47"/>
    </row>
    <row r="222" ht="63.75" customHeight="1" spans="1:7">
      <c r="A222" s="43" t="str">
        <f>[1]HUB!$A222</f>
        <v>HUB080</v>
      </c>
      <c r="B222" s="16" t="str">
        <f>[1]HUB!$B222</f>
        <v>AH-1161N non camlift hinges</v>
      </c>
      <c r="C222" s="14">
        <f>[1]HUB!$C222</f>
        <v>0</v>
      </c>
      <c r="D222" s="61" t="s">
        <v>683</v>
      </c>
      <c r="E222" s="62"/>
      <c r="F222" s="46">
        <f>[1]HUB!$J222</f>
        <v>219.251336898396</v>
      </c>
      <c r="G222" s="50"/>
    </row>
    <row r="223" ht="49.5" customHeight="1" spans="1:7">
      <c r="A223" s="43" t="str">
        <f>[1]HUB!$A223</f>
        <v>HUB081</v>
      </c>
      <c r="B223" s="16" t="str">
        <f>[1]HUB!$B223</f>
        <v>AH-1161NCL Camlift hinges</v>
      </c>
      <c r="C223" s="14">
        <f>[1]HUB!$C223</f>
        <v>0</v>
      </c>
      <c r="D223" s="61" t="s">
        <v>683</v>
      </c>
      <c r="E223" s="62"/>
      <c r="F223" s="46">
        <f>[1]HUB!$J223</f>
        <v>219.251336898396</v>
      </c>
      <c r="G223" s="52"/>
    </row>
    <row r="224" ht="30" customHeight="1" spans="1:7">
      <c r="A224" s="43" t="str">
        <f>[1]HUB!$A224</f>
        <v>HUB081.1</v>
      </c>
      <c r="B224" s="16" t="str">
        <f>[1]HUB!$B224</f>
        <v>AH-1162</v>
      </c>
      <c r="C224" s="14">
        <f>[1]HUB!$C224</f>
        <v>0</v>
      </c>
      <c r="D224" s="83" t="s">
        <v>684</v>
      </c>
      <c r="E224" s="82"/>
      <c r="F224" s="46">
        <f>[1]HUB!$J224</f>
        <v>123.267973856209</v>
      </c>
      <c r="G224" s="47"/>
    </row>
    <row r="225" ht="55.5" customHeight="1" spans="1:7">
      <c r="A225" s="43" t="str">
        <f>[1]HUB!$A225</f>
        <v>HUB081.2</v>
      </c>
      <c r="B225" s="16" t="str">
        <f>[1]HUB!$B225</f>
        <v>HS-608-1</v>
      </c>
      <c r="C225" s="14">
        <f>[1]HUB!$C225</f>
        <v>0</v>
      </c>
      <c r="D225" s="83" t="s">
        <v>685</v>
      </c>
      <c r="E225" s="82"/>
      <c r="F225" s="46">
        <f>[1]HUB!$J225</f>
        <v>62.8306878306878</v>
      </c>
      <c r="G225" s="47"/>
    </row>
    <row r="226" ht="50.25" customHeight="1" spans="1:7">
      <c r="A226" s="43" t="str">
        <f>[1]HUB!$A226</f>
        <v>HUB081.3</v>
      </c>
      <c r="B226" s="16" t="str">
        <f>[1]HUB!$B226</f>
        <v>HS-608-2</v>
      </c>
      <c r="C226" s="14">
        <f>[1]HUB!$C226</f>
        <v>0</v>
      </c>
      <c r="D226" s="83" t="s">
        <v>685</v>
      </c>
      <c r="E226" s="82"/>
      <c r="F226" s="46">
        <f>[1]HUB!$J226</f>
        <v>62.8306878306878</v>
      </c>
      <c r="G226" s="47"/>
    </row>
    <row r="227" ht="49.5" customHeight="1" spans="1:7">
      <c r="A227" s="43" t="e">
        <f>[1]HUB!#REF!</f>
        <v>#REF!</v>
      </c>
      <c r="B227" s="16" t="e">
        <f>[1]HUB!#REF!</f>
        <v>#REF!</v>
      </c>
      <c r="C227" s="14" t="e">
        <f>[1]HUB!#REF!</f>
        <v>#REF!</v>
      </c>
      <c r="D227" s="61" t="s">
        <v>686</v>
      </c>
      <c r="E227" s="62"/>
      <c r="F227" s="46" t="e">
        <f>[1]HUB!#REF!</f>
        <v>#REF!</v>
      </c>
      <c r="G227" s="47"/>
    </row>
    <row r="228" ht="58.5" customHeight="1" spans="1:7">
      <c r="A228" s="43" t="e">
        <f>[1]HUB!#REF!</f>
        <v>#REF!</v>
      </c>
      <c r="B228" s="16" t="e">
        <f>[1]HUB!#REF!</f>
        <v>#REF!</v>
      </c>
      <c r="C228" s="14" t="e">
        <f>[1]HUB!#REF!</f>
        <v>#REF!</v>
      </c>
      <c r="D228" s="86" t="s">
        <v>687</v>
      </c>
      <c r="E228" s="62"/>
      <c r="F228" s="46" t="e">
        <f>[1]HUB!#REF!</f>
        <v>#REF!</v>
      </c>
      <c r="G228" s="47"/>
    </row>
    <row r="229" ht="54.75" customHeight="1" spans="1:7">
      <c r="A229" s="43" t="e">
        <f>[1]HUB!#REF!</f>
        <v>#REF!</v>
      </c>
      <c r="B229" s="16" t="e">
        <f>[1]HUB!#REF!</f>
        <v>#REF!</v>
      </c>
      <c r="C229" s="14" t="e">
        <f>[1]HUB!#REF!</f>
        <v>#REF!</v>
      </c>
      <c r="D229" s="86" t="s">
        <v>688</v>
      </c>
      <c r="E229" s="62"/>
      <c r="F229" s="46" t="e">
        <f>[1]HUB!#REF!</f>
        <v>#REF!</v>
      </c>
      <c r="G229" s="47"/>
    </row>
    <row r="230" ht="62" customHeight="1" spans="1:7">
      <c r="A230" s="43" t="e">
        <f>[1]HUB!#REF!</f>
        <v>#REF!</v>
      </c>
      <c r="B230" s="16" t="e">
        <f>[1]HUB!#REF!</f>
        <v>#REF!</v>
      </c>
      <c r="C230" s="14" t="e">
        <f>[1]HUB!#REF!</f>
        <v>#REF!</v>
      </c>
      <c r="D230" s="86" t="s">
        <v>689</v>
      </c>
      <c r="E230" s="62"/>
      <c r="F230" s="46" t="e">
        <f>[1]HUB!#REF!</f>
        <v>#REF!</v>
      </c>
      <c r="G230" s="47"/>
    </row>
    <row r="231" ht="49.5" customHeight="1" spans="1:7">
      <c r="A231" s="43" t="str">
        <f>[1]HUB!$A227</f>
        <v>HUB081.4</v>
      </c>
      <c r="B231" s="16" t="str">
        <f>[1]HUB!$B227</f>
        <v>TM-3.2</v>
      </c>
      <c r="C231" s="14">
        <f>[1]HUB!$C227</f>
        <v>0</v>
      </c>
      <c r="D231" s="61" t="s">
        <v>690</v>
      </c>
      <c r="E231" s="62"/>
      <c r="F231" s="46">
        <f>[1]HUB!$J227</f>
        <v>12.2236394557823</v>
      </c>
      <c r="G231" s="50"/>
    </row>
    <row r="232" ht="36" customHeight="1" spans="1:7">
      <c r="A232" s="43" t="str">
        <f>[1]HUB!$A228</f>
        <v>HUB081.5</v>
      </c>
      <c r="B232" s="16" t="str">
        <f>[1]HUB!$B228</f>
        <v>TM-4.0H </v>
      </c>
      <c r="C232" s="14">
        <f>[1]HUB!$C228</f>
        <v>0</v>
      </c>
      <c r="D232" s="61" t="s">
        <v>691</v>
      </c>
      <c r="E232" s="45"/>
      <c r="F232" s="46">
        <f>[1]HUB!$J228</f>
        <v>15.7312925170068</v>
      </c>
      <c r="G232" s="51"/>
    </row>
    <row r="233" ht="48" customHeight="1" spans="1:7">
      <c r="A233" s="43" t="str">
        <f>[1]HUB!$A229</f>
        <v>HUB081.6</v>
      </c>
      <c r="B233" s="16" t="str">
        <f>[1]HUB!$B229</f>
        <v>TM-4.0L</v>
      </c>
      <c r="C233" s="14">
        <f>[1]HUB!$C229</f>
        <v>0</v>
      </c>
      <c r="D233" s="61" t="s">
        <v>692</v>
      </c>
      <c r="E233" s="66"/>
      <c r="F233" s="46">
        <f>[1]HUB!$J229</f>
        <v>18.0697278911565</v>
      </c>
      <c r="G233" s="51"/>
    </row>
    <row r="234" ht="40" customHeight="1" spans="1:7">
      <c r="A234" s="43" t="str">
        <f>[1]HUB!$A230</f>
        <v>HUB081.7</v>
      </c>
      <c r="B234" s="16" t="str">
        <f>[1]HUB!$B230</f>
        <v>TM-5.0</v>
      </c>
      <c r="C234" s="14">
        <f>[1]HUB!$C230</f>
        <v>0</v>
      </c>
      <c r="D234" s="61" t="s">
        <v>693</v>
      </c>
      <c r="E234" s="66"/>
      <c r="F234" s="46">
        <f>[1]HUB!$J230</f>
        <v>16.5816326530612</v>
      </c>
      <c r="G234" s="51"/>
    </row>
    <row r="235" ht="59" customHeight="1" spans="1:7">
      <c r="A235" s="43" t="str">
        <f>[1]HUB!$A231</f>
        <v>HUB081.8</v>
      </c>
      <c r="B235" s="16" t="str">
        <f>[1]HUB!$B231</f>
        <v>TM-5.0XL</v>
      </c>
      <c r="C235" s="14">
        <f>[1]HUB!$C231</f>
        <v>0</v>
      </c>
      <c r="D235" s="61" t="s">
        <v>694</v>
      </c>
      <c r="E235" s="66"/>
      <c r="F235" s="46">
        <f>[1]HUB!$J231</f>
        <v>17.9634353741497</v>
      </c>
      <c r="G235" s="52"/>
    </row>
    <row r="236" ht="54" customHeight="1" spans="1:7">
      <c r="A236" s="43" t="e">
        <f>[1]HUB!#REF!</f>
        <v>#REF!</v>
      </c>
      <c r="B236" s="16" t="e">
        <f>[1]HUB!#REF!</f>
        <v>#REF!</v>
      </c>
      <c r="C236" s="14" t="e">
        <f>[1]HUB!#REF!</f>
        <v>#REF!</v>
      </c>
      <c r="D236" s="74" t="s">
        <v>695</v>
      </c>
      <c r="E236" s="66"/>
      <c r="F236" s="46" t="e">
        <f>[1]HUB!#REF!</f>
        <v>#REF!</v>
      </c>
      <c r="G236" s="47"/>
    </row>
    <row r="237" ht="34.5" customHeight="1" spans="1:7">
      <c r="A237" s="43" t="str">
        <f>[1]HUB!$A232</f>
        <v>HUB082</v>
      </c>
      <c r="B237" s="16" t="str">
        <f>[1]HUB!$B232</f>
        <v>AH-1500</v>
      </c>
      <c r="C237" s="14">
        <f>[1]HUB!$C232</f>
        <v>0</v>
      </c>
      <c r="D237" s="44" t="s">
        <v>696</v>
      </c>
      <c r="E237" s="45"/>
      <c r="F237" s="46">
        <f>[1]HUB!$J232</f>
        <v>38.95</v>
      </c>
      <c r="G237" s="47"/>
    </row>
    <row r="238" ht="57" customHeight="1" spans="1:7">
      <c r="A238" s="43" t="str">
        <f>[1]HUB!$A233</f>
        <v>HUB083</v>
      </c>
      <c r="B238" s="16" t="str">
        <f>[1]HUB!$B233</f>
        <v>AH-1332</v>
      </c>
      <c r="C238" s="14">
        <f>[1]HUB!$C233</f>
        <v>0</v>
      </c>
      <c r="D238" s="44" t="s">
        <v>697</v>
      </c>
      <c r="E238" s="45"/>
      <c r="F238" s="46">
        <f>[1]HUB!$J233</f>
        <v>30.75</v>
      </c>
      <c r="G238" s="47"/>
    </row>
    <row r="239" ht="39.75" customHeight="1" spans="1:7">
      <c r="A239" s="43" t="str">
        <f>[1]HUB!$A234</f>
        <v>HUB083.1</v>
      </c>
      <c r="B239" s="16" t="str">
        <f>[1]HUB!$B234</f>
        <v>AH-1336</v>
      </c>
      <c r="C239" s="14">
        <f>[1]HUB!$C234</f>
        <v>0</v>
      </c>
      <c r="D239" s="65" t="s">
        <v>697</v>
      </c>
      <c r="E239" s="45"/>
      <c r="F239" s="46">
        <f>[1]HUB!$J234</f>
        <v>30.75</v>
      </c>
      <c r="G239" s="47"/>
    </row>
    <row r="240" ht="34.5" customHeight="1" spans="1:7">
      <c r="A240" s="43" t="str">
        <f>[1]HUB!$A235</f>
        <v>HUB084</v>
      </c>
      <c r="B240" s="16" t="str">
        <f>[1]HUB!$B235</f>
        <v>AH-712</v>
      </c>
      <c r="C240" s="14">
        <f>[1]HUB!$C235</f>
        <v>0</v>
      </c>
      <c r="D240" s="44" t="s">
        <v>698</v>
      </c>
      <c r="E240" s="45"/>
      <c r="F240" s="46">
        <f>[1]HUB!$J235</f>
        <v>38.5882352941176</v>
      </c>
      <c r="G240" s="47"/>
    </row>
    <row r="241" ht="44.25" customHeight="1" spans="1:7">
      <c r="A241" s="43" t="str">
        <f>[1]HUB!$A236</f>
        <v>HUB085</v>
      </c>
      <c r="B241" s="16" t="str">
        <f>[1]HUB!$B236</f>
        <v>AH-711</v>
      </c>
      <c r="C241" s="14">
        <f>[1]HUB!$C236</f>
        <v>0</v>
      </c>
      <c r="D241" s="44" t="s">
        <v>699</v>
      </c>
      <c r="E241" s="45"/>
      <c r="F241" s="46">
        <f>[1]HUB!$J236</f>
        <v>40.814479638009</v>
      </c>
      <c r="G241" s="47"/>
    </row>
    <row r="242" ht="45" customHeight="1" spans="1:7">
      <c r="A242" s="43" t="str">
        <f>[1]HUB!$A237</f>
        <v>HUB085.1</v>
      </c>
      <c r="B242" s="16" t="str">
        <f>[1]HUB!$B237</f>
        <v>AH-1300</v>
      </c>
      <c r="C242" s="14">
        <f>[1]HUB!$C237</f>
        <v>0</v>
      </c>
      <c r="D242" s="44" t="s">
        <v>699</v>
      </c>
      <c r="E242" s="45"/>
      <c r="F242" s="46">
        <f>[1]HUB!$J237</f>
        <v>39.4230769230769</v>
      </c>
      <c r="G242" s="47"/>
    </row>
    <row r="243" ht="55" customHeight="1" spans="1:7">
      <c r="A243" s="43" t="str">
        <f>[1]HUB!$A238</f>
        <v>HUB086</v>
      </c>
      <c r="B243" s="16" t="str">
        <f>[1]HUB!$B238</f>
        <v>AH-1200</v>
      </c>
      <c r="C243" s="14">
        <f>[1]HUB!$C238</f>
        <v>0</v>
      </c>
      <c r="D243" s="44" t="s">
        <v>700</v>
      </c>
      <c r="E243" s="45"/>
      <c r="F243" s="46">
        <f>[1]HUB!$J238</f>
        <v>68.3333333333333</v>
      </c>
      <c r="G243" s="47"/>
    </row>
    <row r="244" ht="44" customHeight="1" spans="1:7">
      <c r="A244" s="43" t="str">
        <f>[1]HUB!$A239</f>
        <v>HUB087</v>
      </c>
      <c r="B244" s="16" t="str">
        <f>[1]HUB!$B239</f>
        <v>AH-352</v>
      </c>
      <c r="C244" s="14">
        <f>[1]HUB!$C239</f>
        <v>0</v>
      </c>
      <c r="D244" s="44" t="s">
        <v>701</v>
      </c>
      <c r="E244" s="45"/>
      <c r="F244" s="46">
        <f>[1]HUB!$J239</f>
        <v>8.2</v>
      </c>
      <c r="G244" s="47"/>
    </row>
    <row r="245" ht="41" customHeight="1" spans="1:7">
      <c r="A245" s="43" t="str">
        <f>[1]HUB!$A240</f>
        <v>HUB088</v>
      </c>
      <c r="B245" s="16" t="str">
        <f>[1]HUB!$B240</f>
        <v>AH-351</v>
      </c>
      <c r="C245" s="14">
        <f>[1]HUB!$C240</f>
        <v>0</v>
      </c>
      <c r="D245" s="44" t="s">
        <v>702</v>
      </c>
      <c r="E245" s="45"/>
      <c r="F245" s="46">
        <f>[1]HUB!$J240</f>
        <v>13.8375</v>
      </c>
      <c r="G245" s="47"/>
    </row>
    <row r="246" ht="21.6" customHeight="1" spans="1:7">
      <c r="A246" s="43" t="str">
        <f>[1]HUB!$A241</f>
        <v>HUB089</v>
      </c>
      <c r="B246" s="16" t="str">
        <f>[1]HUB!$B241</f>
        <v>AH-102-04</v>
      </c>
      <c r="C246" s="14" t="str">
        <f>[1]HUB!$C241</f>
        <v>1/4"</v>
      </c>
      <c r="D246" s="48" t="s">
        <v>703</v>
      </c>
      <c r="E246" s="45"/>
      <c r="F246" s="46">
        <f>[1]HUB!$J241</f>
        <v>3.41666666666667</v>
      </c>
      <c r="G246" s="47"/>
    </row>
    <row r="247" ht="21.6" customHeight="1" spans="1:7">
      <c r="A247" s="43" t="str">
        <f>[1]HUB!$A242</f>
        <v>HUB090</v>
      </c>
      <c r="B247" s="16" t="str">
        <f>[1]HUB!$B242</f>
        <v>AH-102-05</v>
      </c>
      <c r="C247" s="14" t="str">
        <f>[1]HUB!$C242</f>
        <v>5/16"</v>
      </c>
      <c r="D247" s="49"/>
      <c r="E247" s="45"/>
      <c r="F247" s="46">
        <f>[1]HUB!$J242</f>
        <v>3.41666666666667</v>
      </c>
      <c r="G247" s="47"/>
    </row>
    <row r="248" ht="21.6" customHeight="1" spans="1:7">
      <c r="A248" s="43" t="str">
        <f>[1]HUB!$A243</f>
        <v>HUB091</v>
      </c>
      <c r="B248" s="16" t="str">
        <f>[1]HUB!$B243</f>
        <v>AH-102-06</v>
      </c>
      <c r="C248" s="14" t="str">
        <f>[1]HUB!$C243</f>
        <v>3/8"</v>
      </c>
      <c r="D248" s="49"/>
      <c r="E248" s="87"/>
      <c r="F248" s="46">
        <f>[1]HUB!$J243</f>
        <v>3.84375</v>
      </c>
      <c r="G248" s="47"/>
    </row>
    <row r="249" ht="21.6" customHeight="1" spans="1:7">
      <c r="A249" s="43" t="str">
        <f>[1]HUB!$A244</f>
        <v>HUB092</v>
      </c>
      <c r="B249" s="16" t="str">
        <f>[1]HUB!$B244</f>
        <v>AH-102-08</v>
      </c>
      <c r="C249" s="14" t="str">
        <f>[1]HUB!$C244</f>
        <v>1/2"</v>
      </c>
      <c r="D249" s="49"/>
      <c r="E249" s="87"/>
      <c r="F249" s="46">
        <f>[1]HUB!$J244</f>
        <v>4.27083333333333</v>
      </c>
      <c r="G249" s="47"/>
    </row>
    <row r="250" ht="21.6" customHeight="1" spans="1:7">
      <c r="A250" s="43" t="str">
        <f>[1]HUB!$A245</f>
        <v>HUB093</v>
      </c>
      <c r="B250" s="16" t="str">
        <f>[1]HUB!$B245</f>
        <v>AH-102-10</v>
      </c>
      <c r="C250" s="14" t="str">
        <f>[1]HUB!$C245</f>
        <v>5/8"</v>
      </c>
      <c r="D250" s="49"/>
      <c r="E250" s="87"/>
      <c r="F250" s="46">
        <f>[1]HUB!$J245</f>
        <v>6.49166666666667</v>
      </c>
      <c r="G250" s="47"/>
    </row>
    <row r="251" ht="21.6" customHeight="1" spans="1:7">
      <c r="A251" s="43" t="str">
        <f>[1]HUB!$A246</f>
        <v>HUB094</v>
      </c>
      <c r="B251" s="16" t="str">
        <f>[1]HUB!$B246</f>
        <v>AH-102-12</v>
      </c>
      <c r="C251" s="14" t="str">
        <f>[1]HUB!$C246</f>
        <v>3/4"</v>
      </c>
      <c r="D251" s="53"/>
      <c r="E251" s="87"/>
      <c r="F251" s="46">
        <f>[1]HUB!$J246</f>
        <v>7.85833333333333</v>
      </c>
      <c r="G251" s="47"/>
    </row>
    <row r="252" ht="21.6" customHeight="1" spans="1:7">
      <c r="A252" s="43" t="str">
        <f>[1]HUB!$A247</f>
        <v>HUB094.1</v>
      </c>
      <c r="B252" s="16" t="str">
        <f>[1]HUB!$B247</f>
        <v>Inner spring bender 3/8"</v>
      </c>
      <c r="C252" s="14" t="str">
        <f>[1]HUB!$C247</f>
        <v>3/8"</v>
      </c>
      <c r="D252" s="88" t="s">
        <v>704</v>
      </c>
      <c r="E252" s="45"/>
      <c r="F252" s="46">
        <f>[1]HUB!$J247</f>
        <v>9.88292011019284</v>
      </c>
      <c r="G252" s="47"/>
    </row>
    <row r="253" ht="21.6" customHeight="1" spans="1:7">
      <c r="A253" s="43" t="str">
        <f>[1]HUB!$A248</f>
        <v>HUB094.2</v>
      </c>
      <c r="B253" s="16" t="str">
        <f>[1]HUB!$B248</f>
        <v>Inner spring bender 1/2"</v>
      </c>
      <c r="C253" s="14" t="str">
        <f>[1]HUB!$C248</f>
        <v>1/2"</v>
      </c>
      <c r="D253" s="89"/>
      <c r="E253" s="45"/>
      <c r="F253" s="46">
        <f>[1]HUB!$J248</f>
        <v>11.2947658402204</v>
      </c>
      <c r="G253" s="47"/>
    </row>
    <row r="254" ht="21.6" customHeight="1" spans="1:7">
      <c r="A254" s="43" t="str">
        <f>[1]HUB!$A249</f>
        <v>HUB094.3</v>
      </c>
      <c r="B254" s="16" t="str">
        <f>[1]HUB!$B249</f>
        <v>Inner spring bender 5/8"</v>
      </c>
      <c r="C254" s="14" t="str">
        <f>[1]HUB!$C249</f>
        <v>5/8"</v>
      </c>
      <c r="D254" s="89"/>
      <c r="E254" s="45"/>
      <c r="F254" s="46">
        <f>[1]HUB!$J249</f>
        <v>14.1184573002755</v>
      </c>
      <c r="G254" s="47"/>
    </row>
    <row r="255" ht="21.6" customHeight="1" spans="1:7">
      <c r="A255" s="43" t="str">
        <f>[1]HUB!$A250</f>
        <v>HUB094.4</v>
      </c>
      <c r="B255" s="16" t="str">
        <f>[1]HUB!$B250</f>
        <v>Inner spring bender 3/4"</v>
      </c>
      <c r="C255" s="14" t="str">
        <f>[1]HUB!$C250</f>
        <v>3/4"</v>
      </c>
      <c r="D255" s="90"/>
      <c r="E255" s="45"/>
      <c r="F255" s="46">
        <f>[1]HUB!$J250</f>
        <v>16.9421487603306</v>
      </c>
      <c r="G255" s="47"/>
    </row>
    <row r="256" ht="21.6" customHeight="1" spans="1:7">
      <c r="A256" s="43" t="str">
        <f>[1]HUB!$A251</f>
        <v>HUB095</v>
      </c>
      <c r="B256" s="16" t="str">
        <f>[1]HUB!$B251</f>
        <v>AH-369</v>
      </c>
      <c r="C256" s="14">
        <f>[1]HUB!$C251</f>
        <v>0</v>
      </c>
      <c r="D256" s="44" t="s">
        <v>705</v>
      </c>
      <c r="E256" s="45"/>
      <c r="F256" s="46">
        <f>[1]HUB!$J251</f>
        <v>32.156862745098</v>
      </c>
      <c r="G256" s="47"/>
    </row>
    <row r="257" ht="21.6" customHeight="1" spans="1:7">
      <c r="A257" s="43" t="str">
        <f>[1]HUB!$A252</f>
        <v>HUB096</v>
      </c>
      <c r="B257" s="16" t="str">
        <f>[1]HUB!$B252</f>
        <v>AH-368A-05-90</v>
      </c>
      <c r="C257" s="14">
        <f>[1]HUB!$C252</f>
        <v>0</v>
      </c>
      <c r="D257" s="48" t="s">
        <v>706</v>
      </c>
      <c r="E257" s="45"/>
      <c r="F257" s="46">
        <f>[1]HUB!$J252</f>
        <v>32.156862745098</v>
      </c>
      <c r="G257" s="47"/>
    </row>
    <row r="258" ht="21.6" customHeight="1" spans="1:7">
      <c r="A258" s="43" t="str">
        <f>[1]HUB!$A253</f>
        <v>HUB097</v>
      </c>
      <c r="B258" s="16" t="str">
        <f>[1]HUB!$B253</f>
        <v>AH-368A-05-180</v>
      </c>
      <c r="C258" s="14">
        <f>[1]HUB!$C253</f>
        <v>0</v>
      </c>
      <c r="D258" s="53"/>
      <c r="E258" s="45"/>
      <c r="F258" s="46">
        <f>[1]HUB!$J253</f>
        <v>32.156862745098</v>
      </c>
      <c r="G258" s="47"/>
    </row>
    <row r="259" ht="21.6" customHeight="1" spans="1:7">
      <c r="A259" s="43" t="str">
        <f>[1]HUB!$A254</f>
        <v>HUB098</v>
      </c>
      <c r="B259" s="16" t="str">
        <f>[1]HUB!$B254</f>
        <v>AH-364A-04</v>
      </c>
      <c r="C259" s="14" t="str">
        <f>[1]HUB!$C254</f>
        <v>1/4"</v>
      </c>
      <c r="D259" s="48" t="s">
        <v>707</v>
      </c>
      <c r="E259" s="45"/>
      <c r="F259" s="46">
        <f>[1]HUB!$J254</f>
        <v>40.1960784313725</v>
      </c>
      <c r="G259" s="47"/>
    </row>
    <row r="260" ht="21.6" customHeight="1" spans="1:7">
      <c r="A260" s="43" t="str">
        <f>[1]HUB!$A255</f>
        <v>HUB099</v>
      </c>
      <c r="B260" s="16" t="str">
        <f>[1]HUB!$B255</f>
        <v>AH-364A-05</v>
      </c>
      <c r="C260" s="14" t="str">
        <f>[1]HUB!$C255</f>
        <v>5/16"</v>
      </c>
      <c r="D260" s="49"/>
      <c r="E260" s="45"/>
      <c r="F260" s="46">
        <f>[1]HUB!$J255</f>
        <v>44.2156862745098</v>
      </c>
      <c r="G260" s="47"/>
    </row>
    <row r="261" ht="21.6" customHeight="1" spans="1:7">
      <c r="A261" s="43" t="str">
        <f>[1]HUB!$A256</f>
        <v>HUB100</v>
      </c>
      <c r="B261" s="16" t="str">
        <f>[1]HUB!$B256</f>
        <v>AH-364A-06</v>
      </c>
      <c r="C261" s="14" t="str">
        <f>[1]HUB!$C256</f>
        <v>3/8"</v>
      </c>
      <c r="D261" s="49"/>
      <c r="E261" s="45"/>
      <c r="F261" s="46">
        <f>[1]HUB!$J256</f>
        <v>82</v>
      </c>
      <c r="G261" s="47"/>
    </row>
    <row r="262" ht="21.6" customHeight="1" spans="1:7">
      <c r="A262" s="43" t="str">
        <f>[1]HUB!$A257</f>
        <v>HUB101</v>
      </c>
      <c r="B262" s="16" t="str">
        <f>[1]HUB!$B257</f>
        <v>AH-364A-08</v>
      </c>
      <c r="C262" s="14" t="str">
        <f>[1]HUB!$C257</f>
        <v>1/2"</v>
      </c>
      <c r="D262" s="49"/>
      <c r="E262" s="70"/>
      <c r="F262" s="46">
        <f>[1]HUB!$J257</f>
        <v>111.745098039216</v>
      </c>
      <c r="G262" s="47"/>
    </row>
    <row r="263" ht="21.6" customHeight="1" spans="1:7">
      <c r="A263" s="43" t="str">
        <f>[1]HUB!$A258</f>
        <v>HUB102</v>
      </c>
      <c r="B263" s="16" t="str">
        <f>[1]HUB!$B258</f>
        <v>AH-364A-10</v>
      </c>
      <c r="C263" s="14" t="str">
        <f>[1]HUB!$C258</f>
        <v>5/8"</v>
      </c>
      <c r="D263" s="49"/>
      <c r="E263" s="70"/>
      <c r="F263" s="46">
        <f>[1]HUB!$J258</f>
        <v>120.588235294118</v>
      </c>
      <c r="G263" s="47"/>
    </row>
    <row r="264" ht="21.6" customHeight="1" spans="1:7">
      <c r="A264" s="43" t="str">
        <f>[1]HUB!$A259</f>
        <v>HUB103</v>
      </c>
      <c r="B264" s="16" t="str">
        <f>[1]HUB!$B259</f>
        <v>AH-364A-12</v>
      </c>
      <c r="C264" s="14" t="str">
        <f>[1]HUB!$C259</f>
        <v>3/4"</v>
      </c>
      <c r="D264" s="49"/>
      <c r="E264" s="70"/>
      <c r="F264" s="46">
        <f>[1]HUB!$J259</f>
        <v>124.607843137255</v>
      </c>
      <c r="G264" s="47"/>
    </row>
    <row r="265" ht="21.6" customHeight="1" spans="1:7">
      <c r="A265" s="43" t="str">
        <f>[1]HUB!$A260</f>
        <v>HUB103.1</v>
      </c>
      <c r="B265" s="16" t="str">
        <f>[1]HUB!$B260</f>
        <v>AH-364A-14</v>
      </c>
      <c r="C265" s="14" t="str">
        <f>[1]HUB!$C260</f>
        <v>7/8"</v>
      </c>
      <c r="D265" s="53"/>
      <c r="E265" s="70"/>
      <c r="F265" s="46" t="str">
        <f>[1]HUB!$J260</f>
        <v>~</v>
      </c>
      <c r="G265" s="47"/>
    </row>
    <row r="266" ht="21.6" customHeight="1" spans="1:7">
      <c r="A266" s="43" t="str">
        <f>[1]HUB!$A261</f>
        <v>HUB103.2</v>
      </c>
      <c r="B266" s="16" t="str">
        <f>[1]HUB!$B261</f>
        <v>CT-364A-06 TUBE BENDER</v>
      </c>
      <c r="C266" s="14" t="str">
        <f>[1]HUB!$C261</f>
        <v>3/8"</v>
      </c>
      <c r="D266" s="91" t="s">
        <v>708</v>
      </c>
      <c r="E266" s="45"/>
      <c r="F266" s="46">
        <f>[1]HUB!$J261</f>
        <v>39.8638794360719</v>
      </c>
      <c r="G266" s="47"/>
    </row>
    <row r="267" ht="21.6" customHeight="1" spans="1:7">
      <c r="A267" s="43" t="str">
        <f>[1]HUB!$A262</f>
        <v>HUB103.3</v>
      </c>
      <c r="B267" s="16" t="str">
        <f>[1]HUB!$B262</f>
        <v>CT-364A-08 TUBE BENDER</v>
      </c>
      <c r="C267" s="14" t="str">
        <f>[1]HUB!$C262</f>
        <v>1/2"</v>
      </c>
      <c r="D267" s="92"/>
      <c r="E267" s="45"/>
      <c r="F267" s="46">
        <f>[1]HUB!$J262</f>
        <v>50.4942472856911</v>
      </c>
      <c r="G267" s="47"/>
    </row>
    <row r="268" ht="21.6" customHeight="1" spans="1:7">
      <c r="A268" s="43" t="str">
        <f>[1]HUB!$A263</f>
        <v>HUB103.31</v>
      </c>
      <c r="B268" s="16" t="str">
        <f>[1]HUB!$B263</f>
        <v>CT-364A-10 TUBE BENDER</v>
      </c>
      <c r="C268" s="14" t="str">
        <f>[1]HUB!$C263</f>
        <v>5/8"</v>
      </c>
      <c r="D268" s="92"/>
      <c r="E268" s="45"/>
      <c r="F268" s="46">
        <f>[1]HUB!$J263</f>
        <v>0</v>
      </c>
      <c r="G268" s="47"/>
    </row>
    <row r="269" ht="21.6" customHeight="1" spans="1:7">
      <c r="A269" s="43" t="str">
        <f>[1]HUB!$A264</f>
        <v>HUB103.4</v>
      </c>
      <c r="B269" s="16" t="str">
        <f>[1]HUB!$B264</f>
        <v>CT-364A-12 TUBE BENDER</v>
      </c>
      <c r="C269" s="14" t="str">
        <f>[1]HUB!$C264</f>
        <v>3/4"</v>
      </c>
      <c r="D269" s="92"/>
      <c r="E269" s="45"/>
      <c r="F269" s="46">
        <f>[1]HUB!$J264</f>
        <v>86.3717387781562</v>
      </c>
      <c r="G269" s="47"/>
    </row>
    <row r="270" ht="21.6" customHeight="1" spans="1:7">
      <c r="A270" s="43" t="str">
        <f>[1]HUB!$A265</f>
        <v>HUB103.5</v>
      </c>
      <c r="B270" s="16" t="str">
        <f>[1]HUB!$B265</f>
        <v>CT-364A-14 TUBE BENDER</v>
      </c>
      <c r="C270" s="14" t="str">
        <f>[1]HUB!$C265</f>
        <v>7/8"</v>
      </c>
      <c r="D270" s="93"/>
      <c r="E270" s="45"/>
      <c r="F270" s="46">
        <f>[1]HUB!$J265</f>
        <v>108.93137254902</v>
      </c>
      <c r="G270" s="47"/>
    </row>
    <row r="271" ht="21.6" customHeight="1" spans="1:7">
      <c r="A271" s="43" t="str">
        <f>[1]HUB!$A266</f>
        <v>HUB104</v>
      </c>
      <c r="B271" s="16" t="str">
        <f>[1]HUB!$B266</f>
        <v>AH-193</v>
      </c>
      <c r="C271" s="14">
        <f>[1]HUB!$C266</f>
        <v>0</v>
      </c>
      <c r="D271" s="44" t="s">
        <v>709</v>
      </c>
      <c r="E271" s="45"/>
      <c r="F271" s="46">
        <f>[1]HUB!$J266</f>
        <v>19.2941176470588</v>
      </c>
      <c r="G271" s="47"/>
    </row>
    <row r="272" ht="21.6" customHeight="1" spans="1:7">
      <c r="A272" s="43" t="str">
        <f>[1]HUB!$A267</f>
        <v>HUB105</v>
      </c>
      <c r="B272" s="16" t="str">
        <f>[1]HUB!$B267</f>
        <v>AH-94</v>
      </c>
      <c r="C272" s="14">
        <f>[1]HUB!$C267</f>
        <v>0</v>
      </c>
      <c r="D272" s="44" t="s">
        <v>710</v>
      </c>
      <c r="E272" s="45"/>
      <c r="F272" s="46">
        <f>[1]HUB!$J267</f>
        <v>11.656862745098</v>
      </c>
      <c r="G272" s="47"/>
    </row>
    <row r="273" ht="21.6" customHeight="1" spans="1:7">
      <c r="A273" s="43" t="str">
        <f>[1]HUB!$A268</f>
        <v>HUB106</v>
      </c>
      <c r="B273" s="16" t="str">
        <f>[1]HUB!$B268</f>
        <v>AH-95</v>
      </c>
      <c r="C273" s="14">
        <f>[1]HUB!$C268</f>
        <v>0</v>
      </c>
      <c r="D273" s="44" t="s">
        <v>711</v>
      </c>
      <c r="E273" s="45"/>
      <c r="F273" s="46">
        <f>[1]HUB!$J268</f>
        <v>14.0686274509804</v>
      </c>
      <c r="G273" s="47"/>
    </row>
    <row r="274" ht="21.6" customHeight="1" spans="1:7">
      <c r="A274" s="43" t="str">
        <f>[1]HUB!$A269</f>
        <v>HUB107</v>
      </c>
      <c r="B274" s="16" t="str">
        <f>[1]HUB!$B269</f>
        <v>AH-96</v>
      </c>
      <c r="C274" s="14">
        <f>[1]HUB!$C269</f>
        <v>0</v>
      </c>
      <c r="D274" s="44" t="s">
        <v>712</v>
      </c>
      <c r="E274" s="45"/>
      <c r="F274" s="46">
        <f>[1]HUB!$J269</f>
        <v>21.7058823529412</v>
      </c>
      <c r="G274" s="68"/>
    </row>
    <row r="275" ht="21.6" customHeight="1" spans="1:7">
      <c r="A275" s="43" t="str">
        <f>[1]HUB!$A270</f>
        <v>HUB108</v>
      </c>
      <c r="B275" s="16" t="str">
        <f>[1]HUB!$B270</f>
        <v>AH-275</v>
      </c>
      <c r="C275" s="14">
        <f>[1]HUB!$C270</f>
        <v>0</v>
      </c>
      <c r="D275" s="44" t="s">
        <v>713</v>
      </c>
      <c r="E275" s="45"/>
      <c r="F275" s="46">
        <f>[1]HUB!$J270</f>
        <v>88.4313725490196</v>
      </c>
      <c r="G275" s="47"/>
    </row>
    <row r="276" ht="21.6" customHeight="1" spans="1:7">
      <c r="A276" s="43" t="str">
        <f>[1]HUB!$A271</f>
        <v>HUB109</v>
      </c>
      <c r="B276" s="16" t="str">
        <f>[1]HUB!$B271</f>
        <v>CT-278</v>
      </c>
      <c r="C276" s="14">
        <f>[1]HUB!$C271</f>
        <v>0</v>
      </c>
      <c r="D276" s="44" t="s">
        <v>714</v>
      </c>
      <c r="E276" s="45"/>
      <c r="F276" s="46">
        <f>[1]HUB!$J271</f>
        <v>97.7124183006536</v>
      </c>
      <c r="G276" s="47"/>
    </row>
    <row r="277" ht="57" customHeight="1" spans="1:7">
      <c r="A277" s="43" t="str">
        <f>[1]HUB!$A272</f>
        <v>HUB110</v>
      </c>
      <c r="B277" s="16" t="str">
        <f>[1]HUB!$B272</f>
        <v>CT-806</v>
      </c>
      <c r="C277" s="14">
        <f>[1]HUB!$C272</f>
        <v>0</v>
      </c>
      <c r="D277" s="48" t="s">
        <v>715</v>
      </c>
      <c r="E277" s="45"/>
      <c r="F277" s="46">
        <f>[1]HUB!$J272</f>
        <v>87.5350140056022</v>
      </c>
      <c r="G277" s="47"/>
    </row>
    <row r="278" ht="28" customHeight="1" spans="1:7">
      <c r="A278" s="43" t="str">
        <f>[1]HUB!$A273</f>
        <v>HUB111</v>
      </c>
      <c r="B278" s="16" t="str">
        <f>[1]HUB!$B273</f>
        <v>CT-100A</v>
      </c>
      <c r="C278" s="14" t="str">
        <f>[1]HUB!$C273</f>
        <v>3/8" ~ 1-1/8"</v>
      </c>
      <c r="D278" s="44" t="s">
        <v>716</v>
      </c>
      <c r="E278" s="94"/>
      <c r="F278" s="46">
        <f>[1]HUB!$J273</f>
        <v>435.725490196078</v>
      </c>
      <c r="G278" s="50"/>
    </row>
    <row r="279" ht="38" customHeight="1" spans="1:7">
      <c r="A279" s="43" t="str">
        <f>[1]HUB!$A274</f>
        <v>HUB111.1</v>
      </c>
      <c r="B279" s="16" t="str">
        <f>[1]HUB!$B274</f>
        <v>CT-100AL</v>
      </c>
      <c r="C279" s="14" t="str">
        <f>[1]HUB!$C274</f>
        <v>3/8~1-5/8</v>
      </c>
      <c r="D279" s="44" t="s">
        <v>716</v>
      </c>
      <c r="E279" s="94"/>
      <c r="F279" s="46">
        <f>[1]HUB!$J274</f>
        <v>876.274509803922</v>
      </c>
      <c r="G279" s="52"/>
    </row>
    <row r="280" ht="27" customHeight="1" spans="1:7">
      <c r="A280" s="43" t="str">
        <f>[1]HUB!$A275</f>
        <v>HUB112</v>
      </c>
      <c r="B280" s="16" t="str">
        <f>[1]HUB!$B275</f>
        <v>CT-300A</v>
      </c>
      <c r="C280" s="14" t="str">
        <f>[1]HUB!$C275</f>
        <v>3/8~1-1/8</v>
      </c>
      <c r="D280" s="44" t="s">
        <v>716</v>
      </c>
      <c r="E280" s="94"/>
      <c r="F280" s="46">
        <f>[1]HUB!$J275</f>
        <v>852.156862745098</v>
      </c>
      <c r="G280" s="47"/>
    </row>
    <row r="281" ht="36" customHeight="1" spans="1:7">
      <c r="A281" s="43" t="str">
        <f>[1]HUB!$A276</f>
        <v>HUB113</v>
      </c>
      <c r="B281" s="16" t="str">
        <f>[1]HUB!$B276</f>
        <v>CT-300AL</v>
      </c>
      <c r="C281" s="14" t="str">
        <f>[1]HUB!$C276</f>
        <v>3/8~1-5/8</v>
      </c>
      <c r="D281" s="44" t="s">
        <v>716</v>
      </c>
      <c r="E281" s="94"/>
      <c r="F281" s="46">
        <f>[1]HUB!$J276</f>
        <v>1209.90196078431</v>
      </c>
      <c r="G281" s="47"/>
    </row>
    <row r="282" spans="1:7">
      <c r="A282" s="43" t="str">
        <f>[1]HUB!$A277</f>
        <v>HUB114</v>
      </c>
      <c r="B282" s="16" t="str">
        <f>[1]HUB!$B277</f>
        <v>100A-01</v>
      </c>
      <c r="C282" s="14" t="str">
        <f>[1]HUB!$C277</f>
        <v>3/8"</v>
      </c>
      <c r="D282" s="95" t="s">
        <v>717</v>
      </c>
      <c r="E282" s="94"/>
      <c r="F282" s="46">
        <f>[1]HUB!$J277</f>
        <v>105.24064171123</v>
      </c>
      <c r="G282" s="47"/>
    </row>
    <row r="283" spans="1:7">
      <c r="A283" s="43" t="str">
        <f>[1]HUB!$A278</f>
        <v>HUB115</v>
      </c>
      <c r="B283" s="16" t="str">
        <f>[1]HUB!$B278</f>
        <v>100A-02</v>
      </c>
      <c r="C283" s="14" t="str">
        <f>[1]HUB!$C278</f>
        <v> 1/2" </v>
      </c>
      <c r="D283" s="96"/>
      <c r="E283" s="94"/>
      <c r="F283" s="46">
        <f>[1]HUB!$J278</f>
        <v>105.24064171123</v>
      </c>
      <c r="G283" s="47"/>
    </row>
    <row r="284" spans="1:7">
      <c r="A284" s="43" t="str">
        <f>[1]HUB!$A279</f>
        <v>HUB116</v>
      </c>
      <c r="B284" s="16" t="str">
        <f>[1]HUB!$B279</f>
        <v>100A-03</v>
      </c>
      <c r="C284" s="14" t="str">
        <f>[1]HUB!$C279</f>
        <v>5/8" </v>
      </c>
      <c r="D284" s="96"/>
      <c r="E284" s="94"/>
      <c r="F284" s="46">
        <f>[1]HUB!$J279</f>
        <v>105.24064171123</v>
      </c>
      <c r="G284" s="47"/>
    </row>
    <row r="285" spans="1:7">
      <c r="A285" s="43" t="str">
        <f>[1]HUB!$A280</f>
        <v>HUB117</v>
      </c>
      <c r="B285" s="16" t="str">
        <f>[1]HUB!$B280</f>
        <v>100A-04</v>
      </c>
      <c r="C285" s="14" t="str">
        <f>[1]HUB!$C280</f>
        <v>3/4" </v>
      </c>
      <c r="D285" s="96"/>
      <c r="E285" s="94"/>
      <c r="F285" s="46">
        <f>[1]HUB!$J280</f>
        <v>105.24064171123</v>
      </c>
      <c r="G285" s="47"/>
    </row>
    <row r="286" spans="1:7">
      <c r="A286" s="43" t="str">
        <f>[1]HUB!$A281</f>
        <v>HUB118</v>
      </c>
      <c r="B286" s="16" t="str">
        <f>[1]HUB!$B281</f>
        <v>100A-05</v>
      </c>
      <c r="C286" s="14" t="str">
        <f>[1]HUB!$C281</f>
        <v> 7/8" </v>
      </c>
      <c r="D286" s="96"/>
      <c r="E286" s="94"/>
      <c r="F286" s="46">
        <f>[1]HUB!$J281</f>
        <v>105.24064171123</v>
      </c>
      <c r="G286" s="47"/>
    </row>
    <row r="287" spans="1:7">
      <c r="A287" s="43" t="str">
        <f>[1]HUB!$A282</f>
        <v>HUB119</v>
      </c>
      <c r="B287" s="16" t="str">
        <f>[1]HUB!$B282</f>
        <v>100A-07</v>
      </c>
      <c r="C287" s="14" t="str">
        <f>[1]HUB!$C282</f>
        <v>1-1/8"</v>
      </c>
      <c r="D287" s="96"/>
      <c r="E287" s="45"/>
      <c r="F287" s="46">
        <f>[1]HUB!$J282</f>
        <v>175.401069518717</v>
      </c>
      <c r="G287" s="47"/>
    </row>
    <row r="288" spans="1:7">
      <c r="A288" s="43" t="str">
        <f>[1]HUB!$A283</f>
        <v>HUB120</v>
      </c>
      <c r="B288" s="16" t="str">
        <f>[1]HUB!$B283</f>
        <v>100A-09</v>
      </c>
      <c r="C288" s="14" t="str">
        <f>[1]HUB!$C283</f>
        <v>1 3/8"</v>
      </c>
      <c r="D288" s="96"/>
      <c r="E288" s="45"/>
      <c r="F288" s="46">
        <f>[1]HUB!$J283</f>
        <v>175.401069518717</v>
      </c>
      <c r="G288" s="47"/>
    </row>
    <row r="289" spans="1:7">
      <c r="A289" s="43" t="str">
        <f>[1]HUB!$A284</f>
        <v>HUB121</v>
      </c>
      <c r="B289" s="16" t="str">
        <f>[1]HUB!$B284</f>
        <v>100A-11</v>
      </c>
      <c r="C289" s="14" t="str">
        <f>[1]HUB!$C284</f>
        <v>1 5/8"</v>
      </c>
      <c r="D289" s="97"/>
      <c r="E289" s="45"/>
      <c r="F289" s="46">
        <f>[1]HUB!$J284</f>
        <v>175.401069518717</v>
      </c>
      <c r="G289" s="47"/>
    </row>
    <row r="290" ht="50" customHeight="1" spans="1:7">
      <c r="A290" s="43" t="str">
        <f>[1]HUB!$A285</f>
        <v>HUB121.1</v>
      </c>
      <c r="B290" s="16" t="str">
        <f>[1]HUB!$B285</f>
        <v>Hydraulic thimble</v>
      </c>
      <c r="C290" s="14">
        <f>[1]HUB!$C285</f>
        <v>0</v>
      </c>
      <c r="D290" s="97"/>
      <c r="E290" s="45"/>
      <c r="F290" s="46">
        <f>[1]HUB!$J285</f>
        <v>39.4652406417112</v>
      </c>
      <c r="G290" s="47"/>
    </row>
    <row r="291" ht="60" customHeight="1" spans="1:7">
      <c r="A291" s="43" t="str">
        <f>[1]HUB!$A286</f>
        <v>HUB122</v>
      </c>
      <c r="B291" s="16" t="str">
        <f>[1]HUB!$B286</f>
        <v>AH-E800AL</v>
      </c>
      <c r="C291" s="14" t="str">
        <f>[1]HUB!$C286</f>
        <v>1/4"~3/4"</v>
      </c>
      <c r="D291" s="44" t="s">
        <v>718</v>
      </c>
      <c r="E291" s="45"/>
      <c r="F291" s="46">
        <f>[1]HUB!$J286</f>
        <v>905.339366515837</v>
      </c>
      <c r="G291" s="47"/>
    </row>
    <row r="292" spans="1:7">
      <c r="A292" s="43" t="str">
        <f>[1]HUB!$A287</f>
        <v>HUB123</v>
      </c>
      <c r="B292" s="16" t="str">
        <f>[1]HUB!$B287</f>
        <v>E800A-01</v>
      </c>
      <c r="C292" s="14" t="str">
        <f>[1]HUB!$C287</f>
        <v>1/4"</v>
      </c>
      <c r="D292" s="44" t="s">
        <v>719</v>
      </c>
      <c r="E292" s="45"/>
      <c r="F292" s="46">
        <f>[1]HUB!$J287</f>
        <v>84.8941176470588</v>
      </c>
      <c r="G292" s="47"/>
    </row>
    <row r="293" spans="1:7">
      <c r="A293" s="43" t="str">
        <f>[1]HUB!$A288</f>
        <v>HUB124</v>
      </c>
      <c r="B293" s="16" t="str">
        <f>[1]HUB!$B288</f>
        <v>E800A-03</v>
      </c>
      <c r="C293" s="14" t="str">
        <f>[1]HUB!$C288</f>
        <v>3/8"</v>
      </c>
      <c r="D293" s="44"/>
      <c r="E293" s="45"/>
      <c r="F293" s="46">
        <f>[1]HUB!$J288</f>
        <v>84.8941176470588</v>
      </c>
      <c r="G293" s="47"/>
    </row>
    <row r="294" spans="1:7">
      <c r="A294" s="43" t="str">
        <f>[1]HUB!$A289</f>
        <v>HUB125</v>
      </c>
      <c r="B294" s="16" t="str">
        <f>[1]HUB!$B289</f>
        <v>E800A-04</v>
      </c>
      <c r="C294" s="14" t="str">
        <f>[1]HUB!$C289</f>
        <v>1/2"</v>
      </c>
      <c r="D294" s="44"/>
      <c r="E294" s="45"/>
      <c r="F294" s="46">
        <f>[1]HUB!$J289</f>
        <v>84.8941176470588</v>
      </c>
      <c r="G294" s="47"/>
    </row>
    <row r="295" spans="1:7">
      <c r="A295" s="43" t="str">
        <f>[1]HUB!$A290</f>
        <v>HUB126</v>
      </c>
      <c r="B295" s="16" t="str">
        <f>[1]HUB!$B290</f>
        <v>E800A-05</v>
      </c>
      <c r="C295" s="14" t="str">
        <f>[1]HUB!$C290</f>
        <v>5/8"</v>
      </c>
      <c r="D295" s="44"/>
      <c r="E295" s="45"/>
      <c r="F295" s="46">
        <f>[1]HUB!$J290</f>
        <v>84.8941176470588</v>
      </c>
      <c r="G295" s="47"/>
    </row>
    <row r="296" spans="1:7">
      <c r="A296" s="43" t="str">
        <f>[1]HUB!$A291</f>
        <v>HUB127</v>
      </c>
      <c r="B296" s="16" t="str">
        <f>[1]HUB!$B291</f>
        <v>E800A-06</v>
      </c>
      <c r="C296" s="14" t="str">
        <f>[1]HUB!$C291</f>
        <v>3/4"</v>
      </c>
      <c r="D296" s="44"/>
      <c r="E296" s="45"/>
      <c r="F296" s="46">
        <f>[1]HUB!$J291</f>
        <v>84.8941176470588</v>
      </c>
      <c r="G296" s="47"/>
    </row>
    <row r="297" ht="64" customHeight="1" spans="1:7">
      <c r="A297" s="43" t="str">
        <f>[1]HUB!$A292</f>
        <v>HUB127.1</v>
      </c>
      <c r="B297" s="16" t="str">
        <f>[1]HUB!$B292</f>
        <v>WK-T800 Tee-Extractor Sets (3/8"-1 1/4")</v>
      </c>
      <c r="C297" s="14" t="str">
        <f>[1]HUB!$C292</f>
        <v>Tee-Extractor Sets (3/8"-1 1/4")</v>
      </c>
      <c r="D297" s="44"/>
      <c r="E297" s="45"/>
      <c r="F297" s="46">
        <f>[1]HUB!$J292</f>
        <v>1784.70588235294</v>
      </c>
      <c r="G297" s="47"/>
    </row>
    <row r="298" spans="1:7">
      <c r="A298" s="43" t="str">
        <f>[1]HUB!$A293</f>
        <v>HUB128</v>
      </c>
      <c r="B298" s="16" t="str">
        <f>[1]HUB!$B293</f>
        <v>AH-127/128 CUTTER WHEEL</v>
      </c>
      <c r="C298" s="14">
        <f>[1]HUB!$C293</f>
        <v>0</v>
      </c>
      <c r="D298" s="44" t="s">
        <v>720</v>
      </c>
      <c r="E298" s="45"/>
      <c r="F298" s="46">
        <f>[1]HUB!$J293</f>
        <v>2.84722222222222</v>
      </c>
      <c r="G298" s="13"/>
    </row>
    <row r="299" spans="1:7">
      <c r="A299" s="43" t="str">
        <f>[1]HUB!$A294</f>
        <v>HUB129</v>
      </c>
      <c r="B299" s="16" t="str">
        <f>[1]HUB!$B294</f>
        <v>AH-107/206 CUTTER WHEEL</v>
      </c>
      <c r="C299" s="14">
        <f>[1]HUB!$C294</f>
        <v>0</v>
      </c>
      <c r="D299" s="44" t="s">
        <v>720</v>
      </c>
      <c r="E299" s="45"/>
      <c r="F299" s="46">
        <f>[1]HUB!$J294</f>
        <v>3.203125</v>
      </c>
      <c r="G299" s="13"/>
    </row>
    <row r="300" ht="21.6" customHeight="1" spans="1:7">
      <c r="A300" s="43" t="str">
        <f>[1]HUB!$A295</f>
        <v>HUB130</v>
      </c>
      <c r="B300" s="16" t="str">
        <f>[1]HUB!$B295</f>
        <v>AH-105/274 CUTTER WHEEL</v>
      </c>
      <c r="C300" s="14">
        <f>[1]HUB!$C295</f>
        <v>0</v>
      </c>
      <c r="D300" s="44" t="s">
        <v>720</v>
      </c>
      <c r="E300" s="45"/>
      <c r="F300" s="46">
        <f>[1]HUB!$J295</f>
        <v>3.203125</v>
      </c>
      <c r="G300" s="13"/>
    </row>
    <row r="301" ht="21.6" customHeight="1" spans="1:7">
      <c r="A301" s="43" t="str">
        <f>[1]HUB!$A296</f>
        <v>HUB131</v>
      </c>
      <c r="B301" s="16" t="str">
        <f>[1]HUB!$B296</f>
        <v>AH-127</v>
      </c>
      <c r="C301" s="14" t="str">
        <f>[1]HUB!$C296</f>
        <v>For Φ1/8" to 5/8" </v>
      </c>
      <c r="D301" s="44" t="s">
        <v>721</v>
      </c>
      <c r="E301" s="45"/>
      <c r="F301" s="46">
        <f>[1]HUB!$J296</f>
        <v>10.8529411764706</v>
      </c>
      <c r="G301" s="68"/>
    </row>
    <row r="302" ht="21.6" customHeight="1" spans="1:7">
      <c r="A302" s="43" t="str">
        <f>[1]HUB!$A297</f>
        <v>HUB132</v>
      </c>
      <c r="B302" s="16" t="str">
        <f>[1]HUB!$B297</f>
        <v>AH-128</v>
      </c>
      <c r="C302" s="14" t="str">
        <f>[1]HUB!$C297</f>
        <v>For Φ1/8" to 7/8" </v>
      </c>
      <c r="D302" s="44" t="s">
        <v>721</v>
      </c>
      <c r="E302" s="45"/>
      <c r="F302" s="46">
        <f>[1]HUB!$J297</f>
        <v>10.4509803921569</v>
      </c>
      <c r="G302" s="68"/>
    </row>
    <row r="303" ht="41" customHeight="1" spans="1:7">
      <c r="A303" s="43" t="str">
        <f>[1]HUB!$A298</f>
        <v>HUB133</v>
      </c>
      <c r="B303" s="16" t="str">
        <f>[1]HUB!$B298</f>
        <v>AH-174</v>
      </c>
      <c r="C303" s="14" t="str">
        <f>[1]HUB!$C298</f>
        <v>For Φ1/8" to 1-1/8" (3-28mm)</v>
      </c>
      <c r="D303" s="44" t="s">
        <v>721</v>
      </c>
      <c r="E303" s="45"/>
      <c r="F303" s="46">
        <f>[1]HUB!$J298</f>
        <v>14.4705882352941</v>
      </c>
      <c r="G303" s="47"/>
    </row>
    <row r="304" ht="41" customHeight="1" spans="1:7">
      <c r="A304" s="43" t="str">
        <f>[1]HUB!$A299</f>
        <v>HUB134</v>
      </c>
      <c r="B304" s="16" t="str">
        <f>[1]HUB!$B299</f>
        <v>AH-274</v>
      </c>
      <c r="C304" s="14" t="str">
        <f>[1]HUB!$C299</f>
        <v>For 1/8"-1 1/8"</v>
      </c>
      <c r="D304" s="44" t="s">
        <v>721</v>
      </c>
      <c r="E304" s="45"/>
      <c r="F304" s="46">
        <f>[1]HUB!$J299</f>
        <v>23.7156862745098</v>
      </c>
      <c r="G304" s="47"/>
    </row>
    <row r="305" ht="41" customHeight="1" spans="1:7">
      <c r="A305" s="43" t="str">
        <f>[1]HUB!$A300</f>
        <v>HUB135</v>
      </c>
      <c r="B305" s="16" t="str">
        <f>[1]HUB!$B300</f>
        <v>AH-312</v>
      </c>
      <c r="C305" s="14" t="str">
        <f>[1]HUB!$C300</f>
        <v>For 1/4"-1-5/8"O.D.tubing </v>
      </c>
      <c r="D305" s="44" t="s">
        <v>721</v>
      </c>
      <c r="E305" s="45"/>
      <c r="F305" s="46">
        <f>[1]HUB!$J300</f>
        <v>172.2</v>
      </c>
      <c r="G305" s="13"/>
    </row>
    <row r="306" ht="41" customHeight="1" spans="1:7">
      <c r="A306" s="43" t="str">
        <f>[1]HUB!$A301</f>
        <v>HUB136</v>
      </c>
      <c r="B306" s="16" t="str">
        <f>[1]HUB!$B301</f>
        <v>AH-105</v>
      </c>
      <c r="C306" s="14" t="str">
        <f>[1]HUB!$C301</f>
        <v>For 1/8"-1-3/8"O.D.tubing </v>
      </c>
      <c r="D306" s="44" t="s">
        <v>721</v>
      </c>
      <c r="E306" s="45"/>
      <c r="F306" s="46">
        <f>[1]HUB!$J301</f>
        <v>20.0980392156863</v>
      </c>
      <c r="G306" s="13"/>
    </row>
    <row r="307" ht="41" customHeight="1" spans="1:7">
      <c r="A307" s="43" t="str">
        <f>[1]HUB!$A302</f>
        <v>HUB137</v>
      </c>
      <c r="B307" s="16" t="str">
        <f>[1]HUB!$B302</f>
        <v>AH-107</v>
      </c>
      <c r="C307" s="14" t="str">
        <f>[1]HUB!$C302</f>
        <v>For 1/4"-2"O.D tubing </v>
      </c>
      <c r="D307" s="44" t="s">
        <v>721</v>
      </c>
      <c r="E307" s="45"/>
      <c r="F307" s="46">
        <f>[1]HUB!$J302</f>
        <v>45.0196078431373</v>
      </c>
      <c r="G307" s="47"/>
    </row>
    <row r="308" ht="41" customHeight="1" spans="1:7">
      <c r="A308" s="43" t="str">
        <f>[1]HUB!$A303</f>
        <v>HUB138</v>
      </c>
      <c r="B308" s="16" t="str">
        <f>[1]HUB!$B303</f>
        <v>AH-206</v>
      </c>
      <c r="C308" s="14" t="str">
        <f>[1]HUB!$C303</f>
        <v>For 3/8"-2-5/8"O.D.tubing </v>
      </c>
      <c r="D308" s="44" t="s">
        <v>721</v>
      </c>
      <c r="E308" s="45"/>
      <c r="F308" s="46">
        <f>[1]HUB!$J303</f>
        <v>92.0284780578898</v>
      </c>
      <c r="G308" s="47"/>
    </row>
    <row r="309" ht="41" customHeight="1" spans="1:7">
      <c r="A309" s="43" t="str">
        <f>[1]HUB!$A304</f>
        <v>HUB139</v>
      </c>
      <c r="B309" s="16" t="str">
        <f>[1]HUB!$B304</f>
        <v>AH-532</v>
      </c>
      <c r="C309" s="14" t="str">
        <f>[1]HUB!$C304</f>
        <v>For Φ3/16" to 1-1/4" (5-32mm)</v>
      </c>
      <c r="D309" s="44" t="s">
        <v>721</v>
      </c>
      <c r="E309" s="45"/>
      <c r="F309" s="46">
        <f>[1]HUB!$J304</f>
        <v>61.9019607843137</v>
      </c>
      <c r="G309" s="47"/>
    </row>
    <row r="310" ht="41" customHeight="1" spans="1:7">
      <c r="A310" s="43" t="str">
        <f>[1]HUB!$A305</f>
        <v>HUB140</v>
      </c>
      <c r="B310" s="16" t="str">
        <f>[1]HUB!$B305</f>
        <v>AH-650</v>
      </c>
      <c r="C310" s="14" t="str">
        <f>[1]HUB!$C305</f>
        <v>For Φ1/4" to 2" (6-50mm)</v>
      </c>
      <c r="D310" s="44" t="s">
        <v>721</v>
      </c>
      <c r="E310" s="66"/>
      <c r="F310" s="46">
        <f>[1]HUB!$J305</f>
        <v>67.5294117647059</v>
      </c>
      <c r="G310" s="47"/>
    </row>
    <row r="311" ht="46" customHeight="1" spans="1:7">
      <c r="A311" s="43" t="str">
        <f>[1]HUB!$A306</f>
        <v>HUB141</v>
      </c>
      <c r="B311" s="16" t="str">
        <f>[1]HUB!$B306</f>
        <v>AH-201</v>
      </c>
      <c r="C311" s="14" t="str">
        <f>[1]HUB!$C306</f>
        <v>7" Can pinch off copper tubing instatly</v>
      </c>
      <c r="D311" s="44" t="s">
        <v>722</v>
      </c>
      <c r="E311" s="66"/>
      <c r="F311" s="46">
        <f>[1]HUB!$J306</f>
        <v>16.8823529411765</v>
      </c>
      <c r="G311" s="68"/>
    </row>
    <row r="312" ht="21.6" customHeight="1" spans="1:7">
      <c r="A312" s="43" t="str">
        <f>[1]HUB!$A307</f>
        <v>HUB142</v>
      </c>
      <c r="B312" s="16" t="str">
        <f>[1]HUB!$B307</f>
        <v>AH-122</v>
      </c>
      <c r="C312" s="14" t="str">
        <f>[1]HUB!$C307</f>
        <v>1/4” , 3/8” , 3/16” , 5/16”</v>
      </c>
      <c r="D312" s="44" t="s">
        <v>723</v>
      </c>
      <c r="E312" s="45"/>
      <c r="F312" s="46">
        <f>[1]HUB!$J307</f>
        <v>14.4705882352941</v>
      </c>
      <c r="G312" s="68"/>
    </row>
    <row r="313" ht="21.6" customHeight="1" spans="1:7">
      <c r="A313" s="43" t="str">
        <f>[1]HUB!$A308</f>
        <v>HUB143</v>
      </c>
      <c r="B313" s="16" t="str">
        <f>[1]HUB!$B308</f>
        <v>AH-123</v>
      </c>
      <c r="C313" s="14" t="str">
        <f>[1]HUB!$C308</f>
        <v>1/4” , 3/16” , 9/16” , 1/2”</v>
      </c>
      <c r="D313" s="44" t="s">
        <v>723</v>
      </c>
      <c r="E313" s="45"/>
      <c r="F313" s="46">
        <f>[1]HUB!$J308</f>
        <v>20.9019607843137</v>
      </c>
      <c r="G313" s="13"/>
    </row>
    <row r="314" ht="34.5" customHeight="1" spans="1:7">
      <c r="A314" s="43" t="str">
        <f>[1]HUB!$A309</f>
        <v>HUB144</v>
      </c>
      <c r="B314" s="16" t="str">
        <f>[1]HUB!$B309</f>
        <v>AH-208 Plastic</v>
      </c>
      <c r="C314" s="14">
        <f>[1]HUB!$C309</f>
        <v>0</v>
      </c>
      <c r="D314" s="44" t="s">
        <v>724</v>
      </c>
      <c r="E314" s="45"/>
      <c r="F314" s="46">
        <f>[1]HUB!$J309</f>
        <v>10.6117647058824</v>
      </c>
      <c r="G314" s="13"/>
    </row>
    <row r="315" ht="36" customHeight="1" spans="1:7">
      <c r="A315" s="43" t="str">
        <f>[1]HUB!$A310</f>
        <v>HUB145</v>
      </c>
      <c r="B315" s="16" t="str">
        <f>[1]HUB!$B310</f>
        <v>AH-203</v>
      </c>
      <c r="C315" s="14">
        <f>[1]HUB!$C310</f>
        <v>0</v>
      </c>
      <c r="D315" s="44" t="s">
        <v>725</v>
      </c>
      <c r="E315" s="78"/>
      <c r="F315" s="46">
        <f>[1]HUB!$J310</f>
        <v>16.4</v>
      </c>
      <c r="G315" s="68"/>
    </row>
    <row r="316" ht="42" customHeight="1" spans="1:7">
      <c r="A316" s="43" t="str">
        <f>[1]HUB!$A311</f>
        <v>HUB146</v>
      </c>
      <c r="B316" s="16" t="str">
        <f>[1]HUB!$B311</f>
        <v>AH-207</v>
      </c>
      <c r="C316" s="14">
        <f>[1]HUB!$C311</f>
        <v>0</v>
      </c>
      <c r="D316" s="44" t="s">
        <v>726</v>
      </c>
      <c r="E316" s="78"/>
      <c r="F316" s="46">
        <f>[1]HUB!$J311</f>
        <v>13.9346405228758</v>
      </c>
      <c r="G316" s="68"/>
    </row>
    <row r="317" ht="49" customHeight="1" spans="1:7">
      <c r="A317" s="43" t="str">
        <f>[1]HUB!$A312</f>
        <v>HUB147</v>
      </c>
      <c r="B317" s="16" t="str">
        <f>[1]HUB!$B312</f>
        <v>AH-303</v>
      </c>
      <c r="C317" s="14">
        <f>[1]HUB!$C312</f>
        <v>0</v>
      </c>
      <c r="D317" s="44" t="s">
        <v>727</v>
      </c>
      <c r="E317" s="78"/>
      <c r="F317" s="46">
        <f>[1]HUB!$J312</f>
        <v>15.0065359477124</v>
      </c>
      <c r="G317" s="68"/>
    </row>
    <row r="318" ht="39" customHeight="1" spans="1:7">
      <c r="A318" s="43" t="str">
        <f>[1]HUB!$A313</f>
        <v>HUB148</v>
      </c>
      <c r="B318" s="16" t="str">
        <f>[1]HUB!$B313</f>
        <v>AH-302</v>
      </c>
      <c r="C318" s="14">
        <f>[1]HUB!$C313</f>
        <v>0</v>
      </c>
      <c r="D318" s="44" t="s">
        <v>728</v>
      </c>
      <c r="E318" s="78"/>
      <c r="F318" s="46">
        <f>[1]HUB!$J313</f>
        <v>15.0065359477124</v>
      </c>
      <c r="G318" s="68"/>
    </row>
    <row r="319" ht="21.6" customHeight="1" spans="1:7">
      <c r="A319" s="43">
        <f>[1]HUB!$A314</f>
        <v>0</v>
      </c>
      <c r="B319" s="16" t="str">
        <f>[1]HUB!$B314</f>
        <v>DN-04</v>
      </c>
      <c r="C319" s="14" t="str">
        <f>[1]HUB!$C314</f>
        <v>1/4"</v>
      </c>
      <c r="D319" s="77" t="s">
        <v>729</v>
      </c>
      <c r="E319" s="78"/>
      <c r="F319" s="46">
        <f>[1]HUB!$J314</f>
        <v>10.9821428571429</v>
      </c>
      <c r="G319" s="47"/>
    </row>
    <row r="320" ht="21.6" customHeight="1" spans="1:7">
      <c r="A320" s="43">
        <f>[1]HUB!$A315</f>
        <v>0</v>
      </c>
      <c r="B320" s="16" t="str">
        <f>[1]HUB!$B315</f>
        <v>DN-06</v>
      </c>
      <c r="C320" s="14" t="str">
        <f>[1]HUB!$C315</f>
        <v>3/8"</v>
      </c>
      <c r="D320" s="77"/>
      <c r="E320" s="78"/>
      <c r="F320" s="46">
        <f>[1]HUB!$J315</f>
        <v>10.9821428571429</v>
      </c>
      <c r="G320" s="47"/>
    </row>
    <row r="321" ht="21.6" customHeight="1" spans="1:7">
      <c r="A321" s="43">
        <f>[1]HUB!$A316</f>
        <v>0</v>
      </c>
      <c r="B321" s="16" t="str">
        <f>[1]HUB!$B316</f>
        <v>DN-08</v>
      </c>
      <c r="C321" s="14" t="str">
        <f>[1]HUB!$C316</f>
        <v>1/2"</v>
      </c>
      <c r="D321" s="77"/>
      <c r="E321" s="66"/>
      <c r="F321" s="46">
        <f>[1]HUB!$J316</f>
        <v>9.31961538461541</v>
      </c>
      <c r="G321" s="47"/>
    </row>
    <row r="322" ht="21.6" customHeight="1" spans="1:7">
      <c r="A322" s="43">
        <f>[1]HUB!$A317</f>
        <v>0</v>
      </c>
      <c r="B322" s="16" t="str">
        <f>[1]HUB!$B317</f>
        <v>DN-10</v>
      </c>
      <c r="C322" s="14" t="str">
        <f>[1]HUB!$C317</f>
        <v>5/8"</v>
      </c>
      <c r="D322" s="77"/>
      <c r="E322" s="66"/>
      <c r="F322" s="46">
        <f>[1]HUB!$J317</f>
        <v>10.9399038461539</v>
      </c>
      <c r="G322" s="47"/>
    </row>
    <row r="323" ht="21.6" customHeight="1" spans="1:7">
      <c r="A323" s="43">
        <f>[1]HUB!$A318</f>
        <v>0</v>
      </c>
      <c r="B323" s="16" t="str">
        <f>[1]HUB!$B318</f>
        <v>DN-12</v>
      </c>
      <c r="C323" s="14" t="str">
        <f>[1]HUB!$C318</f>
        <v>3/4"</v>
      </c>
      <c r="D323" s="77"/>
      <c r="E323" s="66"/>
      <c r="F323" s="46">
        <f>[1]HUB!$J318</f>
        <v>21.428695054945</v>
      </c>
      <c r="G323" s="47"/>
    </row>
    <row r="324" ht="21.6" customHeight="1" spans="1:7">
      <c r="A324" s="43">
        <f>[1]HUB!$A319</f>
        <v>0</v>
      </c>
      <c r="B324" s="16" t="str">
        <f>[1]HUB!$B319</f>
        <v>DN-14</v>
      </c>
      <c r="C324" s="14" t="str">
        <f>[1]HUB!$C319</f>
        <v>7/8"</v>
      </c>
      <c r="D324" s="77"/>
      <c r="E324" s="45"/>
      <c r="F324" s="46">
        <f>[1]HUB!$J319</f>
        <v>26.4956868131868</v>
      </c>
      <c r="G324" s="47"/>
    </row>
    <row r="325" ht="21.6" customHeight="1" spans="1:7">
      <c r="A325" s="43" t="str">
        <f>[1]HUB!$A320</f>
        <v>HUB149</v>
      </c>
      <c r="B325" s="16" t="str">
        <f>[1]HUB!$B320</f>
        <v>AHK-052</v>
      </c>
      <c r="C325" s="14" t="str">
        <f>[1]HUB!$C320</f>
        <v>1/4"(Filter drier)</v>
      </c>
      <c r="D325" s="49"/>
      <c r="E325" s="45"/>
      <c r="F325" s="46">
        <f>[1]HUB!$J320</f>
        <v>17.5714285714286</v>
      </c>
      <c r="G325" s="50"/>
    </row>
    <row r="326" ht="21.6" customHeight="1" spans="1:7">
      <c r="A326" s="43" t="str">
        <f>[1]HUB!$A321</f>
        <v>HUB150</v>
      </c>
      <c r="B326" s="16" t="str">
        <f>[1]HUB!$B321</f>
        <v>AHK-083</v>
      </c>
      <c r="C326" s="14" t="str">
        <f>[1]HUB!$C321</f>
        <v>3/8"(Filter drier)</v>
      </c>
      <c r="D326" s="49"/>
      <c r="E326" s="45"/>
      <c r="F326" s="46">
        <f>[1]HUB!$J321</f>
        <v>22.7777777777778</v>
      </c>
      <c r="G326" s="51"/>
    </row>
    <row r="327" ht="21.6" customHeight="1" spans="1:7">
      <c r="A327" s="43" t="str">
        <f>[1]HUB!$A322</f>
        <v>HUB150.1</v>
      </c>
      <c r="B327" s="16" t="str">
        <f>[1]HUB!$B322</f>
        <v>AHK-052S</v>
      </c>
      <c r="C327" s="14" t="str">
        <f>[1]HUB!$C322</f>
        <v>1/4"(Filter drier)</v>
      </c>
      <c r="D327" s="49"/>
      <c r="E327" s="45"/>
      <c r="F327" s="46">
        <f>[1]HUB!$J322</f>
        <v>15.6055363321799</v>
      </c>
      <c r="G327" s="51"/>
    </row>
    <row r="328" ht="21.6" customHeight="1" spans="1:7">
      <c r="A328" s="43" t="str">
        <f>[1]HUB!$A323</f>
        <v>HUB150.2</v>
      </c>
      <c r="B328" s="16" t="str">
        <f>[1]HUB!$B323</f>
        <v>AHK-083S</v>
      </c>
      <c r="C328" s="14" t="str">
        <f>[1]HUB!$C323</f>
        <v>3/8"(Filter drier)</v>
      </c>
      <c r="D328" s="49"/>
      <c r="E328" s="45"/>
      <c r="F328" s="46">
        <f>[1]HUB!$J323</f>
        <v>18.2605042016807</v>
      </c>
      <c r="G328" s="52"/>
    </row>
    <row r="329" ht="21.6" customHeight="1" spans="1:7">
      <c r="A329" s="43" t="str">
        <f>[1]HUB!$A324</f>
        <v>HUB151</v>
      </c>
      <c r="B329" s="16" t="str">
        <f>[1]HUB!$B324</f>
        <v>LFRG-500</v>
      </c>
      <c r="C329" s="14" t="str">
        <f>[1]HUB!$C324</f>
        <v>(0-500PSI)</v>
      </c>
      <c r="D329" s="48" t="s">
        <v>730</v>
      </c>
      <c r="E329" s="45"/>
      <c r="F329" s="46">
        <f>[1]HUB!$J324</f>
        <v>30.4383116883117</v>
      </c>
      <c r="G329" s="21"/>
    </row>
    <row r="330" ht="21.6" customHeight="1" spans="1:7">
      <c r="A330" s="43" t="str">
        <f>[1]HUB!$A325</f>
        <v>HUB152</v>
      </c>
      <c r="B330" s="16" t="str">
        <f>[1]HUB!$B325</f>
        <v>LFRG-250</v>
      </c>
      <c r="C330" s="14" t="str">
        <f>[1]HUB!$C325</f>
        <v>(0-250PSI)</v>
      </c>
      <c r="D330" s="53"/>
      <c r="E330" s="45"/>
      <c r="F330" s="46">
        <f>[1]HUB!$J325</f>
        <v>30.4383116883117</v>
      </c>
      <c r="G330" s="22"/>
    </row>
    <row r="331" ht="21.6" customHeight="1" spans="1:7">
      <c r="A331" s="43" t="str">
        <f>[1]HUB!$A326</f>
        <v>HUB153</v>
      </c>
      <c r="B331" s="16" t="str">
        <f>[1]HUB!$B326</f>
        <v>SFRG-500B</v>
      </c>
      <c r="C331" s="14" t="str">
        <f>[1]HUB!$C326</f>
        <v>(0-500PSI)</v>
      </c>
      <c r="D331" s="48" t="s">
        <v>730</v>
      </c>
      <c r="E331" s="45"/>
      <c r="F331" s="46">
        <f>[1]HUB!$J326</f>
        <v>33.4821428571429</v>
      </c>
      <c r="G331" s="22"/>
    </row>
    <row r="332" ht="21.6" customHeight="1" spans="1:7">
      <c r="A332" s="43" t="str">
        <f>[1]HUB!$A327</f>
        <v>HUB154</v>
      </c>
      <c r="B332" s="16" t="str">
        <f>[1]HUB!$B327</f>
        <v>SFRG-250B</v>
      </c>
      <c r="C332" s="14" t="str">
        <f>[1]HUB!$C327</f>
        <v>(0-250PSI)</v>
      </c>
      <c r="D332" s="53"/>
      <c r="E332" s="45"/>
      <c r="F332" s="46">
        <f>[1]HUB!$J327</f>
        <v>33.4821428571429</v>
      </c>
      <c r="G332" s="23"/>
    </row>
    <row r="333" spans="1:7">
      <c r="A333" s="43" t="str">
        <f>[1]HUB!$A328</f>
        <v>HUB155</v>
      </c>
      <c r="B333" s="16" t="str">
        <f>[1]HUB!$B328</f>
        <v>AH-701</v>
      </c>
      <c r="C333" s="14" t="str">
        <f>[1]HUB!$C328</f>
        <v>Flow Capacity Tons:1</v>
      </c>
      <c r="D333" s="48" t="s">
        <v>731</v>
      </c>
      <c r="E333" s="98"/>
      <c r="F333" s="46">
        <f>[1]HUB!$J328</f>
        <v>495.416666666667</v>
      </c>
      <c r="G333" s="99"/>
    </row>
    <row r="334" spans="1:7">
      <c r="A334" s="43" t="str">
        <f>[1]HUB!$A329</f>
        <v>HUB156</v>
      </c>
      <c r="B334" s="16" t="str">
        <f>[1]HUB!$B329</f>
        <v>AH-702</v>
      </c>
      <c r="C334" s="14" t="str">
        <f>[1]HUB!$C329</f>
        <v>Flow Capacity Tons:2</v>
      </c>
      <c r="D334" s="49"/>
      <c r="E334" s="98"/>
      <c r="F334" s="46">
        <f>[1]HUB!$J329</f>
        <v>597.916666666667</v>
      </c>
      <c r="G334" s="100"/>
    </row>
    <row r="335" spans="1:7">
      <c r="A335" s="43" t="str">
        <f>[1]HUB!$A330</f>
        <v>HUB157</v>
      </c>
      <c r="B335" s="16" t="str">
        <f>[1]HUB!$B330</f>
        <v>AH-703</v>
      </c>
      <c r="C335" s="14" t="str">
        <f>[1]HUB!$C330</f>
        <v>Flow Capacity Tons:3</v>
      </c>
      <c r="D335" s="49"/>
      <c r="E335" s="98"/>
      <c r="F335" s="46">
        <f>[1]HUB!$J330</f>
        <v>914.615384615384</v>
      </c>
      <c r="G335" s="100"/>
    </row>
    <row r="336" spans="1:7">
      <c r="A336" s="43" t="str">
        <f>[1]HUB!$A331</f>
        <v>HUB158</v>
      </c>
      <c r="B336" s="16" t="str">
        <f>[1]HUB!$B331</f>
        <v>AH-705</v>
      </c>
      <c r="C336" s="14" t="str">
        <f>[1]HUB!$C331</f>
        <v>Flow Capacity Tons:5</v>
      </c>
      <c r="D336" s="53"/>
      <c r="E336" s="98"/>
      <c r="F336" s="46">
        <f>[1]HUB!$J331</f>
        <v>1781.92307692308</v>
      </c>
      <c r="G336" s="101"/>
    </row>
    <row r="337" spans="7:7">
      <c r="G337" s="6"/>
    </row>
    <row r="338" spans="7:7">
      <c r="G338" s="6"/>
    </row>
    <row r="339" spans="7:7">
      <c r="G339" s="6"/>
    </row>
    <row r="340" spans="7:7">
      <c r="G340" s="6"/>
    </row>
    <row r="341" spans="7:7">
      <c r="G341" s="6"/>
    </row>
    <row r="342" spans="7:7">
      <c r="G342" s="6"/>
    </row>
    <row r="343" spans="7:7">
      <c r="G343" s="6"/>
    </row>
    <row r="344" spans="7:7">
      <c r="G344" s="6"/>
    </row>
    <row r="345" spans="7:7">
      <c r="G345" s="6"/>
    </row>
    <row r="346" spans="7:7">
      <c r="G346" s="6"/>
    </row>
    <row r="347" spans="7:7">
      <c r="G347" s="6"/>
    </row>
    <row r="348" spans="7:7">
      <c r="G348" s="6"/>
    </row>
    <row r="349" spans="7:7">
      <c r="G349" s="6"/>
    </row>
    <row r="350" spans="7:7">
      <c r="G350" s="6"/>
    </row>
    <row r="351" spans="7:7">
      <c r="G351" s="6"/>
    </row>
    <row r="352" spans="7:7">
      <c r="G352" s="6"/>
    </row>
    <row r="353" spans="7:7">
      <c r="G353" s="6"/>
    </row>
    <row r="354" spans="7:7">
      <c r="G354" s="6"/>
    </row>
    <row r="355" spans="7:7">
      <c r="G355" s="6"/>
    </row>
    <row r="356" spans="7:7">
      <c r="G356" s="6"/>
    </row>
    <row r="357" spans="7:7">
      <c r="G357" s="6"/>
    </row>
    <row r="358" spans="7:7">
      <c r="G358" s="6"/>
    </row>
    <row r="359" spans="7:7">
      <c r="G359" s="6"/>
    </row>
    <row r="360" spans="7:7">
      <c r="G360" s="6"/>
    </row>
    <row r="361" spans="7:7">
      <c r="G361" s="6"/>
    </row>
    <row r="362" spans="7:7">
      <c r="G362" s="6"/>
    </row>
    <row r="363" spans="7:7">
      <c r="G363" s="6"/>
    </row>
    <row r="364" spans="7:7">
      <c r="G364" s="6"/>
    </row>
    <row r="365" spans="7:7">
      <c r="G365" s="6"/>
    </row>
    <row r="366" spans="7:7">
      <c r="G366" s="6"/>
    </row>
    <row r="367" spans="7:7">
      <c r="G367" s="6"/>
    </row>
    <row r="368" spans="7:7">
      <c r="G368" s="6"/>
    </row>
    <row r="369" spans="7:7">
      <c r="G369" s="6"/>
    </row>
    <row r="370" spans="7:7">
      <c r="G370" s="6"/>
    </row>
    <row r="371" spans="7:7">
      <c r="G371" s="6"/>
    </row>
    <row r="372" spans="7:7">
      <c r="G372" s="6"/>
    </row>
    <row r="373" spans="7:7">
      <c r="G373" s="6"/>
    </row>
    <row r="374" spans="7:7">
      <c r="G374" s="6"/>
    </row>
    <row r="375" spans="7:7">
      <c r="G375" s="6"/>
    </row>
    <row r="376" spans="7:7">
      <c r="G376" s="6"/>
    </row>
    <row r="377" spans="7:7">
      <c r="G377" s="6"/>
    </row>
  </sheetData>
  <mergeCells count="78">
    <mergeCell ref="D9:D13"/>
    <mergeCell ref="D14:D16"/>
    <mergeCell ref="D17:D19"/>
    <mergeCell ref="D20:D21"/>
    <mergeCell ref="D22:D23"/>
    <mergeCell ref="D25:D32"/>
    <mergeCell ref="D33:D40"/>
    <mergeCell ref="D41:D42"/>
    <mergeCell ref="D43:D53"/>
    <mergeCell ref="D54:D62"/>
    <mergeCell ref="D63:D68"/>
    <mergeCell ref="D69:D85"/>
    <mergeCell ref="D111:D112"/>
    <mergeCell ref="D115:D116"/>
    <mergeCell ref="D117:D123"/>
    <mergeCell ref="D124:D126"/>
    <mergeCell ref="D143:D146"/>
    <mergeCell ref="D149:D154"/>
    <mergeCell ref="D155:D160"/>
    <mergeCell ref="D161:D166"/>
    <mergeCell ref="D167:D168"/>
    <mergeCell ref="D169:D174"/>
    <mergeCell ref="D175:D180"/>
    <mergeCell ref="D246:D251"/>
    <mergeCell ref="D252:D255"/>
    <mergeCell ref="D257:D258"/>
    <mergeCell ref="D259:D265"/>
    <mergeCell ref="D266:D270"/>
    <mergeCell ref="D282:D289"/>
    <mergeCell ref="D292:D296"/>
    <mergeCell ref="D319:D324"/>
    <mergeCell ref="D325:D328"/>
    <mergeCell ref="D329:D330"/>
    <mergeCell ref="D331:D332"/>
    <mergeCell ref="D333:D336"/>
    <mergeCell ref="G9:G13"/>
    <mergeCell ref="G14:G24"/>
    <mergeCell ref="G25:G32"/>
    <mergeCell ref="G33:G40"/>
    <mergeCell ref="G41:G42"/>
    <mergeCell ref="G43:G53"/>
    <mergeCell ref="G54:G62"/>
    <mergeCell ref="G63:G68"/>
    <mergeCell ref="G69:G85"/>
    <mergeCell ref="G86:G87"/>
    <mergeCell ref="G89:G93"/>
    <mergeCell ref="G95:G100"/>
    <mergeCell ref="G101:G105"/>
    <mergeCell ref="G108:G109"/>
    <mergeCell ref="G111:G112"/>
    <mergeCell ref="G114:G116"/>
    <mergeCell ref="G117:G123"/>
    <mergeCell ref="G143:G147"/>
    <mergeCell ref="G149:G154"/>
    <mergeCell ref="G155:G160"/>
    <mergeCell ref="G161:G166"/>
    <mergeCell ref="G167:G168"/>
    <mergeCell ref="G169:G174"/>
    <mergeCell ref="G175:G180"/>
    <mergeCell ref="G181:G186"/>
    <mergeCell ref="G202:G205"/>
    <mergeCell ref="G208:G209"/>
    <mergeCell ref="G222:G223"/>
    <mergeCell ref="G231:G235"/>
    <mergeCell ref="G246:G251"/>
    <mergeCell ref="G252:G255"/>
    <mergeCell ref="G256:G258"/>
    <mergeCell ref="G259:G270"/>
    <mergeCell ref="G275:G276"/>
    <mergeCell ref="G278:G279"/>
    <mergeCell ref="G280:G281"/>
    <mergeCell ref="G282:G289"/>
    <mergeCell ref="G292:G296"/>
    <mergeCell ref="G298:G300"/>
    <mergeCell ref="G319:G324"/>
    <mergeCell ref="G325:G328"/>
    <mergeCell ref="G329:G332"/>
    <mergeCell ref="G333:G336"/>
  </mergeCells>
  <pageMargins left="0.7" right="0.7"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4"/>
  <sheetViews>
    <sheetView workbookViewId="0">
      <pane xSplit="2" ySplit="8" topLeftCell="C9" activePane="bottomRight" state="frozen"/>
      <selection/>
      <selection pane="topRight"/>
      <selection pane="bottomLeft"/>
      <selection pane="bottomRight" activeCell="N33" sqref="N33"/>
    </sheetView>
  </sheetViews>
  <sheetFormatPr defaultColWidth="9.14285714285714" defaultRowHeight="12" outlineLevelCol="7"/>
  <cols>
    <col min="1" max="1" width="9.14285714285714" style="2"/>
    <col min="2" max="2" width="22.1428571428571" style="2" customWidth="1"/>
    <col min="3" max="3" width="14" style="3" customWidth="1"/>
    <col min="4" max="4" width="25" style="2" customWidth="1"/>
    <col min="5" max="5" width="11.8571428571429" style="4" customWidth="1"/>
    <col min="6" max="6" width="9" style="4" customWidth="1"/>
    <col min="7" max="7" width="13.2857142857143" style="5" customWidth="1"/>
    <col min="8" max="8" width="16" style="6" customWidth="1"/>
    <col min="9" max="16384" width="9.14285714285714" style="2"/>
  </cols>
  <sheetData>
    <row r="1" ht="15.75" customHeight="1" spans="1:8">
      <c r="A1" s="7" t="s">
        <v>0</v>
      </c>
      <c r="B1" s="8"/>
    </row>
    <row r="2" ht="15.75" customHeight="1" spans="1:8">
      <c r="A2" s="9" t="str">
        <f>HUB!A3</f>
        <v>DATE :5.5.26</v>
      </c>
    </row>
    <row r="3" ht="0.75" hidden="1" customHeight="1"/>
    <row r="4" hidden="1" spans="1:8">
      <c r="A4" s="10"/>
    </row>
    <row r="5" hidden="1" spans="1:8">
      <c r="A5" s="10"/>
    </row>
    <row r="6" hidden="1" spans="1:8">
      <c r="A6" s="10"/>
    </row>
    <row r="7" spans="1:8">
      <c r="A7" s="10"/>
    </row>
    <row r="8" s="1" customFormat="1" ht="24" spans="1:8">
      <c r="A8" s="11" t="s">
        <v>44</v>
      </c>
      <c r="B8" s="12" t="s">
        <v>732</v>
      </c>
      <c r="C8" s="13" t="s">
        <v>733</v>
      </c>
      <c r="D8" s="13" t="s">
        <v>734</v>
      </c>
      <c r="E8" s="14" t="s">
        <v>735</v>
      </c>
      <c r="F8" s="14" t="s">
        <v>497</v>
      </c>
      <c r="G8" s="15" t="str">
        <f>[2]Fitting!$L$8</f>
        <v>DEALER CASH (RM) -5%</v>
      </c>
      <c r="H8" s="14" t="s">
        <v>736</v>
      </c>
    </row>
    <row r="9" ht="15.75" customHeight="1" spans="1:8">
      <c r="A9" s="11" t="str">
        <f>[1]Fitting!A9</f>
        <v>FI001</v>
      </c>
      <c r="B9" s="16" t="str">
        <f>[1]Fitting!$B9</f>
        <v>100CP16A</v>
      </c>
      <c r="C9" s="17" t="s">
        <v>737</v>
      </c>
      <c r="D9" s="16" t="str">
        <f>[1]Fitting!$D9</f>
        <v>5/8 COUPLING</v>
      </c>
      <c r="E9" s="14">
        <f>[1]Fitting!$E9</f>
        <v>10.5</v>
      </c>
      <c r="F9" s="14"/>
      <c r="G9" s="18">
        <f>[1]Fitting!$L9</f>
        <v>1.74982508745627</v>
      </c>
      <c r="H9" s="13"/>
    </row>
    <row r="10" ht="15.75" customHeight="1" spans="1:8">
      <c r="A10" s="11" t="str">
        <f>[1]Fitting!A10</f>
        <v>FI002</v>
      </c>
      <c r="B10" s="16" t="str">
        <f>[1]Fitting!$B10</f>
        <v>100CP19A</v>
      </c>
      <c r="C10" s="17"/>
      <c r="D10" s="16" t="str">
        <f>[1]Fitting!$D10</f>
        <v>3/4 COUPLING</v>
      </c>
      <c r="E10" s="14">
        <f>[1]Fitting!$E10</f>
        <v>16.5</v>
      </c>
      <c r="F10" s="14"/>
      <c r="G10" s="18">
        <f>[1]Fitting!$L10</f>
        <v>2.73606530068299</v>
      </c>
      <c r="H10" s="13"/>
    </row>
    <row r="11" ht="15.75" customHeight="1" spans="1:8">
      <c r="A11" s="11" t="str">
        <f>[1]Fitting!A11</f>
        <v> </v>
      </c>
      <c r="B11" s="16" t="str">
        <f>[1]Fitting!$B11</f>
        <v>100CP22A</v>
      </c>
      <c r="C11" s="17"/>
      <c r="D11" s="16" t="str">
        <f>[1]Fitting!$D11</f>
        <v>7/8 COUPLING</v>
      </c>
      <c r="E11" s="14">
        <f>[1]Fitting!$E11</f>
        <v>23</v>
      </c>
      <c r="F11" s="14"/>
      <c r="G11" s="18">
        <f>[1]Fitting!$L11</f>
        <v>3.77831084457771</v>
      </c>
      <c r="H11" s="13"/>
    </row>
    <row r="12" ht="15.75" customHeight="1" spans="1:8">
      <c r="A12" s="11" t="str">
        <f>[1]Fitting!A12</f>
        <v>FI004</v>
      </c>
      <c r="B12" s="16" t="str">
        <f>[1]Fitting!$B12</f>
        <v>100CP28A</v>
      </c>
      <c r="C12" s="17"/>
      <c r="D12" s="16" t="str">
        <f>[1]Fitting!$D12</f>
        <v>1-1/8 COUPLING</v>
      </c>
      <c r="E12" s="14">
        <f>[1]Fitting!$E12</f>
        <v>47</v>
      </c>
      <c r="F12" s="14"/>
      <c r="G12" s="18">
        <f>[1]Fitting!$L12</f>
        <v>6.39052695874285</v>
      </c>
      <c r="H12" s="13"/>
    </row>
    <row r="13" ht="15.75" customHeight="1" spans="1:8">
      <c r="A13" s="11" t="str">
        <f>[1]Fitting!A13</f>
        <v>FI005</v>
      </c>
      <c r="B13" s="16" t="str">
        <f>[1]Fitting!$B13</f>
        <v>100CP35A</v>
      </c>
      <c r="C13" s="17"/>
      <c r="D13" s="16" t="str">
        <f>[1]Fitting!$D13</f>
        <v>1-3/8 COUPLING</v>
      </c>
      <c r="E13" s="14">
        <f>[1]Fitting!$E13</f>
        <v>63</v>
      </c>
      <c r="F13" s="14"/>
      <c r="G13" s="18">
        <f>[1]Fitting!$L13</f>
        <v>8.62391026708868</v>
      </c>
      <c r="H13" s="13"/>
    </row>
    <row r="14" ht="15.75" customHeight="1" spans="1:8">
      <c r="A14" s="11" t="str">
        <f>[1]Fitting!A14</f>
        <v>FI006</v>
      </c>
      <c r="B14" s="16" t="str">
        <f>[1]Fitting!$B14</f>
        <v>100CP42A</v>
      </c>
      <c r="C14" s="17"/>
      <c r="D14" s="16" t="str">
        <f>[1]Fitting!$D14</f>
        <v>1-5/8 COUPLING</v>
      </c>
      <c r="E14" s="14">
        <f>[1]Fitting!$E14</f>
        <v>97</v>
      </c>
      <c r="F14" s="14"/>
      <c r="G14" s="18">
        <f>[1]Fitting!$L14</f>
        <v>13.2545949247598</v>
      </c>
      <c r="H14" s="13"/>
    </row>
    <row r="15" ht="15.75" customHeight="1" spans="1:8">
      <c r="A15" s="11" t="str">
        <f>[1]Fitting!A15</f>
        <v>FI007</v>
      </c>
      <c r="B15" s="16" t="str">
        <f>[1]Fitting!$B15</f>
        <v>100CP54A</v>
      </c>
      <c r="C15" s="17"/>
      <c r="D15" s="16" t="str">
        <f>[1]Fitting!$D15</f>
        <v>2-1/8 COUPLING</v>
      </c>
      <c r="E15" s="14">
        <f>[1]Fitting!$E15</f>
        <v>178</v>
      </c>
      <c r="F15" s="14"/>
      <c r="G15" s="18">
        <f>[1]Fitting!$L15</f>
        <v>24.3099561330446</v>
      </c>
      <c r="H15" s="13"/>
    </row>
    <row r="16" ht="15.75" customHeight="1" spans="1:8">
      <c r="A16" s="11" t="str">
        <f>[1]Fitting!A16</f>
        <v>FI008</v>
      </c>
      <c r="B16" s="16" t="str">
        <f>[1]Fitting!$B16</f>
        <v>100CP67A</v>
      </c>
      <c r="C16" s="17"/>
      <c r="D16" s="16" t="str">
        <f>[1]Fitting!$D16</f>
        <v>2-5/8 COUPLING</v>
      </c>
      <c r="E16" s="14">
        <f>[1]Fitting!$E16</f>
        <v>260</v>
      </c>
      <c r="F16" s="14"/>
      <c r="G16" s="18">
        <f>[1]Fitting!$L16</f>
        <v>36.6538952745849</v>
      </c>
      <c r="H16" s="13"/>
    </row>
    <row r="17" ht="15.75" customHeight="1" spans="1:8">
      <c r="A17" s="11" t="str">
        <f>[1]Fitting!A17</f>
        <v>FI009</v>
      </c>
      <c r="B17" s="16" t="str">
        <f>[1]Fitting!$B17</f>
        <v>100CP80A</v>
      </c>
      <c r="C17" s="17"/>
      <c r="D17" s="16" t="str">
        <f>[1]Fitting!$D17</f>
        <v>3-1/8 COUPLING</v>
      </c>
      <c r="E17" s="14">
        <f>[1]Fitting!$E17</f>
        <v>400</v>
      </c>
      <c r="F17" s="14"/>
      <c r="G17" s="18">
        <f>[1]Fitting!$L17</f>
        <v>58.2592037314676</v>
      </c>
      <c r="H17" s="13"/>
    </row>
    <row r="18" ht="15.75" customHeight="1" spans="1:8">
      <c r="A18" s="11" t="str">
        <f>[1]Fitting!A18</f>
        <v>FI010</v>
      </c>
      <c r="B18" s="16">
        <f>[1]Fitting!$B18</f>
        <v>0</v>
      </c>
      <c r="C18" s="19"/>
      <c r="D18" s="16" t="str">
        <f>[1]Fitting!$D18</f>
        <v>4-1/8 COUPLING</v>
      </c>
      <c r="E18" s="14">
        <f>[1]Fitting!$E18</f>
        <v>880</v>
      </c>
      <c r="F18" s="14"/>
      <c r="G18" s="18">
        <f>[1]Fitting!$L18</f>
        <v>127.218612915764</v>
      </c>
      <c r="H18" s="13"/>
    </row>
    <row r="19" ht="15.75" customHeight="1" spans="1:8">
      <c r="A19" s="11">
        <f>[1]Fitting!A19</f>
        <v>0</v>
      </c>
      <c r="B19" s="16" t="str">
        <f>[1]Fitting!$B19</f>
        <v>102CP06-03</v>
      </c>
      <c r="C19" s="20" t="s">
        <v>738</v>
      </c>
      <c r="D19" s="16" t="str">
        <f>[1]Fitting!$D19</f>
        <v>1/4x1/8 REDUCER</v>
      </c>
      <c r="E19" s="14">
        <f>[1]Fitting!$E19</f>
        <v>2.2</v>
      </c>
      <c r="F19" s="14"/>
      <c r="G19" s="18">
        <f>[1]Fitting!$L19</f>
        <v>0.921219390304848</v>
      </c>
      <c r="H19" s="13"/>
    </row>
    <row r="20" ht="15.75" customHeight="1" spans="1:8">
      <c r="A20" s="11" t="str">
        <f>[1]Fitting!A20</f>
        <v>FI011</v>
      </c>
      <c r="B20" s="16" t="str">
        <f>[1]Fitting!$B20</f>
        <v>102CP10-06</v>
      </c>
      <c r="C20" s="17"/>
      <c r="D20" s="16" t="str">
        <f>[1]Fitting!$D20</f>
        <v>3/8x1/4 REDUCER</v>
      </c>
      <c r="E20" s="14">
        <f>[1]Fitting!$E20</f>
        <v>3.8</v>
      </c>
      <c r="F20" s="14"/>
      <c r="G20" s="18">
        <f>[1]Fitting!$L20</f>
        <v>1.07584874229552</v>
      </c>
      <c r="H20" s="13"/>
    </row>
    <row r="21" ht="15.75" customHeight="1" spans="1:8">
      <c r="A21" s="11" t="str">
        <f>[1]Fitting!A21</f>
        <v>FI012</v>
      </c>
      <c r="B21" s="16" t="str">
        <f>[1]Fitting!$B21</f>
        <v>102CP13-10</v>
      </c>
      <c r="C21" s="17"/>
      <c r="D21" s="16" t="str">
        <f>[1]Fitting!$D21</f>
        <v>1/2x3/8 REDUCER</v>
      </c>
      <c r="E21" s="14">
        <f>[1]Fitting!$E21</f>
        <v>5.6</v>
      </c>
      <c r="F21" s="14"/>
      <c r="G21" s="18">
        <f>[1]Fitting!$L21</f>
        <v>1.25834416125271</v>
      </c>
      <c r="H21" s="13"/>
    </row>
    <row r="22" ht="15.75" customHeight="1" spans="1:8">
      <c r="A22" s="11">
        <f>[1]Fitting!A22</f>
        <v>0</v>
      </c>
      <c r="B22" s="16" t="str">
        <f>[1]Fitting!$B22</f>
        <v>102CP13-06</v>
      </c>
      <c r="C22" s="17"/>
      <c r="D22" s="16" t="str">
        <f>[1]Fitting!$D22</f>
        <v>1/2x1/4 REDUCER</v>
      </c>
      <c r="E22" s="14">
        <f>[1]Fitting!$E22</f>
        <v>5.8</v>
      </c>
      <c r="F22" s="14"/>
      <c r="G22" s="18">
        <f>[1]Fitting!$L22</f>
        <v>1.26572047309679</v>
      </c>
      <c r="H22" s="13"/>
    </row>
    <row r="23" ht="15.75" customHeight="1" spans="1:8">
      <c r="A23" s="11" t="str">
        <f>[1]Fitting!A23</f>
        <v>FI013</v>
      </c>
      <c r="B23" s="16" t="str">
        <f>[1]Fitting!$B23</f>
        <v>102CP16-13</v>
      </c>
      <c r="C23" s="17"/>
      <c r="D23" s="16" t="str">
        <f>[1]Fitting!$D23</f>
        <v>5/8x1/2 REDUCER</v>
      </c>
      <c r="E23" s="14">
        <f>[1]Fitting!$E23</f>
        <v>10</v>
      </c>
      <c r="F23" s="14"/>
      <c r="G23" s="18">
        <f>[1]Fitting!$L23</f>
        <v>1.91237714476095</v>
      </c>
      <c r="H23" s="13"/>
    </row>
    <row r="24" ht="15.75" customHeight="1" spans="1:8">
      <c r="A24" s="11" t="str">
        <f>[1]Fitting!A24</f>
        <v>FI014</v>
      </c>
      <c r="B24" s="16" t="str">
        <f>[1]Fitting!$B24</f>
        <v>102CP16-10</v>
      </c>
      <c r="C24" s="17"/>
      <c r="D24" s="16" t="str">
        <f>[1]Fitting!$D24</f>
        <v>5/8x3/8 REDUCER</v>
      </c>
      <c r="E24" s="14">
        <f>[1]Fitting!$E24</f>
        <v>10.5</v>
      </c>
      <c r="F24" s="14"/>
      <c r="G24" s="18">
        <f>[1]Fitting!$L24</f>
        <v>1.94106280193237</v>
      </c>
      <c r="H24" s="13"/>
    </row>
    <row r="25" ht="15.75" customHeight="1" spans="1:8">
      <c r="A25" s="11" t="str">
        <f>[1]Fitting!A25</f>
        <v>FI015</v>
      </c>
      <c r="B25" s="16" t="str">
        <f>[1]Fitting!$B25</f>
        <v>102CP19-16</v>
      </c>
      <c r="C25" s="17"/>
      <c r="D25" s="16" t="str">
        <f>[1]Fitting!$D25</f>
        <v>3/4x5/8 REDUCER</v>
      </c>
      <c r="E25" s="14">
        <f>[1]Fitting!$E25</f>
        <v>16</v>
      </c>
      <c r="F25" s="14"/>
      <c r="G25" s="18">
        <f>[1]Fitting!$L25</f>
        <v>2.83031817424621</v>
      </c>
      <c r="H25" s="13"/>
    </row>
    <row r="26" ht="15.75" customHeight="1" spans="1:8">
      <c r="A26" s="11" t="str">
        <f>[1]Fitting!A26</f>
        <v>FI016</v>
      </c>
      <c r="B26" s="16" t="str">
        <f>[1]Fitting!$B26</f>
        <v>102CP19-13</v>
      </c>
      <c r="C26" s="17"/>
      <c r="D26" s="16" t="str">
        <f>[1]Fitting!$D26</f>
        <v>3/4x1/2 REDUCER</v>
      </c>
      <c r="E26" s="14">
        <f>[1]Fitting!$E26</f>
        <v>16</v>
      </c>
      <c r="F26" s="14"/>
      <c r="G26" s="18">
        <f>[1]Fitting!$L26</f>
        <v>2.83031817424621</v>
      </c>
      <c r="H26" s="13"/>
    </row>
    <row r="27" ht="15.75" customHeight="1" spans="1:8">
      <c r="A27" s="11" t="str">
        <f>[1]Fitting!A27</f>
        <v>FI017</v>
      </c>
      <c r="B27" s="16" t="str">
        <f>[1]Fitting!$B27</f>
        <v>102CP19-10</v>
      </c>
      <c r="C27" s="17"/>
      <c r="D27" s="16" t="str">
        <f>[1]Fitting!$D27</f>
        <v>3/4x3/8 REDUCER</v>
      </c>
      <c r="E27" s="14">
        <f>[1]Fitting!$E27</f>
        <v>16</v>
      </c>
      <c r="F27" s="14"/>
      <c r="G27" s="18">
        <f>[1]Fitting!$L27</f>
        <v>2.83031817424621</v>
      </c>
      <c r="H27" s="13"/>
    </row>
    <row r="28" ht="15.75" customHeight="1" spans="1:8">
      <c r="A28" s="11" t="str">
        <f>[1]Fitting!A28</f>
        <v>FI018</v>
      </c>
      <c r="B28" s="16" t="str">
        <f>[1]Fitting!$B28</f>
        <v>102CP22-19</v>
      </c>
      <c r="C28" s="17"/>
      <c r="D28" s="16" t="str">
        <f>[1]Fitting!$D28</f>
        <v>7/8x3/4 REDUCER</v>
      </c>
      <c r="E28" s="14">
        <f>[1]Fitting!$E28</f>
        <v>22</v>
      </c>
      <c r="F28" s="14"/>
      <c r="G28" s="18">
        <f>[1]Fitting!$L28</f>
        <v>3.93949691820756</v>
      </c>
      <c r="H28" s="13"/>
    </row>
    <row r="29" ht="15.75" customHeight="1" spans="1:8">
      <c r="A29" s="11" t="str">
        <f>[1]Fitting!A29</f>
        <v>FI019</v>
      </c>
      <c r="B29" s="16" t="str">
        <f>[1]Fitting!$B29</f>
        <v>102CP22-16</v>
      </c>
      <c r="C29" s="17"/>
      <c r="D29" s="16" t="str">
        <f>[1]Fitting!$D29</f>
        <v>7/8x5/8 REDUCER</v>
      </c>
      <c r="E29" s="14">
        <f>[1]Fitting!$E29</f>
        <v>22</v>
      </c>
      <c r="F29" s="14"/>
      <c r="G29" s="18">
        <f>[1]Fitting!$L29</f>
        <v>3.93949691820756</v>
      </c>
      <c r="H29" s="13"/>
    </row>
    <row r="30" ht="15.75" customHeight="1" spans="1:8">
      <c r="A30" s="11" t="str">
        <f>[1]Fitting!A30</f>
        <v>FI020</v>
      </c>
      <c r="B30" s="16" t="str">
        <f>[1]Fitting!$B30</f>
        <v>102CP22-13</v>
      </c>
      <c r="C30" s="17"/>
      <c r="D30" s="16" t="str">
        <f>[1]Fitting!$D30</f>
        <v>7/8x1/2 REDUCER</v>
      </c>
      <c r="E30" s="14">
        <f>[1]Fitting!$E30</f>
        <v>22</v>
      </c>
      <c r="F30" s="14"/>
      <c r="G30" s="18">
        <f>[1]Fitting!$L30</f>
        <v>3.93949691820756</v>
      </c>
      <c r="H30" s="13"/>
    </row>
    <row r="31" ht="15.75" customHeight="1" spans="1:8">
      <c r="A31" s="11" t="str">
        <f>[1]Fitting!A31</f>
        <v>FI021</v>
      </c>
      <c r="B31" s="16" t="str">
        <f>[1]Fitting!$B31</f>
        <v>102CP22-10</v>
      </c>
      <c r="C31" s="17"/>
      <c r="D31" s="16" t="str">
        <f>[1]Fitting!$D31</f>
        <v>7/8x3/8  REDUCER</v>
      </c>
      <c r="E31" s="14">
        <f>[1]Fitting!$E31</f>
        <v>22</v>
      </c>
      <c r="F31" s="14"/>
      <c r="G31" s="18">
        <f>[1]Fitting!$L31</f>
        <v>3.93949691820756</v>
      </c>
      <c r="H31" s="13"/>
    </row>
    <row r="32" ht="15.75" customHeight="1" spans="1:8">
      <c r="A32" s="11" t="str">
        <f>[1]Fitting!A32</f>
        <v>FI022</v>
      </c>
      <c r="B32" s="16" t="str">
        <f>[1]Fitting!$B32</f>
        <v>102CP28-22</v>
      </c>
      <c r="C32" s="17"/>
      <c r="D32" s="16" t="str">
        <f>[1]Fitting!$D32</f>
        <v>1-1/8x7/8 REDUCER</v>
      </c>
      <c r="E32" s="14">
        <f>[1]Fitting!$E32</f>
        <v>45</v>
      </c>
      <c r="F32" s="14"/>
      <c r="G32" s="18">
        <f>[1]Fitting!$L32</f>
        <v>6.397356877117</v>
      </c>
      <c r="H32" s="13"/>
    </row>
    <row r="33" ht="15.75" customHeight="1" spans="1:8">
      <c r="A33" s="11" t="str">
        <f>[1]Fitting!A33</f>
        <v>FI023</v>
      </c>
      <c r="B33" s="16" t="str">
        <f>[1]Fitting!$B33</f>
        <v>102CP28-19</v>
      </c>
      <c r="C33" s="17"/>
      <c r="D33" s="16" t="str">
        <f>[1]Fitting!$D33</f>
        <v>1-1/8x3/4 REDUCER</v>
      </c>
      <c r="E33" s="14">
        <f>[1]Fitting!$E33</f>
        <v>38</v>
      </c>
      <c r="F33" s="14"/>
      <c r="G33" s="18">
        <f>[1]Fitting!$L33</f>
        <v>5.98300849575212</v>
      </c>
      <c r="H33" s="13"/>
    </row>
    <row r="34" ht="15.75" customHeight="1" spans="1:8">
      <c r="A34" s="11" t="str">
        <f>[1]Fitting!A34</f>
        <v>FI024</v>
      </c>
      <c r="B34" s="16" t="str">
        <f>[1]Fitting!$B34</f>
        <v>102CP28-16</v>
      </c>
      <c r="C34" s="17"/>
      <c r="D34" s="16" t="str">
        <f>[1]Fitting!$D34</f>
        <v>1-1/8x5/8 REDUCER</v>
      </c>
      <c r="E34" s="14">
        <f>[1]Fitting!$E34</f>
        <v>38</v>
      </c>
      <c r="F34" s="14"/>
      <c r="G34" s="18">
        <f>[1]Fitting!$L34</f>
        <v>5.98300849575212</v>
      </c>
      <c r="H34" s="13"/>
    </row>
    <row r="35" ht="15.75" customHeight="1" spans="1:8">
      <c r="A35" s="11" t="str">
        <f>[1]Fitting!A35</f>
        <v>FI025</v>
      </c>
      <c r="B35" s="16" t="str">
        <f>[1]Fitting!$B35</f>
        <v>102CP28-13</v>
      </c>
      <c r="C35" s="17"/>
      <c r="D35" s="16" t="str">
        <f>[1]Fitting!$D35</f>
        <v>1-1/8x1/2 REDUCER</v>
      </c>
      <c r="E35" s="14">
        <f>[1]Fitting!$E35</f>
        <v>35</v>
      </c>
      <c r="F35" s="14"/>
      <c r="G35" s="18">
        <f>[1]Fitting!$L35</f>
        <v>5.90787939363651</v>
      </c>
      <c r="H35" s="13"/>
    </row>
    <row r="36" ht="15.75" customHeight="1" spans="1:8">
      <c r="A36" s="11" t="str">
        <f>[1]Fitting!A36</f>
        <v>FI026</v>
      </c>
      <c r="B36" s="16" t="str">
        <f>[1]Fitting!$B36</f>
        <v>102CP35-28</v>
      </c>
      <c r="C36" s="17"/>
      <c r="D36" s="16" t="str">
        <f>[1]Fitting!$D36</f>
        <v>1-3/8x1-1/8 REDUCER</v>
      </c>
      <c r="E36" s="14">
        <f>[1]Fitting!$E36</f>
        <v>62</v>
      </c>
      <c r="F36" s="14"/>
      <c r="G36" s="18">
        <f>[1]Fitting!$L36</f>
        <v>8.96312954633794</v>
      </c>
      <c r="H36" s="13"/>
    </row>
    <row r="37" ht="15.75" customHeight="1" spans="1:8">
      <c r="A37" s="11" t="str">
        <f>[1]Fitting!A37</f>
        <v>FI027</v>
      </c>
      <c r="B37" s="16" t="str">
        <f>[1]Fitting!$B37</f>
        <v>102CP35-22</v>
      </c>
      <c r="C37" s="17"/>
      <c r="D37" s="16" t="str">
        <f>[1]Fitting!$D37</f>
        <v>1-3/8x7/8 REDUCER</v>
      </c>
      <c r="E37" s="14">
        <f>[1]Fitting!$E37</f>
        <v>52</v>
      </c>
      <c r="F37" s="14"/>
      <c r="G37" s="18">
        <f>[1]Fitting!$L37</f>
        <v>8.46226886556722</v>
      </c>
      <c r="H37" s="13"/>
    </row>
    <row r="38" ht="15.75" customHeight="1" spans="1:8">
      <c r="A38" s="11" t="str">
        <f>[1]Fitting!A38</f>
        <v>FI028</v>
      </c>
      <c r="B38" s="16">
        <f>[1]Fitting!$B38</f>
        <v>0</v>
      </c>
      <c r="C38" s="17"/>
      <c r="D38" s="16" t="str">
        <f>[1]Fitting!$D38</f>
        <v>1-3/8x3/4 REDUCER</v>
      </c>
      <c r="E38" s="14">
        <f>[1]Fitting!$E38</f>
        <v>0</v>
      </c>
      <c r="F38" s="14"/>
      <c r="G38" s="18">
        <f>[1]Fitting!$L38</f>
        <v>5.68021544783164</v>
      </c>
      <c r="H38" s="13"/>
    </row>
    <row r="39" ht="15.75" customHeight="1" spans="1:8">
      <c r="A39" s="11" t="str">
        <f>[1]Fitting!A39</f>
        <v>FI028.01</v>
      </c>
      <c r="B39" s="16" t="str">
        <f>[1]Fitting!$B39</f>
        <v>102CP35-16</v>
      </c>
      <c r="C39" s="17"/>
      <c r="D39" s="16" t="str">
        <f>[1]Fitting!$D39</f>
        <v>1-3/8x5/8 REDUCER</v>
      </c>
      <c r="E39" s="14">
        <f>[1]Fitting!$E39</f>
        <v>62</v>
      </c>
      <c r="F39" s="14"/>
      <c r="G39" s="18">
        <f>[1]Fitting!$L39</f>
        <v>9.36154145149647</v>
      </c>
      <c r="H39" s="13"/>
    </row>
    <row r="40" ht="15.75" customHeight="1" spans="1:8">
      <c r="A40" s="11" t="str">
        <f>[1]Fitting!A40</f>
        <v>FI029</v>
      </c>
      <c r="B40" s="16" t="str">
        <f>[1]Fitting!$B40</f>
        <v>102CP42-35</v>
      </c>
      <c r="C40" s="17"/>
      <c r="D40" s="16" t="str">
        <f>[1]Fitting!$D40</f>
        <v>1-5/8x1-3/8 REDUCER</v>
      </c>
      <c r="E40" s="14">
        <f>[1]Fitting!$E40</f>
        <v>90</v>
      </c>
      <c r="F40" s="14"/>
      <c r="G40" s="18">
        <f>[1]Fitting!$L40</f>
        <v>13.2386584485535</v>
      </c>
      <c r="H40" s="13"/>
    </row>
    <row r="41" ht="15.75" customHeight="1" spans="1:8">
      <c r="A41" s="11" t="str">
        <f>[1]Fitting!A41</f>
        <v>FI030</v>
      </c>
      <c r="B41" s="16" t="str">
        <f>[1]Fitting!$B41</f>
        <v>102CP42-28</v>
      </c>
      <c r="C41" s="17"/>
      <c r="D41" s="16" t="str">
        <f>[1]Fitting!$D41</f>
        <v>1-5/8x1-1/8 REDUCER</v>
      </c>
      <c r="E41" s="14">
        <f>[1]Fitting!$E41</f>
        <v>85</v>
      </c>
      <c r="F41" s="14"/>
      <c r="G41" s="18">
        <f>[1]Fitting!$L41</f>
        <v>12.9882281081681</v>
      </c>
      <c r="H41" s="13"/>
    </row>
    <row r="42" ht="15.75" customHeight="1" spans="1:8">
      <c r="A42" s="11" t="str">
        <f>[1]Fitting!A42</f>
        <v>FI031</v>
      </c>
      <c r="B42" s="16" t="str">
        <f>[1]Fitting!$B42</f>
        <v>102CP42-22</v>
      </c>
      <c r="C42" s="17"/>
      <c r="D42" s="16" t="str">
        <f>[1]Fitting!$D42</f>
        <v>1-5/8x7/8 REDUCER</v>
      </c>
      <c r="E42" s="14">
        <f>[1]Fitting!$E42</f>
        <v>81</v>
      </c>
      <c r="F42" s="14"/>
      <c r="G42" s="18">
        <f>[1]Fitting!$L42</f>
        <v>12.7856071964018</v>
      </c>
      <c r="H42" s="13"/>
    </row>
    <row r="43" ht="15.75" customHeight="1" spans="1:8">
      <c r="A43" s="11" t="str">
        <f>[1]Fitting!A43</f>
        <v>FI032</v>
      </c>
      <c r="B43" s="16" t="str">
        <f>[1]Fitting!$B43</f>
        <v>102CP42-16</v>
      </c>
      <c r="C43" s="17"/>
      <c r="D43" s="16" t="str">
        <f>[1]Fitting!$D43</f>
        <v>1-5/8x5/8 REDUCER</v>
      </c>
      <c r="E43" s="14">
        <f>[1]Fitting!$E43</f>
        <v>74</v>
      </c>
      <c r="F43" s="14"/>
      <c r="G43" s="18">
        <f>[1]Fitting!$L43</f>
        <v>12.6672219445833</v>
      </c>
      <c r="H43" s="13"/>
    </row>
    <row r="44" ht="15.75" customHeight="1" spans="1:8">
      <c r="A44" s="11" t="str">
        <f>[1]Fitting!A44</f>
        <v>FI033</v>
      </c>
      <c r="B44" s="16" t="str">
        <f>[1]Fitting!$B44</f>
        <v>102CP54-42</v>
      </c>
      <c r="C44" s="17"/>
      <c r="D44" s="16" t="str">
        <f>[1]Fitting!$D44</f>
        <v>2-1/8x1-5/8 REDUCER</v>
      </c>
      <c r="E44" s="14">
        <f>[1]Fitting!$E44</f>
        <v>152</v>
      </c>
      <c r="F44" s="14"/>
      <c r="G44" s="18">
        <f>[1]Fitting!$L44</f>
        <v>22.8733966350158</v>
      </c>
      <c r="H44" s="13"/>
    </row>
    <row r="45" ht="15.75" customHeight="1" spans="1:8">
      <c r="A45" s="11" t="str">
        <f>[1]Fitting!A45</f>
        <v>FI034</v>
      </c>
      <c r="B45" s="16" t="str">
        <f>[1]Fitting!$B45</f>
        <v>102CP54-35</v>
      </c>
      <c r="C45" s="17"/>
      <c r="D45" s="16" t="str">
        <f>[1]Fitting!$D45</f>
        <v>2-1/8x1-3/8 REDUCER</v>
      </c>
      <c r="E45" s="14">
        <f>[1]Fitting!$E45</f>
        <v>150</v>
      </c>
      <c r="F45" s="14"/>
      <c r="G45" s="18">
        <f>[1]Fitting!$L45</f>
        <v>22.6411794102948</v>
      </c>
      <c r="H45" s="13"/>
    </row>
    <row r="46" ht="15.75" customHeight="1" spans="1:8">
      <c r="A46" s="11" t="str">
        <f>[1]Fitting!A46</f>
        <v>FI035</v>
      </c>
      <c r="B46" s="16" t="str">
        <f>[1]Fitting!$B46</f>
        <v>102CP54-28</v>
      </c>
      <c r="C46" s="17"/>
      <c r="D46" s="16" t="str">
        <f>[1]Fitting!$D46</f>
        <v>2-1/8x1-1/8 REDUCER</v>
      </c>
      <c r="E46" s="14">
        <f>[1]Fitting!$E46</f>
        <v>144</v>
      </c>
      <c r="F46" s="14"/>
      <c r="G46" s="18">
        <f>[1]Fitting!$L46</f>
        <v>22.8096507301905</v>
      </c>
      <c r="H46" s="13"/>
    </row>
    <row r="47" ht="15.75" customHeight="1" spans="1:8">
      <c r="A47" s="11">
        <f>[1]Fitting!A47</f>
        <v>0</v>
      </c>
      <c r="B47" s="16" t="str">
        <f>[1]Fitting!$B47</f>
        <v>102CP54-22</v>
      </c>
      <c r="C47" s="17"/>
      <c r="D47" s="16" t="str">
        <f>[1]Fitting!$D47</f>
        <v>2-1/8x7/8 REDUCER</v>
      </c>
      <c r="E47" s="14">
        <f>[1]Fitting!$E47</f>
        <v>140</v>
      </c>
      <c r="F47" s="14"/>
      <c r="G47" s="18">
        <f>[1]Fitting!$L47</f>
        <v>22.6297962130046</v>
      </c>
      <c r="H47" s="13"/>
    </row>
    <row r="48" ht="15.75" customHeight="1" spans="1:8">
      <c r="A48" s="11">
        <f>[1]Fitting!A48</f>
        <v>0</v>
      </c>
      <c r="B48" s="16" t="str">
        <f>[1]Fitting!$B48</f>
        <v>102CP54-16</v>
      </c>
      <c r="C48" s="17"/>
      <c r="D48" s="16" t="str">
        <f>[1]Fitting!$D48</f>
        <v>2-1/8x5/8 REDUCER</v>
      </c>
      <c r="E48" s="14">
        <f>[1]Fitting!$E48</f>
        <v>132</v>
      </c>
      <c r="F48" s="14"/>
      <c r="G48" s="18">
        <f>[1]Fitting!$L48</f>
        <v>22.5319007163085</v>
      </c>
      <c r="H48" s="13"/>
    </row>
    <row r="49" ht="15.75" customHeight="1" spans="1:8">
      <c r="A49" s="11" t="str">
        <f>[1]Fitting!A49</f>
        <v>FI036</v>
      </c>
      <c r="B49" s="16" t="str">
        <f>[1]Fitting!$B49</f>
        <v>102CP67-54</v>
      </c>
      <c r="C49" s="17"/>
      <c r="D49" s="16" t="str">
        <f>[1]Fitting!$D49</f>
        <v>2-5/8x2-1/8 REDUCER</v>
      </c>
      <c r="E49" s="14">
        <f>[1]Fitting!$E49</f>
        <v>285</v>
      </c>
      <c r="F49" s="14"/>
      <c r="G49" s="18">
        <f>[1]Fitting!$L49</f>
        <v>41.6283524904215</v>
      </c>
      <c r="H49" s="13"/>
    </row>
    <row r="50" ht="15.75" customHeight="1" spans="1:8">
      <c r="A50" s="11" t="str">
        <f>[1]Fitting!A50</f>
        <v>FI037</v>
      </c>
      <c r="B50" s="16" t="str">
        <f>[1]Fitting!$B50</f>
        <v>102CP67-42</v>
      </c>
      <c r="C50" s="17"/>
      <c r="D50" s="16" t="str">
        <f>[1]Fitting!$D50</f>
        <v>2-5/8x1-5/8 REDUCER</v>
      </c>
      <c r="E50" s="14">
        <f>[1]Fitting!$E50</f>
        <v>245</v>
      </c>
      <c r="F50" s="14"/>
      <c r="G50" s="18">
        <f>[1]Fitting!$L50</f>
        <v>39.9094896995946</v>
      </c>
      <c r="H50" s="13"/>
    </row>
    <row r="51" ht="15.75" customHeight="1" spans="1:8">
      <c r="A51" s="11">
        <f>[1]Fitting!A51</f>
        <v>0</v>
      </c>
      <c r="B51" s="16" t="str">
        <f>[1]Fitting!$B51</f>
        <v>102CP67-35</v>
      </c>
      <c r="C51" s="17"/>
      <c r="D51" s="16" t="str">
        <f>[1]Fitting!$D51</f>
        <v>2-5/8x1-3/8 REDUCER</v>
      </c>
      <c r="E51" s="14">
        <f>[1]Fitting!$E51</f>
        <v>245</v>
      </c>
      <c r="F51" s="14"/>
      <c r="G51" s="18">
        <f>[1]Fitting!$L51</f>
        <v>40.4786495641068</v>
      </c>
      <c r="H51" s="13"/>
    </row>
    <row r="52" ht="15.75" customHeight="1" spans="1:8">
      <c r="A52" s="11">
        <f>[1]Fitting!A52</f>
        <v>0</v>
      </c>
      <c r="B52" s="16" t="str">
        <f>[1]Fitting!$B52</f>
        <v>102CP67-28</v>
      </c>
      <c r="C52" s="17"/>
      <c r="D52" s="16" t="str">
        <f>[1]Fitting!$D52</f>
        <v>2-5/8x1-1/8 REDUCER</v>
      </c>
      <c r="E52" s="14">
        <f>[1]Fitting!$E52</f>
        <v>245</v>
      </c>
      <c r="F52" s="14"/>
      <c r="G52" s="18">
        <f>[1]Fitting!$L52</f>
        <v>40.7632294963629</v>
      </c>
      <c r="H52" s="13"/>
    </row>
    <row r="53" ht="15.75" customHeight="1" spans="1:8">
      <c r="A53" s="11" t="str">
        <f>[1]Fitting!A53</f>
        <v>FI038</v>
      </c>
      <c r="B53" s="16" t="str">
        <f>[1]Fitting!$B53</f>
        <v>102CP80-67</v>
      </c>
      <c r="C53" s="17"/>
      <c r="D53" s="16" t="str">
        <f>[1]Fitting!$D53</f>
        <v>3-1/8x2-5/8 REDUCER</v>
      </c>
      <c r="E53" s="14">
        <f>[1]Fitting!$E53</f>
        <v>410</v>
      </c>
      <c r="F53" s="14"/>
      <c r="G53" s="18">
        <f>[1]Fitting!$L53</f>
        <v>63.6320728524626</v>
      </c>
      <c r="H53" s="13"/>
    </row>
    <row r="54" ht="15.75" customHeight="1" spans="1:8">
      <c r="A54" s="11" t="str">
        <f>[1]Fitting!A54</f>
        <v>FI039</v>
      </c>
      <c r="B54" s="16" t="str">
        <f>[1]Fitting!$B54</f>
        <v>102CP80-54</v>
      </c>
      <c r="C54" s="17"/>
      <c r="D54" s="16" t="str">
        <f>[1]Fitting!$D54</f>
        <v>3-1/8x2-1/8 REDUCER</v>
      </c>
      <c r="E54" s="14">
        <f>[1]Fitting!$E54</f>
        <v>375</v>
      </c>
      <c r="F54" s="14"/>
      <c r="G54" s="18">
        <f>[1]Fitting!$L54</f>
        <v>61.8790604697651</v>
      </c>
      <c r="H54" s="13"/>
    </row>
    <row r="55" ht="15.75" customHeight="1" spans="1:8">
      <c r="A55" s="11">
        <f>[1]Fitting!A55</f>
        <v>0</v>
      </c>
      <c r="B55" s="16" t="str">
        <f>[1]Fitting!$B55</f>
        <v>102CP80-42</v>
      </c>
      <c r="C55" s="17"/>
      <c r="D55" s="16" t="str">
        <f>[1]Fitting!$D55</f>
        <v>3-1/8x1-5/8 REDUCER</v>
      </c>
      <c r="E55" s="14">
        <f>[1]Fitting!$E55</f>
        <v>352</v>
      </c>
      <c r="F55" s="14"/>
      <c r="G55" s="18">
        <f>[1]Fitting!$L55</f>
        <v>61.7697817757788</v>
      </c>
      <c r="H55" s="13"/>
    </row>
    <row r="56" ht="15.75" customHeight="1" spans="1:8">
      <c r="A56" s="11">
        <f>[1]Fitting!A56</f>
        <v>0</v>
      </c>
      <c r="B56" s="16" t="str">
        <f>[1]Fitting!$B56</f>
        <v>102CP80-35</v>
      </c>
      <c r="C56" s="17"/>
      <c r="D56" s="16" t="str">
        <f>[1]Fitting!$D56</f>
        <v>3-1/8x1-3/8 REDUCER</v>
      </c>
      <c r="E56" s="14">
        <f>[1]Fitting!$E56</f>
        <v>352</v>
      </c>
      <c r="F56" s="14"/>
      <c r="G56" s="18">
        <f>[1]Fitting!$L56</f>
        <v>61.7697817757788</v>
      </c>
      <c r="H56" s="13"/>
    </row>
    <row r="57" ht="15.75" customHeight="1" spans="1:8">
      <c r="A57" s="11">
        <f>[1]Fitting!A57</f>
        <v>0</v>
      </c>
      <c r="B57" s="16" t="str">
        <f>[1]Fitting!$B57</f>
        <v>102CP92-80</v>
      </c>
      <c r="C57" s="17"/>
      <c r="D57" s="16" t="str">
        <f>[1]Fitting!$D57</f>
        <v>3-5/8x3-1/8 REDUCER</v>
      </c>
      <c r="E57" s="14">
        <f>[1]Fitting!$E57</f>
        <v>600</v>
      </c>
      <c r="F57" s="14"/>
      <c r="G57" s="18">
        <f>[1]Fitting!$L57</f>
        <v>91.8624021322672</v>
      </c>
      <c r="H57" s="13"/>
    </row>
    <row r="58" ht="15.75" customHeight="1" spans="1:8">
      <c r="A58" s="11">
        <f>[1]Fitting!A58</f>
        <v>0</v>
      </c>
      <c r="B58" s="16" t="str">
        <f>[1]Fitting!$B58</f>
        <v>102CP92-67</v>
      </c>
      <c r="C58" s="17"/>
      <c r="D58" s="16" t="str">
        <f>[1]Fitting!$D58</f>
        <v>3-5/8x2-5/8 REDUCER</v>
      </c>
      <c r="E58" s="14">
        <f>[1]Fitting!$E58</f>
        <v>600</v>
      </c>
      <c r="F58" s="14"/>
      <c r="G58" s="18">
        <f>[1]Fitting!$L58</f>
        <v>93.0007218612916</v>
      </c>
      <c r="H58" s="13"/>
    </row>
    <row r="59" ht="15.75" customHeight="1" spans="1:8">
      <c r="A59" s="11">
        <f>[1]Fitting!A59</f>
        <v>0</v>
      </c>
      <c r="B59" s="16" t="str">
        <f>[1]Fitting!$B59</f>
        <v>102CP92-54</v>
      </c>
      <c r="C59" s="17"/>
      <c r="D59" s="16" t="str">
        <f>[1]Fitting!$D59</f>
        <v>3-5/8x2-1/8 REDUCER</v>
      </c>
      <c r="E59" s="14">
        <f>[1]Fitting!$E59</f>
        <v>450</v>
      </c>
      <c r="F59" s="14"/>
      <c r="G59" s="18">
        <f>[1]Fitting!$L59</f>
        <v>88.3336109722916</v>
      </c>
      <c r="H59" s="13"/>
    </row>
    <row r="60" ht="15.75" customHeight="1" spans="1:8">
      <c r="A60" s="11">
        <f>[1]Fitting!A60</f>
        <v>0</v>
      </c>
      <c r="B60" s="16" t="str">
        <f>[1]Fitting!$B60</f>
        <v>102CP105-92</v>
      </c>
      <c r="C60" s="17"/>
      <c r="D60" s="16" t="str">
        <f>[1]Fitting!$D60</f>
        <v>4-1/8x3-5/8 REDUCER</v>
      </c>
      <c r="E60" s="14">
        <f>[1]Fitting!$E60</f>
        <v>900</v>
      </c>
      <c r="F60" s="14"/>
      <c r="G60" s="18">
        <f>[1]Fitting!$L60</f>
        <v>138.647342995169</v>
      </c>
      <c r="H60" s="13"/>
    </row>
    <row r="61" ht="15.75" customHeight="1" spans="1:8">
      <c r="A61" s="11">
        <f>[1]Fitting!A61</f>
        <v>0</v>
      </c>
      <c r="B61" s="16" t="str">
        <f>[1]Fitting!$B61</f>
        <v>102CP105-80</v>
      </c>
      <c r="C61" s="17"/>
      <c r="D61" s="16" t="str">
        <f>[1]Fitting!$D61</f>
        <v>4-1/8x3-1/8 REDUCER</v>
      </c>
      <c r="E61" s="14">
        <f>[1]Fitting!$E61</f>
        <v>900</v>
      </c>
      <c r="F61" s="14"/>
      <c r="G61" s="18">
        <f>[1]Fitting!$L61</f>
        <v>138.647342995169</v>
      </c>
      <c r="H61" s="13"/>
    </row>
    <row r="62" ht="15.75" customHeight="1" spans="1:8">
      <c r="A62" s="11">
        <f>[1]Fitting!A62</f>
        <v>0</v>
      </c>
      <c r="B62" s="16" t="str">
        <f>[1]Fitting!$B62</f>
        <v>102CP105-67</v>
      </c>
      <c r="C62" s="17"/>
      <c r="D62" s="16" t="str">
        <f>[1]Fitting!$D62</f>
        <v>4-1/8x2-5/8 REDUCER</v>
      </c>
      <c r="E62" s="14">
        <f>[1]Fitting!$E62</f>
        <v>900</v>
      </c>
      <c r="F62" s="14"/>
      <c r="G62" s="18">
        <f>[1]Fitting!$L62</f>
        <v>140.923982453218</v>
      </c>
      <c r="H62" s="13"/>
    </row>
    <row r="63" ht="15.75" customHeight="1" spans="1:8">
      <c r="A63" s="11">
        <f>[1]Fitting!A63</f>
        <v>0</v>
      </c>
      <c r="B63" s="16" t="str">
        <f>[1]Fitting!$B63</f>
        <v>102CP105-54</v>
      </c>
      <c r="C63" s="19"/>
      <c r="D63" s="16" t="str">
        <f>[1]Fitting!$D63</f>
        <v>4-1/8x2-1/8 REDUCER</v>
      </c>
      <c r="E63" s="14">
        <f>[1]Fitting!$E63</f>
        <v>900</v>
      </c>
      <c r="F63" s="14"/>
      <c r="G63" s="18">
        <f>[1]Fitting!$L63</f>
        <v>144.338941640291</v>
      </c>
      <c r="H63" s="13"/>
    </row>
    <row r="64" ht="15" customHeight="1" spans="1:8">
      <c r="A64" s="11">
        <f>[1]Fitting!A64</f>
        <v>0</v>
      </c>
      <c r="B64" s="16" t="str">
        <f>[1]Fitting!$B64</f>
        <v>103EB06A</v>
      </c>
      <c r="C64" s="14" t="s">
        <v>739</v>
      </c>
      <c r="D64" s="16" t="str">
        <f>[1]Fitting!$D64</f>
        <v>1/4  ELBOW</v>
      </c>
      <c r="E64" s="14">
        <f>[1]Fitting!$E64</f>
        <v>3.5</v>
      </c>
      <c r="F64" s="14"/>
      <c r="G64" s="18">
        <f>[1]Fitting!$L64</f>
        <v>1.08868898883891</v>
      </c>
      <c r="H64" s="13"/>
    </row>
    <row r="65" ht="15" customHeight="1" spans="1:8">
      <c r="A65" s="11" t="str">
        <f>[1]Fitting!A65</f>
        <v>FI046</v>
      </c>
      <c r="B65" s="16" t="str">
        <f>[1]Fitting!$B65</f>
        <v>103EB10A</v>
      </c>
      <c r="C65" s="14"/>
      <c r="D65" s="16" t="str">
        <f>[1]Fitting!$D65</f>
        <v>3/8  ELBOW</v>
      </c>
      <c r="E65" s="14">
        <f>[1]Fitting!$E65</f>
        <v>6</v>
      </c>
      <c r="F65" s="14"/>
      <c r="G65" s="18">
        <f>[1]Fitting!$L65</f>
        <v>1.49056138597368</v>
      </c>
      <c r="H65" s="13"/>
    </row>
    <row r="66" ht="15" customHeight="1" spans="1:8">
      <c r="A66" s="11" t="str">
        <f>[1]Fitting!A66</f>
        <v>FI047</v>
      </c>
      <c r="B66" s="16" t="str">
        <f>[1]Fitting!$B66</f>
        <v>103EB13A</v>
      </c>
      <c r="C66" s="14"/>
      <c r="D66" s="16" t="str">
        <f>[1]Fitting!$D66</f>
        <v>1/2  ELBOW</v>
      </c>
      <c r="E66" s="14">
        <f>[1]Fitting!$E66</f>
        <v>9</v>
      </c>
      <c r="F66" s="14"/>
      <c r="G66" s="18">
        <f>[1]Fitting!$L66</f>
        <v>1.90527402965184</v>
      </c>
      <c r="H66" s="13"/>
    </row>
    <row r="67" ht="15" customHeight="1" spans="1:8">
      <c r="A67" s="11" t="str">
        <f>[1]Fitting!A67</f>
        <v>FI048</v>
      </c>
      <c r="B67" s="16" t="str">
        <f>[1]Fitting!$B67</f>
        <v>103EB16A</v>
      </c>
      <c r="C67" s="14"/>
      <c r="D67" s="16" t="str">
        <f>[1]Fitting!$D67</f>
        <v>5/8  ELBOW</v>
      </c>
      <c r="E67" s="14">
        <f>[1]Fitting!$E67</f>
        <v>15.2</v>
      </c>
      <c r="F67" s="14"/>
      <c r="G67" s="18">
        <f>[1]Fitting!$L67</f>
        <v>2.59591537564551</v>
      </c>
      <c r="H67" s="13"/>
    </row>
    <row r="68" ht="15" customHeight="1" spans="1:8">
      <c r="A68" s="11" t="str">
        <f>[1]Fitting!A68</f>
        <v>FI049</v>
      </c>
      <c r="B68" s="16" t="str">
        <f>[1]Fitting!$B68</f>
        <v>103EB19A</v>
      </c>
      <c r="C68" s="14"/>
      <c r="D68" s="16" t="str">
        <f>[1]Fitting!$D68</f>
        <v>3/4  ELBOW</v>
      </c>
      <c r="E68" s="14">
        <f>[1]Fitting!$E68</f>
        <v>26</v>
      </c>
      <c r="F68" s="14"/>
      <c r="G68" s="18">
        <f>[1]Fitting!$L68</f>
        <v>4.41485923704814</v>
      </c>
      <c r="H68" s="13"/>
    </row>
    <row r="69" ht="15" customHeight="1" spans="1:8">
      <c r="A69" s="11" t="str">
        <f>[1]Fitting!A69</f>
        <v>FI050</v>
      </c>
      <c r="B69" s="16" t="str">
        <f>[1]Fitting!$B69</f>
        <v>103EB22A</v>
      </c>
      <c r="C69" s="14"/>
      <c r="D69" s="16" t="str">
        <f>[1]Fitting!$D69</f>
        <v>7/8  ELBOW</v>
      </c>
      <c r="E69" s="14">
        <f>[1]Fitting!$E69</f>
        <v>34</v>
      </c>
      <c r="F69" s="14"/>
      <c r="G69" s="18">
        <f>[1]Fitting!$L69</f>
        <v>4.8469654061858</v>
      </c>
      <c r="H69" s="13"/>
    </row>
    <row r="70" ht="15" customHeight="1" spans="1:8">
      <c r="A70" s="11" t="str">
        <f>[1]Fitting!A70</f>
        <v>FI051</v>
      </c>
      <c r="B70" s="16" t="str">
        <f>[1]Fitting!$B70</f>
        <v>103EB28A</v>
      </c>
      <c r="C70" s="14"/>
      <c r="D70" s="16" t="str">
        <f>[1]Fitting!$D70</f>
        <v>1-1/8 ELBOW</v>
      </c>
      <c r="E70" s="14">
        <f>[1]Fitting!$E70</f>
        <v>70</v>
      </c>
      <c r="F70" s="14"/>
      <c r="G70" s="18">
        <f>[1]Fitting!$L70</f>
        <v>9.92614803709256</v>
      </c>
      <c r="H70" s="13"/>
    </row>
    <row r="71" ht="15" customHeight="1" spans="1:8">
      <c r="A71" s="11">
        <f>[1]Fitting!A71</f>
        <v>0</v>
      </c>
      <c r="B71" s="16" t="str">
        <f>[1]Fitting!$B71</f>
        <v>103EB35A</v>
      </c>
      <c r="C71" s="14"/>
      <c r="D71" s="16" t="str">
        <f>[1]Fitting!$D71</f>
        <v>1-3/8 ELBOW</v>
      </c>
      <c r="E71" s="14">
        <f>[1]Fitting!$E71</f>
        <v>102</v>
      </c>
      <c r="F71" s="14"/>
      <c r="G71" s="18">
        <f>[1]Fitting!$L71</f>
        <v>14.9165417291354</v>
      </c>
      <c r="H71" s="13"/>
    </row>
    <row r="72" ht="15" customHeight="1" spans="1:8">
      <c r="A72" s="11">
        <f>[1]Fitting!A72</f>
        <v>0</v>
      </c>
      <c r="B72" s="16" t="str">
        <f>[1]Fitting!$B72</f>
        <v>103EB42A</v>
      </c>
      <c r="C72" s="14"/>
      <c r="D72" s="16" t="str">
        <f>[1]Fitting!$D72</f>
        <v>1-5/8 ELBOW</v>
      </c>
      <c r="E72" s="14">
        <f>[1]Fitting!$E72</f>
        <v>150</v>
      </c>
      <c r="F72" s="14"/>
      <c r="G72" s="18">
        <f>[1]Fitting!$L72</f>
        <v>22.5273474373924</v>
      </c>
      <c r="H72" s="13"/>
    </row>
    <row r="73" ht="15" customHeight="1" spans="1:8">
      <c r="A73" s="11">
        <f>[1]Fitting!A73</f>
        <v>0</v>
      </c>
      <c r="B73" s="16" t="str">
        <f>[1]Fitting!$B73</f>
        <v>103EB54A</v>
      </c>
      <c r="C73" s="14"/>
      <c r="D73" s="16" t="str">
        <f>[1]Fitting!$D73</f>
        <v>2-1/8 ELBOW</v>
      </c>
      <c r="E73" s="14">
        <f>[1]Fitting!$E73</f>
        <v>290</v>
      </c>
      <c r="F73" s="14"/>
      <c r="G73" s="18">
        <f>[1]Fitting!$L73</f>
        <v>43.9163751457604</v>
      </c>
      <c r="H73" s="13"/>
    </row>
    <row r="74" ht="15" customHeight="1" spans="1:8">
      <c r="A74" s="11">
        <f>[1]Fitting!A74</f>
        <v>0</v>
      </c>
      <c r="B74" s="16" t="str">
        <f>[1]Fitting!$B74</f>
        <v>103EB67A</v>
      </c>
      <c r="C74" s="14"/>
      <c r="D74" s="16" t="str">
        <f>[1]Fitting!$D74</f>
        <v>2-5/8 ELBOW</v>
      </c>
      <c r="E74" s="14">
        <f>[1]Fitting!$E74</f>
        <v>500</v>
      </c>
      <c r="F74" s="14"/>
      <c r="G74" s="18">
        <f>[1]Fitting!$L74</f>
        <v>74.901438169804</v>
      </c>
      <c r="H74" s="13"/>
    </row>
    <row r="75" ht="15" customHeight="1" spans="1:8">
      <c r="A75" s="11">
        <f>[1]Fitting!A75</f>
        <v>0</v>
      </c>
      <c r="B75" s="16" t="str">
        <f>[1]Fitting!$B75</f>
        <v>103EB80A</v>
      </c>
      <c r="C75" s="14"/>
      <c r="D75" s="16" t="str">
        <f>[1]Fitting!$D75</f>
        <v>3-1/8 ELBOW</v>
      </c>
      <c r="E75" s="14">
        <f>[1]Fitting!$E75</f>
        <v>780</v>
      </c>
      <c r="F75" s="14"/>
      <c r="G75" s="18">
        <f>[1]Fitting!$L75</f>
        <v>122.437670053862</v>
      </c>
      <c r="H75" s="13"/>
    </row>
    <row r="76" ht="15" customHeight="1" spans="1:8">
      <c r="A76" s="11">
        <f>[1]Fitting!A76</f>
        <v>0</v>
      </c>
      <c r="B76" s="16" t="str">
        <f>[1]Fitting!$B76</f>
        <v>103EB92A</v>
      </c>
      <c r="C76" s="14"/>
      <c r="D76" s="16" t="str">
        <f>[1]Fitting!$D76</f>
        <v>3-5/8 ELBOW</v>
      </c>
      <c r="E76" s="14">
        <f>[1]Fitting!$E76</f>
        <v>1250</v>
      </c>
      <c r="F76" s="14"/>
      <c r="G76" s="18">
        <f>[1]Fitting!$L76</f>
        <v>196.360153256705</v>
      </c>
      <c r="H76" s="13"/>
    </row>
    <row r="77" ht="15" customHeight="1" spans="1:8">
      <c r="A77" s="11">
        <f>[1]Fitting!A77</f>
        <v>0</v>
      </c>
      <c r="B77" s="16" t="str">
        <f>[1]Fitting!$B77</f>
        <v>103EB105A</v>
      </c>
      <c r="C77" s="14"/>
      <c r="D77" s="16" t="str">
        <f>[1]Fitting!$D77</f>
        <v>4-1/8 ELBOW</v>
      </c>
      <c r="E77" s="14">
        <f>[1]Fitting!$E77</f>
        <v>1540</v>
      </c>
      <c r="F77" s="14"/>
      <c r="G77" s="18">
        <f>[1]Fitting!$L77</f>
        <v>241.41484813149</v>
      </c>
      <c r="H77" s="13"/>
    </row>
    <row r="78" s="1" customFormat="1" ht="15" customHeight="1" spans="1:8">
      <c r="A78" s="11" t="str">
        <f>[1]Fitting!A78</f>
        <v>FI055</v>
      </c>
      <c r="B78" s="16" t="str">
        <f>[1]Fitting!$B78</f>
        <v>105EB22A</v>
      </c>
      <c r="C78" s="20" t="s">
        <v>740</v>
      </c>
      <c r="D78" s="16" t="str">
        <f>[1]Fitting!$D78</f>
        <v>7/8 LONG ELBOW</v>
      </c>
      <c r="E78" s="14">
        <f>[1]Fitting!$E78</f>
        <v>52</v>
      </c>
      <c r="F78" s="14"/>
      <c r="G78" s="18">
        <f>[1]Fitting!$L78</f>
        <v>7.34671553112333</v>
      </c>
      <c r="H78" s="13"/>
    </row>
    <row r="79" ht="15" customHeight="1" spans="1:8">
      <c r="A79" s="11" t="str">
        <f>[1]Fitting!A79</f>
        <v>FI056</v>
      </c>
      <c r="B79" s="16" t="str">
        <f>[1]Fitting!$B79</f>
        <v>105EB28A</v>
      </c>
      <c r="C79" s="17"/>
      <c r="D79" s="16" t="str">
        <f>[1]Fitting!$D79</f>
        <v>1-1/8 LONG ELBOW</v>
      </c>
      <c r="E79" s="14">
        <f>[1]Fitting!$E79</f>
        <v>98</v>
      </c>
      <c r="F79" s="14"/>
      <c r="G79" s="18">
        <f>[1]Fitting!$L79</f>
        <v>13.8829474151813</v>
      </c>
      <c r="H79" s="13"/>
    </row>
    <row r="80" ht="15" customHeight="1" spans="1:8">
      <c r="A80" s="11" t="str">
        <f>[1]Fitting!A80</f>
        <v>FI057</v>
      </c>
      <c r="B80" s="16" t="str">
        <f>[1]Fitting!$B80</f>
        <v>105EB35A</v>
      </c>
      <c r="C80" s="17"/>
      <c r="D80" s="16" t="str">
        <f>[1]Fitting!$D80</f>
        <v>1-3/8 LONG ELBOW</v>
      </c>
      <c r="E80" s="14">
        <f>[1]Fitting!$E80</f>
        <v>165</v>
      </c>
      <c r="F80" s="14"/>
      <c r="G80" s="18">
        <f>[1]Fitting!$L80</f>
        <v>23.5973679826753</v>
      </c>
      <c r="H80" s="13"/>
    </row>
    <row r="81" ht="15" customHeight="1" spans="1:8">
      <c r="A81" s="11" t="str">
        <f>[1]Fitting!A81</f>
        <v>FI058</v>
      </c>
      <c r="B81" s="16" t="str">
        <f>[1]Fitting!$B81</f>
        <v>105EB42A</v>
      </c>
      <c r="C81" s="17"/>
      <c r="D81" s="16" t="str">
        <f>[1]Fitting!$D81</f>
        <v>1-5/8 LONG ELBOW</v>
      </c>
      <c r="E81" s="14">
        <f>[1]Fitting!$E81</f>
        <v>245</v>
      </c>
      <c r="F81" s="14"/>
      <c r="G81" s="18">
        <f>[1]Fitting!$L81</f>
        <v>36.8360264312288</v>
      </c>
      <c r="H81" s="13"/>
    </row>
    <row r="82" ht="15" customHeight="1" spans="1:8">
      <c r="A82" s="11" t="str">
        <f>[1]Fitting!A82</f>
        <v>FI059</v>
      </c>
      <c r="B82" s="16" t="str">
        <f>[1]Fitting!$B82</f>
        <v>105EB54A</v>
      </c>
      <c r="C82" s="17"/>
      <c r="D82" s="16" t="str">
        <f>[1]Fitting!$D82</f>
        <v>2-1/8 LONG ELBOW</v>
      </c>
      <c r="E82" s="14">
        <f>[1]Fitting!$E82</f>
        <v>450</v>
      </c>
      <c r="F82" s="14"/>
      <c r="G82" s="18">
        <f>[1]Fitting!$L82</f>
        <v>65.9087123105114</v>
      </c>
      <c r="H82" s="13"/>
    </row>
    <row r="83" ht="15" customHeight="1" spans="1:8">
      <c r="A83" s="11">
        <f>[1]Fitting!A83</f>
        <v>0</v>
      </c>
      <c r="B83" s="16" t="str">
        <f>[1]Fitting!$B83</f>
        <v>105EB67A</v>
      </c>
      <c r="C83" s="17"/>
      <c r="D83" s="16" t="str">
        <f>[1]Fitting!$D83</f>
        <v>2-5/8 LONG ELBOW</v>
      </c>
      <c r="E83" s="14">
        <f>[1]Fitting!$E83</f>
        <v>680</v>
      </c>
      <c r="F83" s="14"/>
      <c r="G83" s="18">
        <f>[1]Fitting!$L83</f>
        <v>105.135210172691</v>
      </c>
      <c r="H83" s="13"/>
    </row>
    <row r="84" ht="15" customHeight="1" spans="1:8">
      <c r="A84" s="11">
        <f>[1]Fitting!A84</f>
        <v>0</v>
      </c>
      <c r="B84" s="16" t="str">
        <f>[1]Fitting!$B84</f>
        <v>105EB80A</v>
      </c>
      <c r="C84" s="17"/>
      <c r="D84" s="16" t="str">
        <f>[1]Fitting!$D84</f>
        <v>3-1/8 LONG ELBOW</v>
      </c>
      <c r="E84" s="14">
        <f>[1]Fitting!$E84</f>
        <v>1150</v>
      </c>
      <c r="F84" s="14"/>
      <c r="G84" s="18">
        <f>[1]Fitting!$L84</f>
        <v>191.351546448998</v>
      </c>
      <c r="H84" s="13"/>
    </row>
    <row r="85" ht="15" customHeight="1" spans="1:8">
      <c r="A85" s="11">
        <f>[1]Fitting!A85</f>
        <v>0</v>
      </c>
      <c r="B85" s="16" t="str">
        <f>[1]Fitting!$B85</f>
        <v>105EB92A</v>
      </c>
      <c r="C85" s="17"/>
      <c r="D85" s="16" t="str">
        <f>[1]Fitting!$D85</f>
        <v>3-5/8 LONG ELBOW</v>
      </c>
      <c r="E85" s="14">
        <f>[1]Fitting!$E85</f>
        <v>1550</v>
      </c>
      <c r="F85" s="14"/>
      <c r="G85" s="18">
        <f>[1]Fitting!$L85</f>
        <v>259.65073019046</v>
      </c>
      <c r="H85" s="13"/>
    </row>
    <row r="86" ht="15" customHeight="1" spans="1:8">
      <c r="A86" s="11">
        <f>[1]Fitting!A86</f>
        <v>0</v>
      </c>
      <c r="B86" s="16" t="str">
        <f>[1]Fitting!$B86</f>
        <v>105EB105A</v>
      </c>
      <c r="C86" s="17"/>
      <c r="D86" s="16" t="str">
        <f>[1]Fitting!$D86</f>
        <v>4-1/8 LONG ELBOW</v>
      </c>
      <c r="E86" s="14">
        <f>[1]Fitting!$E86</f>
        <v>2325</v>
      </c>
      <c r="F86" s="14"/>
      <c r="G86" s="18">
        <f>[1]Fitting!$L86</f>
        <v>389.47609528569</v>
      </c>
      <c r="H86" s="13"/>
    </row>
    <row r="87" ht="15" customHeight="1" spans="1:8">
      <c r="A87" s="11" t="str">
        <f>[1]Fitting!A87</f>
        <v>FI059.1</v>
      </c>
      <c r="B87" s="16">
        <f>[1]Fitting!$B87</f>
        <v>0</v>
      </c>
      <c r="C87" s="17" t="s">
        <v>741</v>
      </c>
      <c r="D87" s="16" t="str">
        <f>[1]Fitting!$D87</f>
        <v>3/8 ELBOW 45º</v>
      </c>
      <c r="E87" s="14">
        <f>[1]Fitting!$E87</f>
        <v>0</v>
      </c>
      <c r="F87" s="14"/>
      <c r="G87" s="18">
        <f>[1]Fitting!$L87</f>
        <v>1.62278860569715</v>
      </c>
      <c r="H87" s="21"/>
    </row>
    <row r="88" ht="15" customHeight="1" spans="1:8">
      <c r="A88" s="11" t="str">
        <f>[1]Fitting!A88</f>
        <v>FI059.2</v>
      </c>
      <c r="B88" s="16">
        <f>[1]Fitting!$B88</f>
        <v>0</v>
      </c>
      <c r="C88" s="17"/>
      <c r="D88" s="16" t="str">
        <f>[1]Fitting!$D88</f>
        <v>1/2 ELBOW 45º</v>
      </c>
      <c r="E88" s="14">
        <f>[1]Fitting!$E88</f>
        <v>0</v>
      </c>
      <c r="F88" s="14"/>
      <c r="G88" s="18">
        <f>[1]Fitting!$L88</f>
        <v>2.11044477761119</v>
      </c>
      <c r="H88" s="22"/>
    </row>
    <row r="89" ht="15" customHeight="1" spans="1:8">
      <c r="A89" s="11" t="str">
        <f>[1]Fitting!A89</f>
        <v>FI059.3</v>
      </c>
      <c r="B89" s="16">
        <f>[1]Fitting!$B89</f>
        <v>0</v>
      </c>
      <c r="C89" s="17"/>
      <c r="D89" s="16" t="str">
        <f>[1]Fitting!$D89</f>
        <v>5/8 ELBOW 45º</v>
      </c>
      <c r="E89" s="14">
        <f>[1]Fitting!$E89</f>
        <v>0</v>
      </c>
      <c r="F89" s="14"/>
      <c r="G89" s="18">
        <f>[1]Fitting!$L89</f>
        <v>3.13664001332667</v>
      </c>
      <c r="H89" s="22"/>
    </row>
    <row r="90" ht="15" customHeight="1" spans="1:8">
      <c r="A90" s="11" t="str">
        <f>[1]Fitting!A90</f>
        <v>FI059.4</v>
      </c>
      <c r="B90" s="16">
        <f>[1]Fitting!$B90</f>
        <v>0</v>
      </c>
      <c r="C90" s="17"/>
      <c r="D90" s="16" t="str">
        <f>[1]Fitting!$D90</f>
        <v>3/4 ELBOW 45º</v>
      </c>
      <c r="E90" s="14">
        <f>[1]Fitting!$E90</f>
        <v>0</v>
      </c>
      <c r="F90" s="14"/>
      <c r="G90" s="18">
        <f>[1]Fitting!$L90</f>
        <v>3.85753789771781</v>
      </c>
      <c r="H90" s="22"/>
    </row>
    <row r="91" ht="15" customHeight="1" spans="1:8">
      <c r="A91" s="11" t="str">
        <f>[1]Fitting!A91</f>
        <v>FI060</v>
      </c>
      <c r="B91" s="16" t="str">
        <f>[1]Fitting!$B91</f>
        <v>107EB22A</v>
      </c>
      <c r="C91" s="17"/>
      <c r="D91" s="16" t="str">
        <f>[1]Fitting!$D91</f>
        <v>7/8 ELBOW 45º</v>
      </c>
      <c r="E91" s="14">
        <f>[1]Fitting!$E91</f>
        <v>32</v>
      </c>
      <c r="F91" s="14"/>
      <c r="G91" s="18">
        <f>[1]Fitting!$L91</f>
        <v>5.52403798100949</v>
      </c>
      <c r="H91" s="22"/>
    </row>
    <row r="92" ht="15" customHeight="1" spans="1:8">
      <c r="A92" s="11" t="str">
        <f>[1]Fitting!A92</f>
        <v>FI061</v>
      </c>
      <c r="B92" s="16" t="str">
        <f>[1]Fitting!$B92</f>
        <v>107EB28A</v>
      </c>
      <c r="C92" s="17"/>
      <c r="D92" s="16" t="str">
        <f>[1]Fitting!$D92</f>
        <v>1-1/8 ELBOW 45º</v>
      </c>
      <c r="E92" s="14">
        <f>[1]Fitting!$E92</f>
        <v>56</v>
      </c>
      <c r="F92" s="14"/>
      <c r="G92" s="18">
        <f>[1]Fitting!$L92</f>
        <v>8.38030984507746</v>
      </c>
      <c r="H92" s="22"/>
    </row>
    <row r="93" ht="15" customHeight="1" spans="1:8">
      <c r="A93" s="11" t="str">
        <f>[1]Fitting!A93</f>
        <v>FI062</v>
      </c>
      <c r="B93" s="16" t="str">
        <f>[1]Fitting!$B93</f>
        <v>107EB35A</v>
      </c>
      <c r="C93" s="17"/>
      <c r="D93" s="16" t="str">
        <f>[1]Fitting!$D93</f>
        <v>1-3/8 ELBOW 45º</v>
      </c>
      <c r="E93" s="14">
        <f>[1]Fitting!$E93</f>
        <v>91</v>
      </c>
      <c r="F93" s="14"/>
      <c r="G93" s="18">
        <f>[1]Fitting!$L93</f>
        <v>13.7531789660725</v>
      </c>
      <c r="H93" s="22"/>
    </row>
    <row r="94" ht="15" customHeight="1" spans="1:8">
      <c r="A94" s="11" t="str">
        <f>[1]Fitting!A94</f>
        <v>FI063</v>
      </c>
      <c r="B94" s="16" t="str">
        <f>[1]Fitting!$B94</f>
        <v>107EB42A</v>
      </c>
      <c r="C94" s="17"/>
      <c r="D94" s="16" t="str">
        <f>[1]Fitting!$D94</f>
        <v>1-5/8 ELBOW 45º</v>
      </c>
      <c r="E94" s="14">
        <f>[1]Fitting!$E94</f>
        <v>138</v>
      </c>
      <c r="F94" s="14"/>
      <c r="G94" s="18">
        <f>[1]Fitting!$L94</f>
        <v>20.3486034760398</v>
      </c>
      <c r="H94" s="22"/>
    </row>
    <row r="95" ht="15" customHeight="1" spans="1:8">
      <c r="A95" s="11" t="str">
        <f>[1]Fitting!A95</f>
        <v>FI064</v>
      </c>
      <c r="B95" s="16" t="str">
        <f>[1]Fitting!$B95</f>
        <v>107EB54A</v>
      </c>
      <c r="C95" s="17"/>
      <c r="D95" s="16" t="str">
        <f>[1]Fitting!$D95</f>
        <v>2-1/8 ELBOW 45º</v>
      </c>
      <c r="E95" s="14">
        <f>[1]Fitting!$E95</f>
        <v>248</v>
      </c>
      <c r="F95" s="14"/>
      <c r="G95" s="18">
        <f>[1]Fitting!$L95</f>
        <v>36.7631739685713</v>
      </c>
      <c r="H95" s="22"/>
    </row>
    <row r="96" ht="15" customHeight="1" spans="1:8">
      <c r="A96" s="11">
        <f>[1]Fitting!A96</f>
        <v>0</v>
      </c>
      <c r="B96" s="16" t="str">
        <f>[1]Fitting!$B96</f>
        <v>107EB67A</v>
      </c>
      <c r="C96" s="17"/>
      <c r="D96" s="16" t="str">
        <f>[1]Fitting!$D96</f>
        <v>2-5/8 ELBOW 45º</v>
      </c>
      <c r="E96" s="14">
        <f>[1]Fitting!$E96</f>
        <v>405</v>
      </c>
      <c r="F96" s="14"/>
      <c r="G96" s="18">
        <f>[1]Fitting!$L96</f>
        <v>62.9604642123383</v>
      </c>
      <c r="H96" s="22"/>
    </row>
    <row r="97" ht="15" customHeight="1" spans="1:8">
      <c r="A97" s="11">
        <f>[1]Fitting!A97</f>
        <v>0</v>
      </c>
      <c r="B97" s="16" t="str">
        <f>[1]Fitting!$B97</f>
        <v>107EB80A</v>
      </c>
      <c r="C97" s="17"/>
      <c r="D97" s="16" t="str">
        <f>[1]Fitting!$D97</f>
        <v>3-1/8 ELBOW 45º</v>
      </c>
      <c r="E97" s="14">
        <f>[1]Fitting!$E97</f>
        <v>650</v>
      </c>
      <c r="F97" s="14"/>
      <c r="G97" s="18">
        <f>[1]Fitting!$L97</f>
        <v>102.790271530901</v>
      </c>
      <c r="H97" s="22"/>
    </row>
    <row r="98" ht="15" customHeight="1" spans="1:8">
      <c r="A98" s="11">
        <f>[1]Fitting!A98</f>
        <v>0</v>
      </c>
      <c r="B98" s="16" t="str">
        <f>[1]Fitting!$B98</f>
        <v>107EB92A</v>
      </c>
      <c r="C98" s="17"/>
      <c r="D98" s="16" t="str">
        <f>[1]Fitting!$D98</f>
        <v>3-5/8 ELBOW 45º</v>
      </c>
      <c r="E98" s="14">
        <f>[1]Fitting!$E98</f>
        <v>1000</v>
      </c>
      <c r="F98" s="14"/>
      <c r="G98" s="18">
        <f>[1]Fitting!$L98</f>
        <v>159.364762063413</v>
      </c>
      <c r="H98" s="22"/>
    </row>
    <row r="99" ht="15" customHeight="1" spans="1:8">
      <c r="A99" s="11">
        <f>[1]Fitting!A99</f>
        <v>0</v>
      </c>
      <c r="B99" s="16" t="str">
        <f>[1]Fitting!$B99</f>
        <v>107EB105A</v>
      </c>
      <c r="C99" s="19"/>
      <c r="D99" s="16" t="str">
        <f>[1]Fitting!$D99</f>
        <v>4-1/8 ELBOW 45º</v>
      </c>
      <c r="E99" s="14">
        <f>[1]Fitting!$E99</f>
        <v>1150</v>
      </c>
      <c r="F99" s="14"/>
      <c r="G99" s="18">
        <f>[1]Fitting!$L99</f>
        <v>190.440890665778</v>
      </c>
      <c r="H99" s="23"/>
    </row>
    <row r="100" ht="15" customHeight="1" spans="1:8">
      <c r="A100" s="11" t="str">
        <f>[1]Fitting!A100</f>
        <v>FI065</v>
      </c>
      <c r="B100" s="16" t="str">
        <f>[1]Fitting!$B100</f>
        <v>120PT16A</v>
      </c>
      <c r="C100" s="14" t="s">
        <v>742</v>
      </c>
      <c r="D100" s="16" t="str">
        <f>[1]Fitting!$D100</f>
        <v>5/8  P-TRAP</v>
      </c>
      <c r="E100" s="14">
        <f>[1]Fitting!$E100</f>
        <v>88</v>
      </c>
      <c r="F100" s="14"/>
      <c r="G100" s="18">
        <f>[1]Fitting!$L100</f>
        <v>15.6169188133206</v>
      </c>
      <c r="H100" s="13"/>
    </row>
    <row r="101" ht="15" customHeight="1" spans="1:8">
      <c r="A101" s="11" t="str">
        <f>[1]Fitting!A101</f>
        <v>FI066</v>
      </c>
      <c r="B101" s="16" t="str">
        <f>[1]Fitting!$B101</f>
        <v>120PT19A</v>
      </c>
      <c r="C101" s="14"/>
      <c r="D101" s="16" t="str">
        <f>[1]Fitting!$D101</f>
        <v>3/4  P-TRAP</v>
      </c>
      <c r="E101" s="14">
        <f>[1]Fitting!$E101</f>
        <v>130</v>
      </c>
      <c r="F101" s="14"/>
      <c r="G101" s="18">
        <f>[1]Fitting!$L101</f>
        <v>25.1589356836733</v>
      </c>
      <c r="H101" s="13"/>
    </row>
    <row r="102" ht="15" customHeight="1" spans="1:8">
      <c r="A102" s="11" t="str">
        <f>[1]Fitting!A102</f>
        <v>FI067</v>
      </c>
      <c r="B102" s="16" t="str">
        <f>[1]Fitting!$B102</f>
        <v>120PT22A</v>
      </c>
      <c r="C102" s="14"/>
      <c r="D102" s="16" t="str">
        <f>[1]Fitting!$D102</f>
        <v>7/8  P-TRAP</v>
      </c>
      <c r="E102" s="14">
        <f>[1]Fitting!$E102</f>
        <v>170</v>
      </c>
      <c r="F102" s="14"/>
      <c r="G102" s="18">
        <f>[1]Fitting!$L102</f>
        <v>32.9574606636076</v>
      </c>
      <c r="H102" s="13"/>
    </row>
    <row r="103" ht="15" customHeight="1" spans="1:8">
      <c r="A103" s="11" t="str">
        <f>[1]Fitting!A103</f>
        <v>FI068</v>
      </c>
      <c r="B103" s="16" t="str">
        <f>[1]Fitting!$B103</f>
        <v>120PT28A</v>
      </c>
      <c r="C103" s="14"/>
      <c r="D103" s="16" t="str">
        <f>[1]Fitting!$D103</f>
        <v>1-1/8 P-TRAP</v>
      </c>
      <c r="E103" s="14">
        <f>[1]Fitting!$E103</f>
        <v>285</v>
      </c>
      <c r="F103" s="14"/>
      <c r="G103" s="18">
        <f>[1]Fitting!$L103</f>
        <v>52.863568215892</v>
      </c>
      <c r="H103" s="13"/>
    </row>
    <row r="104" ht="15" customHeight="1" spans="1:8">
      <c r="A104" s="11" t="str">
        <f>[1]Fitting!A104</f>
        <v>FI069</v>
      </c>
      <c r="B104" s="16" t="str">
        <f>[1]Fitting!$B104</f>
        <v>120PT35A</v>
      </c>
      <c r="C104" s="14"/>
      <c r="D104" s="16" t="str">
        <f>[1]Fitting!$D104</f>
        <v>1-3/8 P-TRAP</v>
      </c>
      <c r="E104" s="14">
        <f>[1]Fitting!$E104</f>
        <v>520</v>
      </c>
      <c r="F104" s="14"/>
      <c r="G104" s="18">
        <f>[1]Fitting!$L104</f>
        <v>85.4195124659892</v>
      </c>
      <c r="H104" s="13"/>
    </row>
    <row r="105" ht="15" customHeight="1" spans="1:8">
      <c r="A105" s="11" t="str">
        <f>[1]Fitting!A105</f>
        <v>FI070</v>
      </c>
      <c r="B105" s="16" t="str">
        <f>[1]Fitting!$B105</f>
        <v>120PT42A</v>
      </c>
      <c r="C105" s="14"/>
      <c r="D105" s="16" t="str">
        <f>[1]Fitting!$D105</f>
        <v>1-5/8 P-TRAP</v>
      </c>
      <c r="E105" s="14">
        <f>[1]Fitting!$E105</f>
        <v>850</v>
      </c>
      <c r="F105" s="14"/>
      <c r="G105" s="18">
        <f>[1]Fitting!$L105</f>
        <v>139.671830751291</v>
      </c>
      <c r="H105" s="13"/>
    </row>
    <row r="106" ht="15" customHeight="1" spans="1:8">
      <c r="A106" s="11" t="str">
        <f>[1]Fitting!A106</f>
        <v>FI071</v>
      </c>
      <c r="B106" s="16" t="str">
        <f>[1]Fitting!$B106</f>
        <v>120PT54A</v>
      </c>
      <c r="C106" s="14"/>
      <c r="D106" s="16" t="str">
        <f>[1]Fitting!$D106</f>
        <v>2-1/8 P-TRAP</v>
      </c>
      <c r="E106" s="14">
        <f>[1]Fitting!$E106</f>
        <v>1550</v>
      </c>
      <c r="F106" s="14"/>
      <c r="G106" s="18">
        <f>[1]Fitting!$L106</f>
        <v>252.820811816314</v>
      </c>
      <c r="H106" s="13"/>
    </row>
    <row r="107" ht="15" customHeight="1" spans="1:8">
      <c r="A107" s="11" t="str">
        <f>[1]Fitting!A107</f>
        <v>FI072</v>
      </c>
      <c r="B107" s="16" t="str">
        <f>[1]Fitting!$B107</f>
        <v>109RB10A</v>
      </c>
      <c r="C107" s="20" t="s">
        <v>743</v>
      </c>
      <c r="D107" s="16" t="str">
        <f>[1]Fitting!$D107</f>
        <v>3/8 U BEND</v>
      </c>
      <c r="E107" s="14">
        <f>[1]Fitting!$E107</f>
        <v>15</v>
      </c>
      <c r="F107" s="14"/>
      <c r="G107" s="18">
        <f>[1]Fitting!$L107</f>
        <v>3.11444277861069</v>
      </c>
      <c r="H107" s="13"/>
    </row>
    <row r="108" ht="15" customHeight="1" spans="1:8">
      <c r="A108" s="11" t="str">
        <f>[1]Fitting!A108</f>
        <v>FI073</v>
      </c>
      <c r="B108" s="16" t="str">
        <f>[1]Fitting!$B108</f>
        <v>109RB13A</v>
      </c>
      <c r="C108" s="17"/>
      <c r="D108" s="16" t="str">
        <f>[1]Fitting!$D108</f>
        <v>1/2 U BEND</v>
      </c>
      <c r="E108" s="14">
        <f>[1]Fitting!$E108</f>
        <v>18</v>
      </c>
      <c r="F108" s="14"/>
      <c r="G108" s="18">
        <f>[1]Fitting!$L108</f>
        <v>3.60073296684991</v>
      </c>
      <c r="H108" s="13"/>
    </row>
    <row r="109" ht="15" customHeight="1" spans="1:8">
      <c r="A109" s="11" t="str">
        <f>[1]Fitting!A109</f>
        <v>FI074</v>
      </c>
      <c r="B109" s="16" t="str">
        <f>[1]Fitting!$B109</f>
        <v>109RB16A</v>
      </c>
      <c r="C109" s="17"/>
      <c r="D109" s="16" t="str">
        <f>[1]Fitting!$D109</f>
        <v>5/8 U BEND</v>
      </c>
      <c r="E109" s="14">
        <f>[1]Fitting!$E109</f>
        <v>38</v>
      </c>
      <c r="F109" s="14"/>
      <c r="G109" s="18">
        <f>[1]Fitting!$L109</f>
        <v>7.34352823588206</v>
      </c>
      <c r="H109" s="13"/>
    </row>
    <row r="110" ht="15" customHeight="1" spans="1:8">
      <c r="A110" s="11" t="str">
        <f>[1]Fitting!A110</f>
        <v>FI075</v>
      </c>
      <c r="B110" s="16" t="str">
        <f>[1]Fitting!$B110</f>
        <v>109RB19A</v>
      </c>
      <c r="C110" s="17"/>
      <c r="D110" s="16" t="str">
        <f>[1]Fitting!$D110</f>
        <v>3/4 U BEND</v>
      </c>
      <c r="E110" s="14">
        <f>[1]Fitting!$E110</f>
        <v>63</v>
      </c>
      <c r="F110" s="14"/>
      <c r="G110" s="18">
        <f>[1]Fitting!$L110</f>
        <v>10.7117956173428</v>
      </c>
      <c r="H110" s="13"/>
    </row>
    <row r="111" ht="15" customHeight="1" spans="1:8">
      <c r="A111" s="11" t="str">
        <f>[1]Fitting!A111</f>
        <v>FI076</v>
      </c>
      <c r="B111" s="16" t="str">
        <f>[1]Fitting!$B111</f>
        <v>109RB22A</v>
      </c>
      <c r="C111" s="17"/>
      <c r="D111" s="16" t="str">
        <f>[1]Fitting!$D111</f>
        <v>7/8 U BEND</v>
      </c>
      <c r="E111" s="14">
        <f>[1]Fitting!$E111</f>
        <v>80</v>
      </c>
      <c r="F111" s="14"/>
      <c r="G111" s="18">
        <f>[1]Fitting!$L111</f>
        <v>13.3618039465116</v>
      </c>
      <c r="H111" s="13"/>
    </row>
    <row r="112" ht="15" customHeight="1" spans="1:8">
      <c r="A112" s="11" t="str">
        <f>[1]Fitting!A112</f>
        <v>FI077</v>
      </c>
      <c r="B112" s="16" t="str">
        <f>[1]Fitting!$B112</f>
        <v>109RB28A</v>
      </c>
      <c r="C112" s="17"/>
      <c r="D112" s="16" t="str">
        <f>[1]Fitting!$D112</f>
        <v>1-1/8 U BEND</v>
      </c>
      <c r="E112" s="14">
        <f>[1]Fitting!$E112</f>
        <v>150</v>
      </c>
      <c r="F112" s="14"/>
      <c r="G112" s="18">
        <f>[1]Fitting!$L112</f>
        <v>27.4438538306604</v>
      </c>
      <c r="H112" s="13"/>
    </row>
    <row r="113" ht="15" customHeight="1" spans="1:8">
      <c r="A113" s="11" t="str">
        <f>[1]Fitting!A113</f>
        <v>FI078</v>
      </c>
      <c r="B113" s="16" t="str">
        <f>[1]Fitting!$B113</f>
        <v>109RB35A</v>
      </c>
      <c r="C113" s="17"/>
      <c r="D113" s="16" t="str">
        <f>[1]Fitting!$D113</f>
        <v>1-3/8 U BEND</v>
      </c>
      <c r="E113" s="14">
        <f>[1]Fitting!$E113</f>
        <v>245</v>
      </c>
      <c r="F113" s="14"/>
      <c r="G113" s="18">
        <f>[1]Fitting!$L113</f>
        <v>42.8297972226008</v>
      </c>
      <c r="H113" s="13"/>
    </row>
    <row r="114" ht="15" customHeight="1" spans="1:8">
      <c r="A114" s="11" t="str">
        <f>[1]Fitting!A114</f>
        <v>FI079</v>
      </c>
      <c r="B114" s="16" t="str">
        <f>[1]Fitting!$B114</f>
        <v>109RB42A</v>
      </c>
      <c r="C114" s="17"/>
      <c r="D114" s="16" t="str">
        <f>[1]Fitting!$D114</f>
        <v>1-5/8 U BEND</v>
      </c>
      <c r="E114" s="14">
        <f>[1]Fitting!$E114</f>
        <v>385</v>
      </c>
      <c r="F114" s="14"/>
      <c r="G114" s="18">
        <f>[1]Fitting!$L114</f>
        <v>61.7766116941529</v>
      </c>
      <c r="H114" s="13"/>
    </row>
    <row r="115" ht="15" customHeight="1" spans="1:8">
      <c r="A115" s="11" t="str">
        <f>[1]Fitting!A115</f>
        <v>FI080</v>
      </c>
      <c r="B115" s="16" t="str">
        <f>[1]Fitting!$B115</f>
        <v>109RB54A</v>
      </c>
      <c r="C115" s="19"/>
      <c r="D115" s="16" t="str">
        <f>[1]Fitting!$D115</f>
        <v>2-1/8 U BEND</v>
      </c>
      <c r="E115" s="14">
        <f>[1]Fitting!$E115</f>
        <v>620</v>
      </c>
      <c r="F115" s="14"/>
      <c r="G115" s="18">
        <f>[1]Fitting!$L115</f>
        <v>100.445332889111</v>
      </c>
      <c r="H115" s="13"/>
    </row>
    <row r="116" ht="15" customHeight="1" spans="1:8">
      <c r="A116" s="11" t="str">
        <f>[1]Fitting!A116</f>
        <v>FI081</v>
      </c>
      <c r="B116" s="16" t="str">
        <f>[1]Fitting!$B116</f>
        <v>112ST06A</v>
      </c>
      <c r="C116" s="20" t="s">
        <v>744</v>
      </c>
      <c r="D116" s="16" t="str">
        <f>[1]Fitting!$D116</f>
        <v>1/4  Tee</v>
      </c>
      <c r="E116" s="14">
        <f>[1]Fitting!$E116</f>
        <v>6.1</v>
      </c>
      <c r="F116" s="14"/>
      <c r="G116" s="18">
        <f>[1]Fitting!$L116</f>
        <v>1.76132666999833</v>
      </c>
      <c r="H116" s="13"/>
    </row>
    <row r="117" ht="15" customHeight="1" spans="1:8">
      <c r="A117" s="11">
        <f>[1]Fitting!A117</f>
        <v>0</v>
      </c>
      <c r="B117" s="16" t="str">
        <f>[1]Fitting!$B117</f>
        <v>112ST08A</v>
      </c>
      <c r="C117" s="17"/>
      <c r="D117" s="16" t="str">
        <f>[1]Fitting!$D117</f>
        <v>5/16  Tee</v>
      </c>
      <c r="E117" s="14">
        <f>[1]Fitting!$E117</f>
        <v>8.5</v>
      </c>
      <c r="F117" s="14"/>
      <c r="G117" s="18">
        <f>[1]Fitting!$L117</f>
        <v>2.29143761452607</v>
      </c>
      <c r="H117" s="13"/>
    </row>
    <row r="118" ht="15" customHeight="1" spans="1:8">
      <c r="A118" s="11" t="str">
        <f>[1]Fitting!A118</f>
        <v>FI083</v>
      </c>
      <c r="B118" s="16" t="str">
        <f>[1]Fitting!$B118</f>
        <v>112ST10A</v>
      </c>
      <c r="C118" s="17"/>
      <c r="D118" s="16" t="str">
        <f>[1]Fitting!$D118</f>
        <v>3/8  Tee</v>
      </c>
      <c r="E118" s="14">
        <f>[1]Fitting!$E118</f>
        <v>9</v>
      </c>
      <c r="F118" s="14"/>
      <c r="G118" s="18">
        <f>[1]Fitting!$L118</f>
        <v>2.42106946526737</v>
      </c>
      <c r="H118" s="13"/>
    </row>
    <row r="119" ht="15" customHeight="1" spans="1:8">
      <c r="A119" s="11" t="str">
        <f>[1]Fitting!A119</f>
        <v>FI084</v>
      </c>
      <c r="B119" s="16" t="str">
        <f>[1]Fitting!$B119</f>
        <v>112ST13A</v>
      </c>
      <c r="C119" s="17"/>
      <c r="D119" s="16" t="str">
        <f>[1]Fitting!$D119</f>
        <v>1/2  Tee</v>
      </c>
      <c r="E119" s="14">
        <f>[1]Fitting!$E119</f>
        <v>15.8</v>
      </c>
      <c r="F119" s="14"/>
      <c r="G119" s="18">
        <f>[1]Fitting!$L119</f>
        <v>3.26300716308512</v>
      </c>
      <c r="H119" s="13"/>
    </row>
    <row r="120" ht="15" customHeight="1" spans="1:8">
      <c r="A120" s="11" t="str">
        <f>[1]Fitting!A120</f>
        <v>FI085</v>
      </c>
      <c r="B120" s="16" t="str">
        <f>[1]Fitting!$B120</f>
        <v>112ST16A</v>
      </c>
      <c r="C120" s="17"/>
      <c r="D120" s="16" t="str">
        <f>[1]Fitting!$D120</f>
        <v>5/8  Tee</v>
      </c>
      <c r="E120" s="14">
        <f>[1]Fitting!$E120</f>
        <v>26.5</v>
      </c>
      <c r="F120" s="14"/>
      <c r="G120" s="18">
        <f>[1]Fitting!$L120</f>
        <v>4.64844244544394</v>
      </c>
      <c r="H120" s="13"/>
    </row>
    <row r="121" ht="15" customHeight="1" spans="1:8">
      <c r="A121" s="11" t="str">
        <f>[1]Fitting!A121</f>
        <v>FI086</v>
      </c>
      <c r="B121" s="16" t="str">
        <f>[1]Fitting!$B121</f>
        <v>112ST19A</v>
      </c>
      <c r="C121" s="17"/>
      <c r="D121" s="16" t="str">
        <f>[1]Fitting!$D121</f>
        <v>3/4  Tee</v>
      </c>
      <c r="E121" s="14">
        <f>[1]Fitting!$E121</f>
        <v>48</v>
      </c>
      <c r="F121" s="14"/>
      <c r="G121" s="18">
        <f>[1]Fitting!$L121</f>
        <v>7.57003316523556</v>
      </c>
      <c r="H121" s="13"/>
    </row>
    <row r="122" ht="15" customHeight="1" spans="1:8">
      <c r="A122" s="11" t="str">
        <f>[1]Fitting!A122</f>
        <v>FI087</v>
      </c>
      <c r="B122" s="16" t="str">
        <f>[1]Fitting!$B122</f>
        <v>112ST22A</v>
      </c>
      <c r="C122" s="17"/>
      <c r="D122" s="16" t="str">
        <f>[1]Fitting!$D122</f>
        <v>7/8  Tee</v>
      </c>
      <c r="E122" s="14">
        <f>[1]Fitting!$E122</f>
        <v>65</v>
      </c>
      <c r="F122" s="14"/>
      <c r="G122" s="18">
        <f>[1]Fitting!$L122</f>
        <v>10.2200414944043</v>
      </c>
      <c r="H122" s="13"/>
    </row>
    <row r="123" ht="15" customHeight="1" spans="1:8">
      <c r="A123" s="11" t="str">
        <f>[1]Fitting!A123</f>
        <v>FI088</v>
      </c>
      <c r="B123" s="16" t="str">
        <f>[1]Fitting!$B123</f>
        <v>112ST28A</v>
      </c>
      <c r="C123" s="17"/>
      <c r="D123" s="16" t="str">
        <f>[1]Fitting!$D123</f>
        <v>1-1/8  Tee</v>
      </c>
      <c r="E123" s="14">
        <f>[1]Fitting!$E123</f>
        <v>121</v>
      </c>
      <c r="F123" s="14"/>
      <c r="G123" s="18">
        <f>[1]Fitting!$L123</f>
        <v>17.2364373368871</v>
      </c>
      <c r="H123" s="13"/>
    </row>
    <row r="124" ht="15" customHeight="1" spans="1:8">
      <c r="A124" s="11" t="str">
        <f>[1]Fitting!A124</f>
        <v>FI089</v>
      </c>
      <c r="B124" s="16" t="str">
        <f>[1]Fitting!$B124</f>
        <v>112ST35A</v>
      </c>
      <c r="C124" s="17"/>
      <c r="D124" s="16" t="str">
        <f>[1]Fitting!$D124</f>
        <v>1-3/8  Tee</v>
      </c>
      <c r="E124" s="14">
        <f>[1]Fitting!$E124</f>
        <v>170</v>
      </c>
      <c r="F124" s="14"/>
      <c r="G124" s="18">
        <f>[1]Fitting!$L124</f>
        <v>24.7470709089899</v>
      </c>
      <c r="H124" s="13"/>
    </row>
    <row r="125" ht="15" customHeight="1" spans="1:8">
      <c r="A125" s="11" t="str">
        <f>[1]Fitting!A125</f>
        <v>FI090</v>
      </c>
      <c r="B125" s="16" t="str">
        <f>[1]Fitting!$B125</f>
        <v>112ST42A</v>
      </c>
      <c r="C125" s="17"/>
      <c r="D125" s="16" t="str">
        <f>[1]Fitting!$D125</f>
        <v>1-5/8  Tee</v>
      </c>
      <c r="E125" s="14">
        <f>[1]Fitting!$E125</f>
        <v>270</v>
      </c>
      <c r="F125" s="14"/>
      <c r="G125" s="18">
        <f>[1]Fitting!$L125</f>
        <v>39.0898994946971</v>
      </c>
      <c r="H125" s="13"/>
    </row>
    <row r="126" ht="15" customHeight="1" spans="1:8">
      <c r="A126" s="11" t="str">
        <f>[1]Fitting!A126</f>
        <v>FI091</v>
      </c>
      <c r="B126" s="16" t="str">
        <f>[1]Fitting!$B126</f>
        <v>112ST54A</v>
      </c>
      <c r="C126" s="17"/>
      <c r="D126" s="16" t="str">
        <f>[1]Fitting!$D126</f>
        <v>2-1/8  Tee</v>
      </c>
      <c r="E126" s="14">
        <f>[1]Fitting!$E126</f>
        <v>475</v>
      </c>
      <c r="F126" s="14"/>
      <c r="G126" s="18">
        <f>[1]Fitting!$L126</f>
        <v>69.2098395246821</v>
      </c>
      <c r="H126" s="13"/>
    </row>
    <row r="127" ht="15" customHeight="1" spans="1:8">
      <c r="A127" s="11">
        <f>[1]Fitting!A127</f>
        <v>0</v>
      </c>
      <c r="B127" s="16" t="str">
        <f>[1]Fitting!$B127</f>
        <v>112ST67A</v>
      </c>
      <c r="C127" s="17"/>
      <c r="D127" s="16" t="str">
        <f>[1]Fitting!$D127</f>
        <v>2-5/8  Tee</v>
      </c>
      <c r="E127" s="14">
        <f>[1]Fitting!$E127</f>
        <v>780</v>
      </c>
      <c r="F127" s="14"/>
      <c r="G127" s="18">
        <f>[1]Fitting!$L127</f>
        <v>117.884391137764</v>
      </c>
      <c r="H127" s="13"/>
    </row>
    <row r="128" ht="15" customHeight="1" spans="1:8">
      <c r="A128" s="11">
        <f>[1]Fitting!A128</f>
        <v>0</v>
      </c>
      <c r="B128" s="16" t="str">
        <f>[1]Fitting!$B128</f>
        <v>112ST80A</v>
      </c>
      <c r="C128" s="17"/>
      <c r="D128" s="16" t="str">
        <f>[1]Fitting!$D128</f>
        <v>3-1/8  Tee</v>
      </c>
      <c r="E128" s="14">
        <f>[1]Fitting!$E128</f>
        <v>1200</v>
      </c>
      <c r="F128" s="14"/>
      <c r="G128" s="18">
        <f>[1]Fitting!$L128</f>
        <v>182.58648453551</v>
      </c>
      <c r="H128" s="13"/>
    </row>
    <row r="129" ht="15" customHeight="1" spans="1:8">
      <c r="A129" s="11">
        <f>[1]Fitting!A129</f>
        <v>0</v>
      </c>
      <c r="B129" s="16" t="str">
        <f>[1]Fitting!$B129</f>
        <v>112ST92A</v>
      </c>
      <c r="C129" s="17"/>
      <c r="D129" s="16" t="str">
        <f>[1]Fitting!$D129</f>
        <v>3-5/8  Tee</v>
      </c>
      <c r="E129" s="14">
        <f>[1]Fitting!$E129</f>
        <v>2050</v>
      </c>
      <c r="F129" s="14"/>
      <c r="G129" s="18">
        <f>[1]Fitting!$L129</f>
        <v>312.013437725582</v>
      </c>
      <c r="H129" s="13"/>
    </row>
    <row r="130" ht="15" customHeight="1" spans="1:8">
      <c r="A130" s="11">
        <f>[1]Fitting!A130</f>
        <v>0</v>
      </c>
      <c r="B130" s="16" t="str">
        <f>[1]Fitting!$B130</f>
        <v>112ST105A</v>
      </c>
      <c r="C130" s="17"/>
      <c r="D130" s="16" t="str">
        <f>[1]Fitting!$D130</f>
        <v>4-1/8  Tee</v>
      </c>
      <c r="E130" s="14">
        <f>[1]Fitting!$E130</f>
        <v>2500</v>
      </c>
      <c r="F130" s="14"/>
      <c r="G130" s="18">
        <f>[1]Fitting!$L130</f>
        <v>383.044588816703</v>
      </c>
      <c r="H130" s="13"/>
    </row>
    <row r="131" ht="15" customHeight="1" spans="1:8">
      <c r="A131" s="11">
        <f>[1]Fitting!A131</f>
        <v>0</v>
      </c>
      <c r="B131" s="16" t="str">
        <f>[1]Fitting!$B131</f>
        <v>114ST06-08</v>
      </c>
      <c r="C131" s="20" t="s">
        <v>745</v>
      </c>
      <c r="D131" s="16" t="str">
        <f>[1]Fitting!$D131</f>
        <v>1/4X1/4X3/8   Tee</v>
      </c>
      <c r="E131" s="14">
        <f>[1]Fitting!$E131</f>
        <v>12.5</v>
      </c>
      <c r="F131" s="14"/>
      <c r="G131" s="18">
        <f>[1]Fitting!$L131</f>
        <v>3.91168052337468</v>
      </c>
      <c r="H131" s="13"/>
    </row>
    <row r="132" ht="15" customHeight="1" spans="1:8">
      <c r="A132" s="11">
        <f>[1]Fitting!A132</f>
        <v>0</v>
      </c>
      <c r="B132" s="16" t="str">
        <f>[1]Fitting!$B132</f>
        <v>114ST10-12</v>
      </c>
      <c r="C132" s="17"/>
      <c r="D132" s="16" t="str">
        <f>[1]Fitting!$D132</f>
        <v>3/8X3/8X1/2   Tee</v>
      </c>
      <c r="E132" s="14">
        <f>[1]Fitting!$E132</f>
        <v>20</v>
      </c>
      <c r="F132" s="14"/>
      <c r="G132" s="18">
        <f>[1]Fitting!$L132</f>
        <v>4.78404737025427</v>
      </c>
      <c r="H132" s="13"/>
    </row>
    <row r="133" ht="15" customHeight="1" spans="1:8">
      <c r="A133" s="11" t="str">
        <f>[1]Fitting!A133</f>
        <v>FI092</v>
      </c>
      <c r="B133" s="16" t="str">
        <f>[1]Fitting!$B133</f>
        <v>113ST10-06</v>
      </c>
      <c r="C133" s="17"/>
      <c r="D133" s="16" t="str">
        <f>[1]Fitting!$D133</f>
        <v>3/8X3/8X1/4   Tee</v>
      </c>
      <c r="E133" s="14">
        <f>[1]Fitting!$E133</f>
        <v>10</v>
      </c>
      <c r="F133" s="14"/>
      <c r="G133" s="18">
        <f>[1]Fitting!$L133</f>
        <v>3.43979525388821</v>
      </c>
      <c r="H133" s="13"/>
    </row>
    <row r="134" ht="15" customHeight="1" spans="1:8">
      <c r="A134" s="11" t="str">
        <f>[1]Fitting!A134</f>
        <v>FI093</v>
      </c>
      <c r="B134" s="16" t="str">
        <f>[1]Fitting!$B134</f>
        <v>113ST12-10</v>
      </c>
      <c r="C134" s="17"/>
      <c r="D134" s="16" t="str">
        <f>[1]Fitting!$D134</f>
        <v>1/2X1/2X3/8   Tee</v>
      </c>
      <c r="E134" s="14">
        <f>[1]Fitting!$E134</f>
        <v>19</v>
      </c>
      <c r="F134" s="14"/>
      <c r="G134" s="18">
        <f>[1]Fitting!$L134</f>
        <v>4.08304938439871</v>
      </c>
      <c r="H134" s="13"/>
    </row>
    <row r="135" ht="15" customHeight="1" spans="1:8">
      <c r="A135" s="11" t="str">
        <f>[1]Fitting!A135</f>
        <v>FI094</v>
      </c>
      <c r="B135" s="16" t="str">
        <f>[1]Fitting!$B135</f>
        <v>113ST12-06</v>
      </c>
      <c r="C135" s="17"/>
      <c r="D135" s="16" t="str">
        <f>[1]Fitting!$D135</f>
        <v>1/2X1/2X1/4   Tee</v>
      </c>
      <c r="E135" s="14">
        <f>[1]Fitting!$E135</f>
        <v>19</v>
      </c>
      <c r="F135" s="14"/>
      <c r="G135" s="18">
        <f>[1]Fitting!$L135</f>
        <v>4.36245513606833</v>
      </c>
      <c r="H135" s="13"/>
    </row>
    <row r="136" ht="15" customHeight="1" spans="1:8">
      <c r="A136" s="11" t="str">
        <f>[1]Fitting!A136</f>
        <v>FI095</v>
      </c>
      <c r="B136" s="16" t="str">
        <f>[1]Fitting!$B136</f>
        <v>113ST16-12</v>
      </c>
      <c r="C136" s="17"/>
      <c r="D136" s="16" t="str">
        <f>[1]Fitting!$D136</f>
        <v>5/8X5/8X1/2   Tee</v>
      </c>
      <c r="E136" s="14">
        <f>[1]Fitting!$E136</f>
        <v>22</v>
      </c>
      <c r="F136" s="14"/>
      <c r="G136" s="18">
        <f>[1]Fitting!$L136</f>
        <v>4.29726046067875</v>
      </c>
      <c r="H136" s="13"/>
    </row>
    <row r="137" ht="15" customHeight="1" spans="1:8">
      <c r="A137" s="11" t="str">
        <f>[1]Fitting!A137</f>
        <v>FI096</v>
      </c>
      <c r="B137" s="16" t="str">
        <f>[1]Fitting!$B137</f>
        <v>113ST16-10</v>
      </c>
      <c r="C137" s="17"/>
      <c r="D137" s="16" t="str">
        <f>[1]Fitting!$D137</f>
        <v>5/8X5/8X3/8   Tee</v>
      </c>
      <c r="E137" s="14">
        <f>[1]Fitting!$E137</f>
        <v>22</v>
      </c>
      <c r="F137" s="14"/>
      <c r="G137" s="18">
        <f>[1]Fitting!$L137</f>
        <v>4.39039571123529</v>
      </c>
      <c r="H137" s="13"/>
    </row>
    <row r="138" ht="15" customHeight="1" spans="1:8">
      <c r="A138" s="11" t="str">
        <f>[1]Fitting!A138</f>
        <v>FI097</v>
      </c>
      <c r="B138" s="16" t="str">
        <f>[1]Fitting!$B138</f>
        <v>113ST19-16</v>
      </c>
      <c r="C138" s="17"/>
      <c r="D138" s="16" t="str">
        <f>[1]Fitting!$D138</f>
        <v>3/4X3/4X5/8   Tee</v>
      </c>
      <c r="E138" s="14">
        <f>[1]Fitting!$E138</f>
        <v>40</v>
      </c>
      <c r="F138" s="14"/>
      <c r="G138" s="18">
        <f>[1]Fitting!$L138</f>
        <v>7.33284872715157</v>
      </c>
      <c r="H138" s="13"/>
    </row>
    <row r="139" ht="15" customHeight="1" spans="1:8">
      <c r="A139" s="11" t="str">
        <f>[1]Fitting!A139</f>
        <v>FI098</v>
      </c>
      <c r="B139" s="16" t="str">
        <f>[1]Fitting!$B139</f>
        <v>113ST19-12</v>
      </c>
      <c r="C139" s="17"/>
      <c r="D139" s="16" t="str">
        <f>[1]Fitting!$D139</f>
        <v>3/4X3/4X1/2   Tee</v>
      </c>
      <c r="E139" s="14">
        <f>[1]Fitting!$E139</f>
        <v>40</v>
      </c>
      <c r="F139" s="14"/>
      <c r="G139" s="18">
        <f>[1]Fitting!$L139</f>
        <v>7.33284872715157</v>
      </c>
      <c r="H139" s="13"/>
    </row>
    <row r="140" ht="15" customHeight="1" spans="1:8">
      <c r="A140" s="11" t="str">
        <f>[1]Fitting!A140</f>
        <v>FI099</v>
      </c>
      <c r="B140" s="16" t="str">
        <f>[1]Fitting!$B140</f>
        <v>113ST22-19</v>
      </c>
      <c r="C140" s="17"/>
      <c r="D140" s="16" t="str">
        <f>[1]Fitting!$D140</f>
        <v>7/8X7/8X3/4   Tee</v>
      </c>
      <c r="E140" s="14">
        <f>[1]Fitting!$E140</f>
        <v>60</v>
      </c>
      <c r="F140" s="14"/>
      <c r="G140" s="18">
        <f>[1]Fitting!$L140</f>
        <v>10.4870292126664</v>
      </c>
      <c r="H140" s="13"/>
    </row>
    <row r="141" ht="15" customHeight="1" spans="1:8">
      <c r="A141" s="11" t="str">
        <f>[1]Fitting!A141</f>
        <v>FI100</v>
      </c>
      <c r="B141" s="16" t="str">
        <f>[1]Fitting!$B141</f>
        <v>113ST22-16</v>
      </c>
      <c r="C141" s="17"/>
      <c r="D141" s="16" t="str">
        <f>[1]Fitting!$D141</f>
        <v>7/8X7/8X5/8   Tee</v>
      </c>
      <c r="E141" s="14">
        <f>[1]Fitting!$E141</f>
        <v>60</v>
      </c>
      <c r="F141" s="14"/>
      <c r="G141" s="18">
        <f>[1]Fitting!$L141</f>
        <v>10.4870292126664</v>
      </c>
      <c r="H141" s="13"/>
    </row>
    <row r="142" ht="15" customHeight="1" spans="1:8">
      <c r="A142" s="11" t="str">
        <f>[1]Fitting!A142</f>
        <v>FI101</v>
      </c>
      <c r="B142" s="16" t="str">
        <f>[1]Fitting!$B142</f>
        <v>113ST22-12</v>
      </c>
      <c r="C142" s="17"/>
      <c r="D142" s="16" t="str">
        <f>[1]Fitting!$D142</f>
        <v>7/8X7/8X1/2   Tee</v>
      </c>
      <c r="E142" s="14">
        <f>[1]Fitting!$E142</f>
        <v>52</v>
      </c>
      <c r="F142" s="14"/>
      <c r="G142" s="18">
        <f>[1]Fitting!$L142</f>
        <v>9.81521360531855</v>
      </c>
      <c r="H142" s="13"/>
    </row>
    <row r="143" ht="15" customHeight="1" spans="1:8">
      <c r="A143" s="11" t="str">
        <f>[1]Fitting!A143</f>
        <v>FI102</v>
      </c>
      <c r="B143" s="16" t="str">
        <f>[1]Fitting!$B143</f>
        <v>113ST28-22</v>
      </c>
      <c r="C143" s="17"/>
      <c r="D143" s="16" t="str">
        <f>[1]Fitting!$D143</f>
        <v>1-1/8X1-1/8X7/8   Tee</v>
      </c>
      <c r="E143" s="14">
        <f>[1]Fitting!$E143</f>
        <v>120</v>
      </c>
      <c r="F143" s="14"/>
      <c r="G143" s="18">
        <f>[1]Fitting!$L143</f>
        <v>19.1977622299961</v>
      </c>
      <c r="H143" s="13"/>
    </row>
    <row r="144" ht="15" customHeight="1" spans="1:8">
      <c r="A144" s="11" t="str">
        <f>[1]Fitting!A144</f>
        <v>FI103</v>
      </c>
      <c r="B144" s="16" t="str">
        <f>[1]Fitting!$B144</f>
        <v>113ST28-19</v>
      </c>
      <c r="C144" s="17"/>
      <c r="D144" s="16" t="str">
        <f>[1]Fitting!$D144</f>
        <v>1-1/8X1-1/8X3/4   Tee</v>
      </c>
      <c r="E144" s="14">
        <f>[1]Fitting!$E144</f>
        <v>115</v>
      </c>
      <c r="F144" s="14"/>
      <c r="G144" s="18">
        <f>[1]Fitting!$L144</f>
        <v>18.6172191681937</v>
      </c>
      <c r="H144" s="13"/>
    </row>
    <row r="145" ht="15" customHeight="1" spans="1:8">
      <c r="A145" s="11">
        <f>[1]Fitting!A145</f>
        <v>0</v>
      </c>
      <c r="B145" s="16" t="str">
        <f>[1]Fitting!$B145</f>
        <v>113ST28-16</v>
      </c>
      <c r="C145" s="17"/>
      <c r="D145" s="16" t="str">
        <f>[1]Fitting!$D145</f>
        <v>1-1/8X1-1/8X5/8   Tee</v>
      </c>
      <c r="E145" s="14">
        <f>[1]Fitting!$E145</f>
        <v>105</v>
      </c>
      <c r="F145" s="14"/>
      <c r="G145" s="18">
        <f>[1]Fitting!$L145</f>
        <v>18.0480593036815</v>
      </c>
      <c r="H145" s="13"/>
    </row>
    <row r="146" ht="15" customHeight="1" spans="1:8">
      <c r="A146" s="11" t="str">
        <f>[1]Fitting!A146</f>
        <v>FI105</v>
      </c>
      <c r="B146" s="16" t="str">
        <f>[1]Fitting!$B146</f>
        <v>113ST35-28</v>
      </c>
      <c r="C146" s="17"/>
      <c r="D146" s="16" t="str">
        <f>[1]Fitting!$D146</f>
        <v>1-3/8X1-3/8X1-1/8   Tee</v>
      </c>
      <c r="E146" s="14">
        <f>[1]Fitting!$E146</f>
        <v>155</v>
      </c>
      <c r="F146" s="14"/>
      <c r="G146" s="18">
        <f>[1]Fitting!$L146</f>
        <v>26.1073629851741</v>
      </c>
      <c r="H146" s="13"/>
    </row>
    <row r="147" ht="15" customHeight="1" spans="1:8">
      <c r="A147" s="11">
        <f>[1]Fitting!A147</f>
        <v>0</v>
      </c>
      <c r="B147" s="16" t="str">
        <f>[1]Fitting!$B147</f>
        <v>113ST35-22</v>
      </c>
      <c r="C147" s="17"/>
      <c r="D147" s="16" t="str">
        <f>[1]Fitting!$D147</f>
        <v>1-3/8X1-3/8X7/8   Tee</v>
      </c>
      <c r="E147" s="14">
        <f>[1]Fitting!$E147</f>
        <v>155</v>
      </c>
      <c r="F147" s="14"/>
      <c r="G147" s="18">
        <f>[1]Fitting!$L147</f>
        <v>26.1073629851741</v>
      </c>
      <c r="H147" s="13"/>
    </row>
    <row r="148" ht="15" customHeight="1" spans="1:8">
      <c r="A148" s="11" t="str">
        <f>[1]Fitting!A148</f>
        <v>FI107</v>
      </c>
      <c r="B148" s="16" t="str">
        <f>[1]Fitting!$B148</f>
        <v>113ST42-35</v>
      </c>
      <c r="C148" s="17"/>
      <c r="D148" s="16" t="str">
        <f>[1]Fitting!$D148</f>
        <v>1-5/8X1-5/8X1-3/8   Tee</v>
      </c>
      <c r="E148" s="14">
        <f>[1]Fitting!$E148</f>
        <v>265</v>
      </c>
      <c r="F148" s="14"/>
      <c r="G148" s="18">
        <f>[1]Fitting!$L148</f>
        <v>43.7171691931812</v>
      </c>
      <c r="H148" s="13"/>
    </row>
    <row r="149" ht="15" customHeight="1" spans="1:8">
      <c r="A149" s="11">
        <f>[1]Fitting!A149</f>
        <v>0</v>
      </c>
      <c r="B149" s="16" t="str">
        <f>[1]Fitting!$B149</f>
        <v>113ST42-28</v>
      </c>
      <c r="C149" s="17"/>
      <c r="D149" s="16" t="str">
        <f>[1]Fitting!$D149</f>
        <v>1-5/8X1-5/8X1-1/8   Tee</v>
      </c>
      <c r="E149" s="14">
        <f>[1]Fitting!$E149</f>
        <v>255</v>
      </c>
      <c r="F149" s="14"/>
      <c r="G149" s="18">
        <f>[1]Fitting!$L149</f>
        <v>42.5560830695763</v>
      </c>
      <c r="H149" s="13"/>
    </row>
    <row r="150" ht="15" customHeight="1" spans="1:8">
      <c r="A150" s="11">
        <f>[1]Fitting!A150</f>
        <v>0</v>
      </c>
      <c r="B150" s="16" t="str">
        <f>[1]Fitting!$B150</f>
        <v>113ST42-22</v>
      </c>
      <c r="C150" s="17"/>
      <c r="D150" s="16" t="str">
        <f>[1]Fitting!$D150</f>
        <v>1-5/8X1-5/8X7/8   Tee</v>
      </c>
      <c r="E150" s="14">
        <f>[1]Fitting!$E150</f>
        <v>225</v>
      </c>
      <c r="F150" s="14"/>
      <c r="G150" s="18">
        <f>[1]Fitting!$L150</f>
        <v>41.1929451940696</v>
      </c>
      <c r="H150" s="13"/>
    </row>
    <row r="151" ht="15" customHeight="1" spans="1:8">
      <c r="A151" s="11" t="str">
        <f>[1]Fitting!A151</f>
        <v>FI110</v>
      </c>
      <c r="B151" s="16" t="str">
        <f>[1]Fitting!$B151</f>
        <v>113ST54-42</v>
      </c>
      <c r="C151" s="17"/>
      <c r="D151" s="16" t="str">
        <f>[1]Fitting!$D151</f>
        <v>2-1/8X2-1/8X1-5/8   Tee</v>
      </c>
      <c r="E151" s="14">
        <f>[1]Fitting!$E151</f>
        <v>460</v>
      </c>
      <c r="F151" s="14"/>
      <c r="G151" s="18">
        <f>[1]Fitting!$L151</f>
        <v>83.0062746404575</v>
      </c>
      <c r="H151" s="13"/>
    </row>
    <row r="152" ht="15" customHeight="1" spans="1:8">
      <c r="A152" s="11" t="str">
        <f>[1]Fitting!A152</f>
        <v>FI111</v>
      </c>
      <c r="B152" s="16" t="str">
        <f>[1]Fitting!$B152</f>
        <v>113ST54-35</v>
      </c>
      <c r="C152" s="17"/>
      <c r="D152" s="16" t="str">
        <f>[1]Fitting!$D152</f>
        <v>2-1/8X2-1/8X1-3/8   Tee</v>
      </c>
      <c r="E152" s="14">
        <f>[1]Fitting!$E152</f>
        <v>425</v>
      </c>
      <c r="F152" s="14"/>
      <c r="G152" s="18">
        <f>[1]Fitting!$L152</f>
        <v>78.9424732078405</v>
      </c>
      <c r="H152" s="13"/>
    </row>
    <row r="153" ht="15" customHeight="1" spans="1:8">
      <c r="A153" s="11">
        <f>[1]Fitting!A153</f>
        <v>0</v>
      </c>
      <c r="B153" s="16" t="str">
        <f>[1]Fitting!$B153</f>
        <v>113ST54-28</v>
      </c>
      <c r="C153" s="17"/>
      <c r="D153" s="16" t="str">
        <f>[1]Fitting!$D153</f>
        <v>2-1/8X2-1/8X1-1/8   Tee</v>
      </c>
      <c r="E153" s="14">
        <f>[1]Fitting!$E153</f>
        <v>410</v>
      </c>
      <c r="F153" s="14"/>
      <c r="G153" s="18">
        <f>[1]Fitting!$L153</f>
        <v>79.0733799766783</v>
      </c>
      <c r="H153" s="13"/>
    </row>
    <row r="154" ht="15" customHeight="1" spans="1:8">
      <c r="A154" s="11">
        <f>[1]Fitting!A154</f>
        <v>0</v>
      </c>
      <c r="B154" s="16" t="str">
        <f>[1]Fitting!$B154</f>
        <v>113ST67-54</v>
      </c>
      <c r="C154" s="17"/>
      <c r="D154" s="16" t="str">
        <f>[1]Fitting!$D154</f>
        <v>2-5/8X2-5/8X2-1/8   Tee</v>
      </c>
      <c r="E154" s="14">
        <f>[1]Fitting!$E154</f>
        <v>720</v>
      </c>
      <c r="F154" s="14"/>
      <c r="G154" s="18">
        <f>[1]Fitting!$L154</f>
        <v>139.586456771614</v>
      </c>
      <c r="H154" s="13"/>
    </row>
    <row r="155" ht="15" customHeight="1" spans="1:8">
      <c r="A155" s="11">
        <f>[1]Fitting!A155</f>
        <v>0</v>
      </c>
      <c r="B155" s="16" t="str">
        <f>[1]Fitting!$B155</f>
        <v>113ST67-42</v>
      </c>
      <c r="C155" s="17"/>
      <c r="D155" s="16" t="str">
        <f>[1]Fitting!$D155</f>
        <v>2-5/8X2-5/8X1-5/8   Tee</v>
      </c>
      <c r="E155" s="14">
        <f>[1]Fitting!$E155</f>
        <v>750</v>
      </c>
      <c r="F155" s="14"/>
      <c r="G155" s="18">
        <f>[1]Fitting!$L155</f>
        <v>142.574546060303</v>
      </c>
      <c r="H155" s="13"/>
    </row>
    <row r="156" ht="15" customHeight="1" spans="1:8">
      <c r="A156" s="11">
        <f>[1]Fitting!A156</f>
        <v>0</v>
      </c>
      <c r="B156" s="16" t="str">
        <f>[1]Fitting!$B156</f>
        <v>113ST67-35</v>
      </c>
      <c r="C156" s="17"/>
      <c r="D156" s="16" t="str">
        <f>[1]Fitting!$D156</f>
        <v>2-5/8X2-5/8X1-3/8   Tee</v>
      </c>
      <c r="E156" s="14">
        <f>[1]Fitting!$E156</f>
        <v>750</v>
      </c>
      <c r="F156" s="14"/>
      <c r="G156" s="18">
        <f>[1]Fitting!$L156</f>
        <v>142.574546060303</v>
      </c>
      <c r="H156" s="13"/>
    </row>
    <row r="157" ht="15" customHeight="1" spans="1:8">
      <c r="A157" s="11">
        <f>[1]Fitting!A157</f>
        <v>0</v>
      </c>
      <c r="B157" s="16" t="str">
        <f>[1]Fitting!$B157</f>
        <v>113ST80-67</v>
      </c>
      <c r="C157" s="17"/>
      <c r="D157" s="16" t="str">
        <f>[1]Fitting!$D157</f>
        <v>3-1/8X3-1/8X2-5/8   Tee</v>
      </c>
      <c r="E157" s="14">
        <f>[1]Fitting!$E157</f>
        <v>1350</v>
      </c>
      <c r="F157" s="14"/>
      <c r="G157" s="18">
        <f>[1]Fitting!$L157</f>
        <v>227.607029818424</v>
      </c>
      <c r="H157" s="13"/>
    </row>
    <row r="158" ht="15" customHeight="1" spans="1:8">
      <c r="A158" s="11">
        <f>[1]Fitting!A158</f>
        <v>0</v>
      </c>
      <c r="B158" s="16" t="str">
        <f>[1]Fitting!$B158</f>
        <v>113ST80-54</v>
      </c>
      <c r="C158" s="17"/>
      <c r="D158" s="16" t="str">
        <f>[1]Fitting!$D158</f>
        <v>3-1/8X3-1/8X2-1/8   Tee</v>
      </c>
      <c r="E158" s="14">
        <f>[1]Fitting!$E158</f>
        <v>1350</v>
      </c>
      <c r="F158" s="14"/>
      <c r="G158" s="18">
        <f>[1]Fitting!$L158</f>
        <v>227.607029818424</v>
      </c>
      <c r="H158" s="13"/>
    </row>
    <row r="159" ht="15" customHeight="1" spans="1:8">
      <c r="A159" s="11" t="str">
        <f>[1]Fitting!A159</f>
        <v>FI117.1</v>
      </c>
      <c r="B159" s="16" t="str">
        <f>[1]Fitting!$B159</f>
        <v>1115-04</v>
      </c>
      <c r="C159" s="14" t="s">
        <v>746</v>
      </c>
      <c r="D159" s="16" t="str">
        <f>[1]Fitting!$D159</f>
        <v>1/4   Tube Strape</v>
      </c>
      <c r="E159" s="14">
        <f>[1]Fitting!$E159</f>
        <v>3.5</v>
      </c>
      <c r="F159" s="14"/>
      <c r="G159" s="18">
        <f>[1]Fitting!$L159</f>
        <v>0.829152090621356</v>
      </c>
      <c r="H159" s="21"/>
    </row>
    <row r="160" ht="15" customHeight="1" spans="1:8">
      <c r="A160" s="11" t="str">
        <f>[1]Fitting!A160</f>
        <v>FI117.2</v>
      </c>
      <c r="B160" s="16" t="str">
        <f>[1]Fitting!$B160</f>
        <v>1115-06</v>
      </c>
      <c r="C160" s="14"/>
      <c r="D160" s="16" t="str">
        <f>[1]Fitting!$D160</f>
        <v>3/8   Tube Strape</v>
      </c>
      <c r="E160" s="14">
        <f>[1]Fitting!$E160</f>
        <v>4</v>
      </c>
      <c r="F160" s="14"/>
      <c r="G160" s="18">
        <f>[1]Fitting!$L160</f>
        <v>0.96711644177911</v>
      </c>
      <c r="H160" s="22"/>
    </row>
    <row r="161" ht="15" customHeight="1" spans="1:8">
      <c r="A161" s="11" t="str">
        <f>[1]Fitting!A161</f>
        <v>FI117.3</v>
      </c>
      <c r="B161" s="16" t="str">
        <f>[1]Fitting!$B161</f>
        <v>1115-08</v>
      </c>
      <c r="C161" s="14"/>
      <c r="D161" s="16" t="str">
        <f>[1]Fitting!$D161</f>
        <v>1/2   Tube Strape</v>
      </c>
      <c r="E161" s="14">
        <f>[1]Fitting!$E161</f>
        <v>4.5</v>
      </c>
      <c r="F161" s="14"/>
      <c r="G161" s="18">
        <f>[1]Fitting!$L161</f>
        <v>1.06410128269199</v>
      </c>
      <c r="H161" s="22"/>
    </row>
    <row r="162" ht="15" customHeight="1" spans="1:8">
      <c r="A162" s="11" t="str">
        <f>[1]Fitting!A162</f>
        <v>FI117.4</v>
      </c>
      <c r="B162" s="16" t="str">
        <f>[1]Fitting!$B162</f>
        <v>1115-10</v>
      </c>
      <c r="C162" s="14"/>
      <c r="D162" s="16" t="str">
        <f>[1]Fitting!$D162</f>
        <v>5/8   Tube Strape</v>
      </c>
      <c r="E162" s="14">
        <f>[1]Fitting!$E162</f>
        <v>5.5</v>
      </c>
      <c r="F162" s="14"/>
      <c r="G162" s="18">
        <f>[1]Fitting!$L162</f>
        <v>1.20343161752457</v>
      </c>
      <c r="H162" s="22"/>
    </row>
    <row r="163" ht="15" customHeight="1" spans="1:8">
      <c r="A163" s="11" t="str">
        <f>[1]Fitting!A163</f>
        <v>FI117.5</v>
      </c>
      <c r="B163" s="16" t="str">
        <f>[1]Fitting!$B163</f>
        <v>1115-12</v>
      </c>
      <c r="C163" s="14"/>
      <c r="D163" s="16" t="str">
        <f>[1]Fitting!$D163</f>
        <v>3/4   Tube Strape</v>
      </c>
      <c r="E163" s="14">
        <f>[1]Fitting!$E163</f>
        <v>6</v>
      </c>
      <c r="F163" s="14"/>
      <c r="G163" s="18">
        <f>[1]Fitting!$L163</f>
        <v>1.31407629518574</v>
      </c>
      <c r="H163" s="22"/>
    </row>
    <row r="164" ht="15" customHeight="1" spans="1:8">
      <c r="A164" s="11" t="str">
        <f>[1]Fitting!A164</f>
        <v>FI117.6</v>
      </c>
      <c r="B164" s="16" t="str">
        <f>[1]Fitting!$B164</f>
        <v>1115-14</v>
      </c>
      <c r="C164" s="14"/>
      <c r="D164" s="16" t="str">
        <f>[1]Fitting!$D164</f>
        <v>7/8   Tube Strape</v>
      </c>
      <c r="E164" s="14">
        <f>[1]Fitting!$E164</f>
        <v>7</v>
      </c>
      <c r="F164" s="14"/>
      <c r="G164" s="18">
        <f>[1]Fitting!$L164</f>
        <v>1.59000499750125</v>
      </c>
      <c r="H164" s="22"/>
    </row>
    <row r="165" ht="15" customHeight="1" spans="1:8">
      <c r="A165" s="11" t="str">
        <f>[1]Fitting!A165</f>
        <v>FI117.7</v>
      </c>
      <c r="B165" s="16" t="str">
        <f>[1]Fitting!$B165</f>
        <v>1115-18</v>
      </c>
      <c r="C165" s="14"/>
      <c r="D165" s="16" t="str">
        <f>[1]Fitting!$D165</f>
        <v>1-1/8   Tube Strape</v>
      </c>
      <c r="E165" s="14">
        <f>[1]Fitting!$E165</f>
        <v>9</v>
      </c>
      <c r="F165" s="14"/>
      <c r="G165" s="18">
        <f>[1]Fitting!$L165</f>
        <v>1.93696485090788</v>
      </c>
      <c r="H165" s="22"/>
    </row>
    <row r="166" ht="15" customHeight="1" spans="1:8">
      <c r="A166" s="11" t="str">
        <f>[1]Fitting!A166</f>
        <v>FI117.8</v>
      </c>
      <c r="B166" s="16" t="str">
        <f>[1]Fitting!$B166</f>
        <v>1115-22</v>
      </c>
      <c r="C166" s="14"/>
      <c r="D166" s="16" t="str">
        <f>[1]Fitting!$D166</f>
        <v>1-3/8   Tube Strape</v>
      </c>
      <c r="E166" s="14">
        <f>[1]Fitting!$E166</f>
        <v>10</v>
      </c>
      <c r="F166" s="14"/>
      <c r="G166" s="18">
        <f>[1]Fitting!$L166</f>
        <v>2.32217224720973</v>
      </c>
      <c r="H166" s="22"/>
    </row>
    <row r="167" ht="15" customHeight="1" spans="1:8">
      <c r="A167" s="11" t="str">
        <f>[1]Fitting!A167</f>
        <v>FI117.9</v>
      </c>
      <c r="B167" s="16" t="str">
        <f>[1]Fitting!$B167</f>
        <v>1115-26</v>
      </c>
      <c r="C167" s="14"/>
      <c r="D167" s="16" t="str">
        <f>[1]Fitting!$D167</f>
        <v>1-5/8   Tube Strape</v>
      </c>
      <c r="E167" s="14">
        <f>[1]Fitting!$E167</f>
        <v>12</v>
      </c>
      <c r="F167" s="14"/>
      <c r="G167" s="18">
        <f>[1]Fitting!$L167</f>
        <v>2.76475095785441</v>
      </c>
      <c r="H167" s="22"/>
    </row>
    <row r="168" ht="15" customHeight="1" spans="1:8">
      <c r="A168" s="11" t="str">
        <f>[1]Fitting!A168</f>
        <v>FI117.10</v>
      </c>
      <c r="B168" s="16" t="str">
        <f>[1]Fitting!$B168</f>
        <v>1115-34</v>
      </c>
      <c r="C168" s="14"/>
      <c r="D168" s="16" t="str">
        <f>[1]Fitting!$D168</f>
        <v>2-1/8   Tube Strape</v>
      </c>
      <c r="E168" s="14">
        <f>[1]Fitting!$E168</f>
        <v>14.5</v>
      </c>
      <c r="F168" s="14"/>
      <c r="G168" s="18">
        <f>[1]Fitting!$L168</f>
        <v>3.31797434616025</v>
      </c>
      <c r="H168" s="23"/>
    </row>
    <row r="169" ht="15" customHeight="1" spans="1:8">
      <c r="A169" s="11" t="str">
        <f>[1]Fitting!A169</f>
        <v>FI117.11</v>
      </c>
      <c r="B169" s="16" t="str">
        <f>[1]Fitting!$B169</f>
        <v>137CP13A</v>
      </c>
      <c r="C169" s="24" t="s">
        <v>747</v>
      </c>
      <c r="D169" s="16" t="str">
        <f>[1]Fitting!$D169</f>
        <v>CAP1/2 (L=12mm)</v>
      </c>
      <c r="E169" s="14">
        <f>[1]Fitting!$E169</f>
        <v>4</v>
      </c>
      <c r="F169" s="14"/>
      <c r="G169" s="18">
        <f>[1]Fitting!$L169</f>
        <v>1.17057971014493</v>
      </c>
      <c r="H169" s="22"/>
    </row>
    <row r="170" ht="15" customHeight="1" spans="1:8">
      <c r="A170" s="11" t="str">
        <f>[1]Fitting!A170</f>
        <v>FI117.12</v>
      </c>
      <c r="B170" s="16" t="str">
        <f>[1]Fitting!$B170</f>
        <v>137CP16A</v>
      </c>
      <c r="C170" s="25"/>
      <c r="D170" s="16" t="str">
        <f>[1]Fitting!$D170</f>
        <v>CAP5/8 (L=14mm)</v>
      </c>
      <c r="E170" s="14">
        <f>[1]Fitting!$E170</f>
        <v>7</v>
      </c>
      <c r="F170" s="14"/>
      <c r="G170" s="18">
        <f>[1]Fitting!$L170</f>
        <v>1.58057971014493</v>
      </c>
      <c r="H170" s="22"/>
    </row>
    <row r="171" ht="15" customHeight="1" spans="1:8">
      <c r="A171" s="11" t="str">
        <f>[1]Fitting!A171</f>
        <v>FI117.13</v>
      </c>
      <c r="B171" s="16" t="str">
        <f>[1]Fitting!$B171</f>
        <v>137CP19A</v>
      </c>
      <c r="C171" s="25"/>
      <c r="D171" s="16" t="str">
        <f>[1]Fitting!$D171</f>
        <v>CAP3/4 (L=16mm)</v>
      </c>
      <c r="E171" s="14">
        <f>[1]Fitting!$E171</f>
        <v>12</v>
      </c>
      <c r="F171" s="14"/>
      <c r="G171" s="18">
        <f>[1]Fitting!$L171</f>
        <v>2.63528985507246</v>
      </c>
      <c r="H171" s="22"/>
    </row>
    <row r="172" ht="15" customHeight="1" spans="1:8">
      <c r="A172" s="11" t="str">
        <f>[1]Fitting!A172</f>
        <v>FI121</v>
      </c>
      <c r="B172" s="16" t="str">
        <f>[1]Fitting!$B172</f>
        <v>137CP22A</v>
      </c>
      <c r="C172" s="25"/>
      <c r="D172" s="16" t="str">
        <f>[1]Fitting!$D172</f>
        <v>CAP7/8 (L=6mm)</v>
      </c>
      <c r="E172" s="14">
        <f>[1]Fitting!$E172</f>
        <v>0</v>
      </c>
      <c r="F172" s="14"/>
      <c r="G172" s="18">
        <f>[1]Fitting!$L172</f>
        <v>3.31268115942029</v>
      </c>
      <c r="H172" s="22"/>
    </row>
    <row r="173" ht="15" customHeight="1" spans="1:8">
      <c r="A173" s="11" t="str">
        <f>[1]Fitting!A173</f>
        <v>FI122</v>
      </c>
      <c r="B173" s="16" t="str">
        <f>[1]Fitting!$B173</f>
        <v>137CP28A</v>
      </c>
      <c r="C173" s="25"/>
      <c r="D173" s="16" t="str">
        <f>[1]Fitting!$D173</f>
        <v>CAP1 1/8 (L=6mm)</v>
      </c>
      <c r="E173" s="14">
        <f>[1]Fitting!$E173</f>
        <v>0</v>
      </c>
      <c r="F173" s="14"/>
      <c r="G173" s="18">
        <f>[1]Fitting!$L173</f>
        <v>6.99673913043478</v>
      </c>
      <c r="H173" s="22"/>
    </row>
    <row r="174" ht="15" customHeight="1" spans="1:8">
      <c r="A174" s="11" t="str">
        <f>[1]Fitting!A174</f>
        <v>FI123</v>
      </c>
      <c r="B174" s="16" t="str">
        <f>[1]Fitting!$B174</f>
        <v>137CP35A</v>
      </c>
      <c r="C174" s="25"/>
      <c r="D174" s="16" t="str">
        <f>[1]Fitting!$D174</f>
        <v>CAP1 3/8 (L=6mm)</v>
      </c>
      <c r="E174" s="14">
        <f>[1]Fitting!$E174</f>
        <v>0</v>
      </c>
      <c r="F174" s="14"/>
      <c r="G174" s="18">
        <f>[1]Fitting!$L174</f>
        <v>8.65803140096618</v>
      </c>
      <c r="H174" s="22"/>
    </row>
    <row r="175" ht="15" customHeight="1" spans="1:8">
      <c r="A175" s="11" t="str">
        <f>[1]Fitting!A175</f>
        <v>FI124</v>
      </c>
      <c r="B175" s="16" t="str">
        <f>[1]Fitting!$B175</f>
        <v>137CP42A</v>
      </c>
      <c r="C175" s="25"/>
      <c r="D175" s="16" t="str">
        <f>[1]Fitting!$D175</f>
        <v>CAP1 5/8 (L=6mm)</v>
      </c>
      <c r="E175" s="14">
        <f>[1]Fitting!$E175</f>
        <v>0</v>
      </c>
      <c r="F175" s="14"/>
      <c r="G175" s="18">
        <f>[1]Fitting!$L175</f>
        <v>11.8023550724638</v>
      </c>
      <c r="H175" s="22"/>
    </row>
    <row r="176" ht="15" customHeight="1" spans="1:8">
      <c r="A176" s="11" t="str">
        <f>[1]Fitting!A176</f>
        <v>FI125</v>
      </c>
      <c r="B176" s="16" t="str">
        <f>[1]Fitting!$B176</f>
        <v>137CP54A</v>
      </c>
      <c r="C176" s="25"/>
      <c r="D176" s="16" t="str">
        <f>[1]Fitting!$D176</f>
        <v>CAP2 1/8 (L=13mm)</v>
      </c>
      <c r="E176" s="14">
        <f>[1]Fitting!$E176</f>
        <v>0</v>
      </c>
      <c r="F176" s="14"/>
      <c r="G176" s="18">
        <f>[1]Fitting!$L176</f>
        <v>22.5797101449275</v>
      </c>
      <c r="H176" s="22"/>
    </row>
    <row r="177" ht="15" customHeight="1" spans="1:8">
      <c r="A177" s="11" t="str">
        <f>[1]Fitting!A177</f>
        <v>FI126</v>
      </c>
      <c r="B177" s="16" t="str">
        <f>[1]Fitting!$B177</f>
        <v>137CP67A</v>
      </c>
      <c r="C177" s="25"/>
      <c r="D177" s="16" t="str">
        <f>[1]Fitting!$D177</f>
        <v>CAP2 5/8 (L=17mm)</v>
      </c>
      <c r="E177" s="14">
        <f>[1]Fitting!$E177</f>
        <v>0</v>
      </c>
      <c r="F177" s="14"/>
      <c r="G177" s="18">
        <f>[1]Fitting!$L177</f>
        <v>35.7759661835749</v>
      </c>
      <c r="H177" s="22"/>
    </row>
    <row r="178" ht="15" customHeight="1" spans="1:8">
      <c r="A178" s="11" t="str">
        <f>[1]Fitting!A178</f>
        <v>FI127</v>
      </c>
      <c r="B178" s="16" t="str">
        <f>[1]Fitting!$B178</f>
        <v>137CP80A</v>
      </c>
      <c r="C178" s="25"/>
      <c r="D178" s="16" t="str">
        <f>[1]Fitting!$D178</f>
        <v>CAP3 1/8 (L=20mm)</v>
      </c>
      <c r="E178" s="14">
        <f>[1]Fitting!$E178</f>
        <v>0</v>
      </c>
      <c r="F178" s="14"/>
      <c r="G178" s="18">
        <f>[1]Fitting!$L178</f>
        <v>53.2182971014493</v>
      </c>
      <c r="H178" s="22"/>
    </row>
    <row r="179" ht="15" customHeight="1" spans="1:8">
      <c r="A179" s="11" t="str">
        <f>[1]Fitting!A179</f>
        <v>FI127.1</v>
      </c>
      <c r="B179" s="16" t="str">
        <f>[1]Fitting!$B179</f>
        <v>137CP105A</v>
      </c>
      <c r="C179" s="26"/>
      <c r="D179" s="16" t="str">
        <f>[1]Fitting!$D179</f>
        <v>CAP4 1/8 (L=55mm)</v>
      </c>
      <c r="E179" s="14">
        <f>[1]Fitting!$E179</f>
        <v>570</v>
      </c>
      <c r="F179" s="14"/>
      <c r="G179" s="18">
        <f>[1]Fitting!$L179</f>
        <v>119.013888888889</v>
      </c>
      <c r="H179" s="22"/>
    </row>
    <row r="180" s="1" customFormat="1" ht="33" customHeight="1" spans="1:8">
      <c r="A180" s="11" t="str">
        <f>[1]Fitting!A180</f>
        <v>FI128</v>
      </c>
      <c r="B180" s="16" t="str">
        <f>[1]Fitting!$B180</f>
        <v>132FD35A</v>
      </c>
      <c r="C180" s="20" t="s">
        <v>748</v>
      </c>
      <c r="D180" s="16" t="str">
        <f>[1]Fitting!$D180</f>
        <v>1" STRAINER C/W SELIGAGEL 35GRAM</v>
      </c>
      <c r="E180" s="14" t="str">
        <f>[1]Fitting!$E180</f>
        <v>25mm*140mm        (1/4x1/8)</v>
      </c>
      <c r="F180" s="14"/>
      <c r="G180" s="18">
        <f>[1]Fitting!$L180</f>
        <v>7.08091787439613</v>
      </c>
      <c r="H180" s="21"/>
    </row>
    <row r="181" s="1" customFormat="1" ht="27.75" customHeight="1" spans="1:8">
      <c r="A181" s="11" t="str">
        <f>[1]Fitting!A181</f>
        <v>FI129</v>
      </c>
      <c r="B181" s="16">
        <f>[1]Fitting!$B181</f>
        <v>0</v>
      </c>
      <c r="C181" s="17"/>
      <c r="D181" s="16" t="str">
        <f>[1]Fitting!$D181</f>
        <v>3/4" STRAINER C/W SELIGAGEL 12GRAM</v>
      </c>
      <c r="E181" s="14" t="str">
        <f>[1]Fitting!$E181</f>
        <v>19mm*100mm (1/4x1/8)</v>
      </c>
      <c r="F181" s="14"/>
      <c r="G181" s="18">
        <f>[1]Fitting!$L181</f>
        <v>3.91168052337468</v>
      </c>
      <c r="H181" s="22"/>
    </row>
    <row r="182" s="1" customFormat="1" ht="36.75" customHeight="1" spans="1:8">
      <c r="A182" s="11" t="str">
        <f>[1]Fitting!A182</f>
        <v>FI130</v>
      </c>
      <c r="B182" s="16" t="str">
        <f>[1]Fitting!$B182</f>
        <v>131FT25F</v>
      </c>
      <c r="C182" s="17"/>
      <c r="D182" s="16" t="str">
        <f>[1]Fitting!$D182</f>
        <v>30mm STRAINER C/W SELIGAGEL 50GRAM</v>
      </c>
      <c r="E182" s="14" t="str">
        <f>[1]Fitting!$E182</f>
        <v>30x165mm          (1/4x1/8)</v>
      </c>
      <c r="F182" s="14"/>
      <c r="G182" s="18">
        <f>[1]Fitting!$L182</f>
        <v>9.27730579154867</v>
      </c>
      <c r="H182" s="22"/>
    </row>
    <row r="183" s="1" customFormat="1" ht="39.75" customHeight="1" spans="1:8">
      <c r="A183" s="11" t="str">
        <f>[1]Fitting!A183</f>
        <v>FI130.1</v>
      </c>
      <c r="B183" s="16">
        <f>[1]Fitting!$B183</f>
        <v>0</v>
      </c>
      <c r="C183" s="17"/>
      <c r="D183" s="16" t="str">
        <f>[1]Fitting!$D183</f>
        <v>30mm x 165mm STRAINER C/W SELIGAGEL 50GRAM (3/8"x3/8")</v>
      </c>
      <c r="E183" s="14" t="str">
        <f>[1]Fitting!$E183</f>
        <v>30x165mm          (3/8x3/8)</v>
      </c>
      <c r="F183" s="14"/>
      <c r="G183" s="18">
        <f>[1]Fitting!$L183</f>
        <v>9.27730579154867</v>
      </c>
      <c r="H183" s="22"/>
    </row>
    <row r="184" s="1" customFormat="1" ht="39.75" customHeight="1" spans="1:8">
      <c r="A184" s="11" t="str">
        <f>[1]Fitting!A184</f>
        <v>FI130.2</v>
      </c>
      <c r="B184" s="16">
        <f>[1]Fitting!$B184</f>
        <v>0</v>
      </c>
      <c r="C184" s="17"/>
      <c r="D184" s="16" t="str">
        <f>[1]Fitting!$D184</f>
        <v>1-1/8" COPPER STRAINER C/W SELIGAGEL 50G (1/8"x3/8")</v>
      </c>
      <c r="E184" s="14" t="str">
        <f>[1]Fitting!$E184</f>
        <v>30x165mm          (1/8x3/8)</v>
      </c>
      <c r="F184" s="14"/>
      <c r="G184" s="18">
        <f>[1]Fitting!$L184</f>
        <v>9.27730579154867</v>
      </c>
      <c r="H184" s="22"/>
    </row>
    <row r="185" s="1" customFormat="1" spans="1:8">
      <c r="A185" s="11" t="str">
        <f>[1]Fitting!A185</f>
        <v>FI131</v>
      </c>
      <c r="B185" s="16" t="str">
        <f>[1]Fitting!$B185</f>
        <v>YK 5/8*1/2*1/2</v>
      </c>
      <c r="C185" s="14" t="s">
        <v>749</v>
      </c>
      <c r="D185" s="16" t="str">
        <f>[1]Fitting!$D185</f>
        <v>YK 5/8*1/2*1/2</v>
      </c>
      <c r="E185" s="14">
        <f>[1]Fitting!$E185</f>
        <v>0</v>
      </c>
      <c r="F185" s="14"/>
      <c r="G185" s="18">
        <f>[1]Fitting!$L185</f>
        <v>9.01549225387306</v>
      </c>
      <c r="H185" s="21"/>
    </row>
    <row r="186" s="1" customFormat="1" spans="1:8">
      <c r="A186" s="11" t="str">
        <f>[1]Fitting!A186</f>
        <v>FI132</v>
      </c>
      <c r="B186" s="16" t="str">
        <f>[1]Fitting!$B186</f>
        <v>YK 5/8*5/8*5/8</v>
      </c>
      <c r="C186" s="14"/>
      <c r="D186" s="16" t="str">
        <f>[1]Fitting!$D186</f>
        <v>YK 5/8*5/8*5/8</v>
      </c>
      <c r="E186" s="14">
        <f>[1]Fitting!$E186</f>
        <v>0</v>
      </c>
      <c r="F186" s="14"/>
      <c r="G186" s="18">
        <f>[1]Fitting!$L186</f>
        <v>10.927869398634</v>
      </c>
      <c r="H186" s="22"/>
    </row>
    <row r="187" s="1" customFormat="1" spans="1:8">
      <c r="A187" s="11" t="str">
        <f>[1]Fitting!A187</f>
        <v>FI133</v>
      </c>
      <c r="B187" s="16" t="str">
        <f>[1]Fitting!$B187</f>
        <v>YK 3/4*5/8*5/8</v>
      </c>
      <c r="C187" s="14"/>
      <c r="D187" s="16" t="str">
        <f>[1]Fitting!$D187</f>
        <v>YK 3/4*5/8*5/8</v>
      </c>
      <c r="E187" s="14">
        <f>[1]Fitting!$E187</f>
        <v>0</v>
      </c>
      <c r="F187" s="14"/>
      <c r="G187" s="18">
        <f>[1]Fitting!$L187</f>
        <v>11.6108612360486</v>
      </c>
      <c r="H187" s="22"/>
    </row>
    <row r="188" s="1" customFormat="1" spans="1:8">
      <c r="A188" s="11" t="str">
        <f>[1]Fitting!A188</f>
        <v>FI134</v>
      </c>
      <c r="B188" s="16" t="str">
        <f>[1]Fitting!$B188</f>
        <v>YK 7/8*1/2*1/2</v>
      </c>
      <c r="C188" s="14"/>
      <c r="D188" s="16" t="str">
        <f>[1]Fitting!$D188</f>
        <v>YK 7/8*1/2*1/2</v>
      </c>
      <c r="E188" s="14">
        <f>[1]Fitting!$E188</f>
        <v>0</v>
      </c>
      <c r="F188" s="14"/>
      <c r="G188" s="18">
        <f>[1]Fitting!$L188</f>
        <v>11.6108612360486</v>
      </c>
      <c r="H188" s="22"/>
    </row>
    <row r="189" s="1" customFormat="1" spans="1:8">
      <c r="A189" s="11" t="str">
        <f>[1]Fitting!A189</f>
        <v>FI135</v>
      </c>
      <c r="B189" s="16" t="str">
        <f>[1]Fitting!$B189</f>
        <v>YK 7/8*5/8*5/8</v>
      </c>
      <c r="C189" s="14"/>
      <c r="D189" s="16" t="str">
        <f>[1]Fitting!$D189</f>
        <v>YK 7/8*5/8*5/8</v>
      </c>
      <c r="E189" s="14">
        <f>[1]Fitting!$E189</f>
        <v>0</v>
      </c>
      <c r="F189" s="14"/>
      <c r="G189" s="18">
        <f>[1]Fitting!$L189</f>
        <v>12.2938530734633</v>
      </c>
      <c r="H189" s="22"/>
    </row>
    <row r="190" s="1" customFormat="1" spans="1:8">
      <c r="A190" s="11" t="str">
        <f>[1]Fitting!A190</f>
        <v>FI136</v>
      </c>
      <c r="B190" s="16" t="str">
        <f>[1]Fitting!$B190</f>
        <v>YK 7/8*3/4*3/4</v>
      </c>
      <c r="C190" s="14"/>
      <c r="D190" s="16" t="str">
        <f>[1]Fitting!$D190</f>
        <v>YK 7/8*3/4*3/4</v>
      </c>
      <c r="E190" s="14">
        <f>[1]Fitting!$E190</f>
        <v>0</v>
      </c>
      <c r="F190" s="14"/>
      <c r="G190" s="18">
        <f>[1]Fitting!$L190</f>
        <v>15.7088122605364</v>
      </c>
      <c r="H190" s="22"/>
    </row>
    <row r="191" s="1" customFormat="1" spans="1:8">
      <c r="A191" s="11" t="str">
        <f>[1]Fitting!A192</f>
        <v>FI137</v>
      </c>
      <c r="B191" s="16" t="str">
        <f>[1]Fitting!$B192</f>
        <v>YK 1 1/8*7/8*7/8</v>
      </c>
      <c r="C191" s="14"/>
      <c r="D191" s="16" t="str">
        <f>[1]Fitting!$D192</f>
        <v>YK 1 1/8*7/8*7/8</v>
      </c>
      <c r="E191" s="14">
        <f>[1]Fitting!$E192</f>
        <v>0</v>
      </c>
      <c r="F191" s="14"/>
      <c r="G191" s="18">
        <f>[1]Fitting!$L192</f>
        <v>19.8067632850242</v>
      </c>
      <c r="H191" s="23"/>
    </row>
    <row r="192" ht="15" customHeight="1" spans="1:8">
      <c r="A192" s="11" t="str">
        <f>[1]Fitting!A193</f>
        <v>FI155</v>
      </c>
      <c r="B192" s="16" t="str">
        <f>[1]Fitting!$B193</f>
        <v>301AN1013AB</v>
      </c>
      <c r="C192" s="27" t="s">
        <v>750</v>
      </c>
      <c r="D192" s="16" t="str">
        <f>[1]Fitting!$D193</f>
        <v>3/8 x 1/2   C x M Adaptor</v>
      </c>
      <c r="E192" s="14">
        <f>[1]Fitting!$E193</f>
        <v>36</v>
      </c>
      <c r="F192" s="14"/>
      <c r="G192" s="18">
        <f>[1]Fitting!$L193</f>
        <v>9.10913043478261</v>
      </c>
      <c r="H192" s="21"/>
    </row>
    <row r="193" ht="15" customHeight="1" spans="1:8">
      <c r="A193" s="11" t="str">
        <f>[1]Fitting!A194</f>
        <v>FI156</v>
      </c>
      <c r="B193" s="16" t="str">
        <f>[1]Fitting!$B194</f>
        <v>301AN1313AB</v>
      </c>
      <c r="C193" s="28"/>
      <c r="D193" s="16" t="str">
        <f>[1]Fitting!$D194</f>
        <v>1/2 x 1/2   C x M Adaptor</v>
      </c>
      <c r="E193" s="14">
        <f>[1]Fitting!$E194</f>
        <v>36</v>
      </c>
      <c r="F193" s="14"/>
      <c r="G193" s="18">
        <f>[1]Fitting!$L194</f>
        <v>8.61891304347826</v>
      </c>
      <c r="H193" s="22"/>
    </row>
    <row r="194" ht="15" customHeight="1" spans="1:8">
      <c r="A194" s="11" t="str">
        <f>[1]Fitting!A195</f>
        <v>FI157</v>
      </c>
      <c r="B194" s="16" t="str">
        <f>[1]Fitting!$B195</f>
        <v>301AN1619AB</v>
      </c>
      <c r="C194" s="28"/>
      <c r="D194" s="16" t="str">
        <f>[1]Fitting!$D195</f>
        <v>5/8 x 3/4   C x M Adaptor</v>
      </c>
      <c r="E194" s="14">
        <f>[1]Fitting!$E195</f>
        <v>59</v>
      </c>
      <c r="F194" s="14"/>
      <c r="G194" s="18">
        <f>[1]Fitting!$L195</f>
        <v>14.2281884057971</v>
      </c>
      <c r="H194" s="22"/>
    </row>
    <row r="195" ht="15" customHeight="1" spans="1:8">
      <c r="A195" s="11" t="str">
        <f>[1]Fitting!A196</f>
        <v>FI158</v>
      </c>
      <c r="B195" s="16" t="str">
        <f>[1]Fitting!$B196</f>
        <v>301AN16AB</v>
      </c>
      <c r="C195" s="28"/>
      <c r="D195" s="16" t="str">
        <f>[1]Fitting!$D196</f>
        <v>5/8 x 1/2   C x M Adaptor</v>
      </c>
      <c r="E195" s="14">
        <f>[1]Fitting!$E196</f>
        <v>32</v>
      </c>
      <c r="F195" s="14"/>
      <c r="G195" s="18">
        <f>[1]Fitting!$L196</f>
        <v>8.97543478260869</v>
      </c>
      <c r="H195" s="22"/>
    </row>
    <row r="196" ht="15" customHeight="1" spans="1:8">
      <c r="A196" s="11" t="str">
        <f>[1]Fitting!A197</f>
        <v>FI159</v>
      </c>
      <c r="B196" s="16" t="str">
        <f>[1]Fitting!$B197</f>
        <v>301AN1919AB</v>
      </c>
      <c r="C196" s="28"/>
      <c r="D196" s="16" t="str">
        <f>[1]Fitting!$D197</f>
        <v>3/4 x 3/4   C x M Adaptor</v>
      </c>
      <c r="E196" s="14">
        <f>[1]Fitting!$E197</f>
        <v>64</v>
      </c>
      <c r="F196" s="14"/>
      <c r="G196" s="18">
        <f>[1]Fitting!$L197</f>
        <v>14.9560869565217</v>
      </c>
      <c r="H196" s="22"/>
    </row>
    <row r="197" ht="15" customHeight="1" spans="1:8">
      <c r="A197" s="11" t="str">
        <f>[1]Fitting!A198</f>
        <v>FI160</v>
      </c>
      <c r="B197" s="16" t="str">
        <f>[1]Fitting!$B198</f>
        <v>301AN1913AB</v>
      </c>
      <c r="C197" s="28"/>
      <c r="D197" s="16" t="str">
        <f>[1]Fitting!$D198</f>
        <v>3/4 x 1/2   C x M Adaptor</v>
      </c>
      <c r="E197" s="14">
        <f>[1]Fitting!$E198</f>
        <v>38</v>
      </c>
      <c r="F197" s="14"/>
      <c r="G197" s="18">
        <f>[1]Fitting!$L198</f>
        <v>10.9273913043478</v>
      </c>
      <c r="H197" s="22"/>
    </row>
    <row r="198" ht="15" customHeight="1" spans="1:8">
      <c r="A198" s="11" t="str">
        <f>[1]Fitting!A199</f>
        <v>FI161</v>
      </c>
      <c r="B198" s="16" t="str">
        <f>[1]Fitting!$B199</f>
        <v>301AN22AB</v>
      </c>
      <c r="C198" s="28"/>
      <c r="D198" s="16" t="str">
        <f>[1]Fitting!$D199</f>
        <v>7/8 x 3/4   C x M Adaptor</v>
      </c>
      <c r="E198" s="14">
        <f>[1]Fitting!$E199</f>
        <v>58</v>
      </c>
      <c r="F198" s="14"/>
      <c r="G198" s="18">
        <f>[1]Fitting!$L199</f>
        <v>16.6614492753623</v>
      </c>
      <c r="H198" s="22"/>
    </row>
    <row r="199" ht="15" customHeight="1" spans="1:8">
      <c r="A199" s="11" t="str">
        <f>[1]Fitting!A200</f>
        <v>FI162</v>
      </c>
      <c r="B199" s="16" t="str">
        <f>[1]Fitting!$B200</f>
        <v>301AN2213AB</v>
      </c>
      <c r="C199" s="28"/>
      <c r="D199" s="16" t="str">
        <f>[1]Fitting!$D200</f>
        <v>7/8 x 1/2   C x M Adaptor</v>
      </c>
      <c r="E199" s="14">
        <f>[1]Fitting!$E200</f>
        <v>59</v>
      </c>
      <c r="F199" s="14"/>
      <c r="G199" s="18">
        <f>[1]Fitting!$L200</f>
        <v>14.555</v>
      </c>
      <c r="H199" s="22"/>
    </row>
    <row r="200" ht="15" customHeight="1" spans="1:8">
      <c r="A200" s="11" t="str">
        <f>[1]Fitting!A201</f>
        <v>FI163</v>
      </c>
      <c r="B200" s="16" t="str">
        <f>[1]Fitting!$B201</f>
        <v>301AN2819AB</v>
      </c>
      <c r="C200" s="28"/>
      <c r="D200" s="16" t="str">
        <f>[1]Fitting!$D201</f>
        <v>1-1/8 x 3/4   C x M Adaptor</v>
      </c>
      <c r="E200" s="14">
        <f>[1]Fitting!$E201</f>
        <v>86</v>
      </c>
      <c r="F200" s="14"/>
      <c r="G200" s="18">
        <f>[1]Fitting!$L201</f>
        <v>24.9149275362319</v>
      </c>
      <c r="H200" s="22"/>
    </row>
    <row r="201" ht="15" customHeight="1" spans="1:8">
      <c r="A201" s="11" t="str">
        <f>[1]Fitting!A202</f>
        <v>FI164</v>
      </c>
      <c r="B201" s="16" t="str">
        <f>[1]Fitting!$B202</f>
        <v>301AN2813AB</v>
      </c>
      <c r="C201" s="28"/>
      <c r="D201" s="16" t="str">
        <f>[1]Fitting!$D202</f>
        <v>1-1/8 x 1/2   C x M Adaptor</v>
      </c>
      <c r="E201" s="14">
        <f>[1]Fitting!$E202</f>
        <v>73</v>
      </c>
      <c r="F201" s="14"/>
      <c r="G201" s="18">
        <f>[1]Fitting!$L202</f>
        <v>24.5792028985507</v>
      </c>
      <c r="H201" s="22"/>
    </row>
    <row r="202" ht="15" customHeight="1" spans="1:8">
      <c r="A202" s="11" t="str">
        <f>[1]Fitting!A203</f>
        <v>FI165</v>
      </c>
      <c r="B202" s="16" t="str">
        <f>[1]Fitting!$B203</f>
        <v>301AN28AB</v>
      </c>
      <c r="C202" s="28"/>
      <c r="D202" s="16" t="str">
        <f>[1]Fitting!$D203</f>
        <v>1-1/8 x 1   C x M Adaptor</v>
      </c>
      <c r="E202" s="14">
        <f>[1]Fitting!$E203</f>
        <v>104</v>
      </c>
      <c r="F202" s="14"/>
      <c r="G202" s="18">
        <f>[1]Fitting!$L203</f>
        <v>25.8745652173913</v>
      </c>
      <c r="H202" s="22"/>
    </row>
    <row r="203" ht="15" customHeight="1" spans="1:8">
      <c r="A203" s="11" t="str">
        <f>[1]Fitting!A204</f>
        <v>FI166</v>
      </c>
      <c r="B203" s="16" t="str">
        <f>[1]Fitting!$B204</f>
        <v>301AN35AB</v>
      </c>
      <c r="C203" s="28"/>
      <c r="D203" s="16" t="str">
        <f>[1]Fitting!$D204</f>
        <v>1-3/8 x 1-1/4   C x M Adaptor</v>
      </c>
      <c r="E203" s="14">
        <f>[1]Fitting!$E204</f>
        <v>150</v>
      </c>
      <c r="F203" s="14"/>
      <c r="G203" s="18">
        <f>[1]Fitting!$L204</f>
        <v>42.4171739130435</v>
      </c>
      <c r="H203" s="22"/>
    </row>
    <row r="204" ht="15" customHeight="1" spans="1:8">
      <c r="A204" s="11" t="str">
        <f>[1]Fitting!A205</f>
        <v>FI167</v>
      </c>
      <c r="B204" s="16" t="str">
        <f>[1]Fitting!$B205</f>
        <v>301AN3525AB</v>
      </c>
      <c r="C204" s="28"/>
      <c r="D204" s="16" t="str">
        <f>[1]Fitting!$D205</f>
        <v>1-3/8 x 1   C x M Adaptor</v>
      </c>
      <c r="E204" s="14">
        <f>[1]Fitting!$E205</f>
        <v>127</v>
      </c>
      <c r="F204" s="14"/>
      <c r="G204" s="18">
        <f>[1]Fitting!$L205</f>
        <v>34.9896376811594</v>
      </c>
      <c r="H204" s="22"/>
    </row>
    <row r="205" ht="15" customHeight="1" spans="1:8">
      <c r="A205" s="11" t="str">
        <f>[1]Fitting!A206</f>
        <v>FI168</v>
      </c>
      <c r="B205" s="16" t="str">
        <f>[1]Fitting!$B206</f>
        <v>301AN42AB</v>
      </c>
      <c r="C205" s="28"/>
      <c r="D205" s="16" t="str">
        <f>[1]Fitting!$D206</f>
        <v>1-5/8 x 1-1/2   C x M Adaptor</v>
      </c>
      <c r="E205" s="14">
        <f>[1]Fitting!$E206</f>
        <v>209</v>
      </c>
      <c r="F205" s="14"/>
      <c r="G205" s="18">
        <f>[1]Fitting!$L206</f>
        <v>53.8288405797101</v>
      </c>
      <c r="H205" s="22"/>
    </row>
    <row r="206" ht="15" customHeight="1" spans="1:8">
      <c r="A206" s="11" t="str">
        <f>[1]Fitting!A207</f>
        <v>FI169</v>
      </c>
      <c r="B206" s="16" t="str">
        <f>[1]Fitting!$B207</f>
        <v>301AN54AB</v>
      </c>
      <c r="C206" s="29"/>
      <c r="D206" s="16" t="str">
        <f>[1]Fitting!$D207</f>
        <v>2-1/8 x 2   C x M Adaptor</v>
      </c>
      <c r="E206" s="14">
        <f>[1]Fitting!$E207</f>
        <v>322</v>
      </c>
      <c r="F206" s="14"/>
      <c r="G206" s="18">
        <f>[1]Fitting!$L207</f>
        <v>89.1690579710145</v>
      </c>
      <c r="H206" s="23"/>
    </row>
    <row r="207" ht="15" customHeight="1" spans="1:8">
      <c r="A207" s="11" t="str">
        <f>[1]Fitting!A208</f>
        <v>FI169.1</v>
      </c>
      <c r="B207" s="16" t="str">
        <f>[1]Fitting!$B208</f>
        <v>CS5</v>
      </c>
      <c r="C207" s="30" t="s">
        <v>751</v>
      </c>
      <c r="D207" s="16" t="str">
        <f>[1]Fitting!$D208</f>
        <v>5/8" SOCKET</v>
      </c>
      <c r="E207" s="14">
        <f>[1]Fitting!$E208</f>
        <v>0</v>
      </c>
      <c r="F207" s="14"/>
      <c r="G207" s="18">
        <f>[1]Fitting!$L208</f>
        <v>3.75787430959845</v>
      </c>
      <c r="H207" s="21"/>
    </row>
    <row r="208" ht="15" customHeight="1" spans="1:8">
      <c r="A208" s="11" t="str">
        <f>[1]Fitting!A209</f>
        <v>FI169.2</v>
      </c>
      <c r="B208" s="16" t="str">
        <f>[1]Fitting!$B209</f>
        <v>CS6</v>
      </c>
      <c r="C208" s="31"/>
      <c r="D208" s="16" t="str">
        <f>[1]Fitting!$D209</f>
        <v>3/4" SOCKET</v>
      </c>
      <c r="E208" s="14">
        <f>[1]Fitting!$E209</f>
        <v>0</v>
      </c>
      <c r="F208" s="14"/>
      <c r="G208" s="18">
        <f>[1]Fitting!$L209</f>
        <v>4.35288774650701</v>
      </c>
      <c r="H208" s="22"/>
    </row>
    <row r="209" ht="15" customHeight="1" spans="1:8">
      <c r="A209" s="11" t="str">
        <f>[1]Fitting!A210</f>
        <v>FI170</v>
      </c>
      <c r="B209" s="16" t="str">
        <f>[1]Fitting!$B210</f>
        <v>CS7</v>
      </c>
      <c r="C209" s="31"/>
      <c r="D209" s="16" t="str">
        <f>[1]Fitting!$D210</f>
        <v>7/8" SOCKET</v>
      </c>
      <c r="E209" s="14">
        <f>[1]Fitting!$E210</f>
        <v>0</v>
      </c>
      <c r="F209" s="14"/>
      <c r="G209" s="18">
        <f>[1]Fitting!$L210</f>
        <v>5.67965367965368</v>
      </c>
      <c r="H209" s="22"/>
    </row>
    <row r="210" ht="15" customHeight="1" spans="1:8">
      <c r="A210" s="11" t="str">
        <f>[1]Fitting!A211</f>
        <v>FI171</v>
      </c>
      <c r="B210" s="16" t="str">
        <f>[1]Fitting!$B211</f>
        <v>CS8</v>
      </c>
      <c r="C210" s="31"/>
      <c r="D210" s="16" t="str">
        <f>[1]Fitting!$D211</f>
        <v>1-1/8" SOCKET</v>
      </c>
      <c r="E210" s="14">
        <f>[1]Fitting!$E211</f>
        <v>0</v>
      </c>
      <c r="F210" s="14"/>
      <c r="G210" s="18">
        <f>[1]Fitting!$L211</f>
        <v>8.04821615166443</v>
      </c>
      <c r="H210" s="22"/>
    </row>
    <row r="211" ht="15" customHeight="1" spans="1:8">
      <c r="A211" s="11" t="str">
        <f>[1]Fitting!A212</f>
        <v>FI172</v>
      </c>
      <c r="B211" s="16" t="str">
        <f>[1]Fitting!$B212</f>
        <v>CS9</v>
      </c>
      <c r="C211" s="31"/>
      <c r="D211" s="16" t="str">
        <f>[1]Fitting!$D212</f>
        <v>1-3/8" SOCKET</v>
      </c>
      <c r="E211" s="14">
        <f>[1]Fitting!$E212</f>
        <v>0</v>
      </c>
      <c r="F211" s="14"/>
      <c r="G211" s="18">
        <f>[1]Fitting!$L212</f>
        <v>12.6343222869085</v>
      </c>
      <c r="H211" s="22"/>
    </row>
    <row r="212" ht="15" customHeight="1" spans="1:8">
      <c r="A212" s="11" t="str">
        <f>[1]Fitting!A213</f>
        <v>FI173</v>
      </c>
      <c r="B212" s="16" t="str">
        <f>[1]Fitting!$B213</f>
        <v>CS10</v>
      </c>
      <c r="C212" s="31"/>
      <c r="D212" s="16" t="str">
        <f>[1]Fitting!$D213</f>
        <v>1-5/8" SOCKET</v>
      </c>
      <c r="E212" s="14">
        <f>[1]Fitting!$E213</f>
        <v>0</v>
      </c>
      <c r="F212" s="14"/>
      <c r="G212" s="18">
        <f>[1]Fitting!$L213</f>
        <v>17.35551787818</v>
      </c>
      <c r="H212" s="22"/>
    </row>
    <row r="213" ht="15" customHeight="1" spans="1:8">
      <c r="A213" s="11" t="str">
        <f>[1]Fitting!A214</f>
        <v>FI174</v>
      </c>
      <c r="B213" s="16" t="str">
        <f>[1]Fitting!$B214</f>
        <v>CS11</v>
      </c>
      <c r="C213" s="31"/>
      <c r="D213" s="16" t="str">
        <f>[1]Fitting!$D214</f>
        <v>2-1/8" SOCKET</v>
      </c>
      <c r="E213" s="14">
        <f>[1]Fitting!$E214</f>
        <v>0</v>
      </c>
      <c r="F213" s="14"/>
      <c r="G213" s="18">
        <f>[1]Fitting!$L214</f>
        <v>30.6461076280042</v>
      </c>
      <c r="H213" s="22"/>
    </row>
    <row r="214" ht="15" customHeight="1" spans="1:8">
      <c r="A214" s="11" t="str">
        <f>[1]Fitting!A215</f>
        <v>FI175</v>
      </c>
      <c r="B214" s="16" t="str">
        <f>[1]Fitting!$B215</f>
        <v>CS12</v>
      </c>
      <c r="C214" s="31"/>
      <c r="D214" s="16" t="str">
        <f>[1]Fitting!$D215</f>
        <v>2-5/8" SOCKET</v>
      </c>
      <c r="E214" s="14">
        <f>[1]Fitting!$E215</f>
        <v>0</v>
      </c>
      <c r="F214" s="14"/>
      <c r="G214" s="18">
        <f>[1]Fitting!$L215</f>
        <v>52.512315270936</v>
      </c>
      <c r="H214" s="22"/>
    </row>
    <row r="215" ht="15" customHeight="1" spans="1:8">
      <c r="A215" s="11" t="str">
        <f>[1]Fitting!A216</f>
        <v>FI176</v>
      </c>
      <c r="B215" s="16" t="str">
        <f>[1]Fitting!$B216</f>
        <v>CS13</v>
      </c>
      <c r="C215" s="31"/>
      <c r="D215" s="16" t="str">
        <f>[1]Fitting!$D216</f>
        <v>3-1/8" SOCKET</v>
      </c>
      <c r="E215" s="14">
        <f>[1]Fitting!$E216</f>
        <v>0</v>
      </c>
      <c r="F215" s="14"/>
      <c r="G215" s="18">
        <f>[1]Fitting!$L216</f>
        <v>84.2053540329402</v>
      </c>
      <c r="H215" s="22"/>
    </row>
    <row r="216" ht="15" customHeight="1" spans="1:8">
      <c r="A216" s="11" t="str">
        <f>[1]Fitting!A217</f>
        <v>FI177</v>
      </c>
      <c r="B216" s="16" t="str">
        <f>[1]Fitting!$B217</f>
        <v>CS14</v>
      </c>
      <c r="C216" s="32"/>
      <c r="D216" s="16" t="str">
        <f>[1]Fitting!$D217</f>
        <v>4-1/8" SOCKET</v>
      </c>
      <c r="E216" s="14">
        <f>[1]Fitting!$E217</f>
        <v>0</v>
      </c>
      <c r="F216" s="14"/>
      <c r="G216" s="18">
        <f>[1]Fitting!$L217</f>
        <v>162.938379400076</v>
      </c>
      <c r="H216" s="23"/>
    </row>
    <row r="217" ht="15" customHeight="1" spans="1:8">
      <c r="A217" s="11" t="str">
        <f>[1]Fitting!A218</f>
        <v>FI177.1</v>
      </c>
      <c r="B217" s="16" t="str">
        <f>[1]Fitting!$B218</f>
        <v>CE3</v>
      </c>
      <c r="C217" s="30" t="s">
        <v>752</v>
      </c>
      <c r="D217" s="16" t="str">
        <f>[1]Fitting!$D218</f>
        <v>3/8" ELBOW</v>
      </c>
      <c r="E217" s="14">
        <f>[1]Fitting!$E218</f>
        <v>0</v>
      </c>
      <c r="F217" s="14"/>
      <c r="G217" s="18">
        <f>[1]Fitting!$L218</f>
        <v>3.49469646315095</v>
      </c>
      <c r="H217" s="21"/>
    </row>
    <row r="218" ht="15" customHeight="1" spans="1:8">
      <c r="A218" s="11" t="str">
        <f>[1]Fitting!A219</f>
        <v>FI177.2</v>
      </c>
      <c r="B218" s="16" t="str">
        <f>[1]Fitting!$B219</f>
        <v>CE4</v>
      </c>
      <c r="C218" s="31"/>
      <c r="D218" s="16" t="str">
        <f>[1]Fitting!$D219</f>
        <v>1/2" ELBOW</v>
      </c>
      <c r="E218" s="14">
        <f>[1]Fitting!$E219</f>
        <v>0</v>
      </c>
      <c r="F218" s="14"/>
      <c r="G218" s="18">
        <f>[1]Fitting!$L219</f>
        <v>3.84858977587509</v>
      </c>
      <c r="H218" s="22"/>
    </row>
    <row r="219" ht="15" customHeight="1" spans="1:8">
      <c r="A219" s="11" t="str">
        <f>[1]Fitting!A220</f>
        <v>FI177.3</v>
      </c>
      <c r="B219" s="16" t="str">
        <f>[1]Fitting!$B220</f>
        <v>CE5</v>
      </c>
      <c r="C219" s="31"/>
      <c r="D219" s="16" t="str">
        <f>[1]Fitting!$D220</f>
        <v>5/8" ELBOW</v>
      </c>
      <c r="E219" s="14">
        <f>[1]Fitting!$E220</f>
        <v>0</v>
      </c>
      <c r="F219" s="14"/>
      <c r="G219" s="18">
        <f>[1]Fitting!$L220</f>
        <v>5.54432856601163</v>
      </c>
      <c r="H219" s="22"/>
    </row>
    <row r="220" ht="15" customHeight="1" spans="1:8">
      <c r="A220" s="11" t="str">
        <f>[1]Fitting!A221</f>
        <v>FI177.4</v>
      </c>
      <c r="B220" s="16" t="str">
        <f>[1]Fitting!$B221</f>
        <v>CE6</v>
      </c>
      <c r="C220" s="31"/>
      <c r="D220" s="16" t="str">
        <f>[1]Fitting!$D221</f>
        <v>3/4" ELBOW</v>
      </c>
      <c r="E220" s="14">
        <f>[1]Fitting!$E221</f>
        <v>0</v>
      </c>
      <c r="F220" s="14"/>
      <c r="G220" s="18">
        <f>[1]Fitting!$L221</f>
        <v>6.50793650793651</v>
      </c>
      <c r="H220" s="22"/>
    </row>
    <row r="221" ht="15" customHeight="1" spans="1:8">
      <c r="A221" s="11" t="str">
        <f>[1]Fitting!A222</f>
        <v>FI178</v>
      </c>
      <c r="B221" s="16" t="str">
        <f>[1]Fitting!$B222</f>
        <v>CE7</v>
      </c>
      <c r="C221" s="31"/>
      <c r="D221" s="16" t="str">
        <f>[1]Fitting!$D222</f>
        <v>7/8" ELBOW</v>
      </c>
      <c r="E221" s="14">
        <f>[1]Fitting!$E222</f>
        <v>0</v>
      </c>
      <c r="F221" s="14"/>
      <c r="G221" s="18">
        <f>[1]Fitting!$L222</f>
        <v>11.6592028660994</v>
      </c>
      <c r="H221" s="22"/>
    </row>
    <row r="222" ht="15" customHeight="1" spans="1:8">
      <c r="A222" s="11" t="str">
        <f>[1]Fitting!A223</f>
        <v>FI179</v>
      </c>
      <c r="B222" s="16" t="str">
        <f>[1]Fitting!$B223</f>
        <v>CE8</v>
      </c>
      <c r="C222" s="31"/>
      <c r="D222" s="16" t="str">
        <f>[1]Fitting!$D223</f>
        <v>1-1/8" ELBOW</v>
      </c>
      <c r="E222" s="14">
        <f>[1]Fitting!$E223</f>
        <v>0</v>
      </c>
      <c r="F222" s="14"/>
      <c r="G222" s="18">
        <f>[1]Fitting!$L223</f>
        <v>15.5150022391402</v>
      </c>
      <c r="H222" s="22"/>
    </row>
    <row r="223" ht="15" customHeight="1" spans="1:8">
      <c r="A223" s="11" t="str">
        <f>[1]Fitting!A224</f>
        <v>FI180</v>
      </c>
      <c r="B223" s="16" t="str">
        <f>[1]Fitting!$B224</f>
        <v>CE9</v>
      </c>
      <c r="C223" s="31"/>
      <c r="D223" s="16" t="str">
        <f>[1]Fitting!$D224</f>
        <v>1-3/8" ELBOW</v>
      </c>
      <c r="E223" s="14">
        <f>[1]Fitting!$E224</f>
        <v>0</v>
      </c>
      <c r="F223" s="14"/>
      <c r="G223" s="18">
        <f>[1]Fitting!$L224</f>
        <v>23.848833159178</v>
      </c>
      <c r="H223" s="22"/>
    </row>
    <row r="224" ht="15" customHeight="1" spans="1:8">
      <c r="A224" s="11" t="str">
        <f>[1]Fitting!A225</f>
        <v>FI181</v>
      </c>
      <c r="B224" s="16" t="str">
        <f>[1]Fitting!$B225</f>
        <v>CE10</v>
      </c>
      <c r="C224" s="31"/>
      <c r="D224" s="16" t="str">
        <f>[1]Fitting!$D225</f>
        <v>1-5/8" ELBOW</v>
      </c>
      <c r="E224" s="14">
        <f>[1]Fitting!$E225</f>
        <v>0</v>
      </c>
      <c r="F224" s="14"/>
      <c r="G224" s="18">
        <f>[1]Fitting!$L225</f>
        <v>41.9547693685625</v>
      </c>
      <c r="H224" s="22"/>
    </row>
    <row r="225" ht="15" customHeight="1" spans="1:8">
      <c r="A225" s="11" t="str">
        <f>[1]Fitting!A226</f>
        <v>FI182</v>
      </c>
      <c r="B225" s="16" t="str">
        <f>[1]Fitting!$B226</f>
        <v>CE11</v>
      </c>
      <c r="C225" s="31"/>
      <c r="D225" s="16" t="str">
        <f>[1]Fitting!$D226</f>
        <v>2-1/8" ELBOW</v>
      </c>
      <c r="E225" s="14">
        <f>[1]Fitting!$E226</f>
        <v>0</v>
      </c>
      <c r="F225" s="14"/>
      <c r="G225" s="18">
        <f>[1]Fitting!$L226</f>
        <v>80.8187789222272</v>
      </c>
      <c r="H225" s="22"/>
    </row>
    <row r="226" ht="15" customHeight="1" spans="1:8">
      <c r="A226" s="11" t="str">
        <f>[1]Fitting!A227</f>
        <v>FI183</v>
      </c>
      <c r="B226" s="16" t="str">
        <f>[1]Fitting!$B227</f>
        <v>CE12</v>
      </c>
      <c r="C226" s="31"/>
      <c r="D226" s="16" t="str">
        <f>[1]Fitting!$D227</f>
        <v>2-5/8" ELBOW</v>
      </c>
      <c r="E226" s="14">
        <f>[1]Fitting!$E227</f>
        <v>0</v>
      </c>
      <c r="F226" s="14"/>
      <c r="G226" s="18">
        <f>[1]Fitting!$L227</f>
        <v>145.857341891825</v>
      </c>
      <c r="H226" s="22"/>
    </row>
    <row r="227" ht="15" customHeight="1" spans="1:8">
      <c r="A227" s="11" t="str">
        <f>[1]Fitting!A228</f>
        <v>FI184</v>
      </c>
      <c r="B227" s="16" t="str">
        <f>[1]Fitting!$B228</f>
        <v>CE13</v>
      </c>
      <c r="C227" s="31"/>
      <c r="D227" s="16" t="str">
        <f>[1]Fitting!$D228</f>
        <v>3-1/8" ELBOW</v>
      </c>
      <c r="E227" s="14">
        <f>[1]Fitting!$E228</f>
        <v>0</v>
      </c>
      <c r="F227" s="14"/>
      <c r="G227" s="18">
        <f>[1]Fitting!$L228</f>
        <v>232.092600885704</v>
      </c>
      <c r="H227" s="22"/>
    </row>
    <row r="228" ht="15" customHeight="1" spans="1:8">
      <c r="A228" s="11" t="str">
        <f>[1]Fitting!A229</f>
        <v>FI185</v>
      </c>
      <c r="B228" s="16" t="str">
        <f>[1]Fitting!$B229</f>
        <v>CE14</v>
      </c>
      <c r="C228" s="32"/>
      <c r="D228" s="16" t="str">
        <f>[1]Fitting!$D229</f>
        <v>4-1/8" ELBOW</v>
      </c>
      <c r="E228" s="14">
        <f>[1]Fitting!$E229</f>
        <v>0</v>
      </c>
      <c r="F228" s="14"/>
      <c r="G228" s="18">
        <f>[1]Fitting!$L229</f>
        <v>502.808669607528</v>
      </c>
      <c r="H228" s="23"/>
    </row>
    <row r="229" ht="15" customHeight="1" spans="1:8">
      <c r="A229" s="11">
        <f>[1]Fitting!A230</f>
        <v>0</v>
      </c>
      <c r="B229" s="16" t="str">
        <f>[1]Fitting!$B230</f>
        <v>CE14</v>
      </c>
      <c r="C229" s="30" t="s">
        <v>753</v>
      </c>
      <c r="D229" s="16" t="str">
        <f>[1]Fitting!$D230</f>
        <v>7/8" ELBOW * 45º</v>
      </c>
      <c r="E229" s="14">
        <f>[1]Fitting!$E230</f>
        <v>0</v>
      </c>
      <c r="F229" s="14"/>
      <c r="G229" s="18">
        <f>[1]Fitting!$L230</f>
        <v>11.8259348668652</v>
      </c>
      <c r="H229" s="13"/>
    </row>
    <row r="230" ht="15" customHeight="1" spans="1:8">
      <c r="A230" s="11">
        <f>[1]Fitting!A231</f>
        <v>0</v>
      </c>
      <c r="B230" s="16" t="str">
        <f>[1]Fitting!$B231</f>
        <v>CE15</v>
      </c>
      <c r="C230" s="31"/>
      <c r="D230" s="16" t="str">
        <f>[1]Fitting!$D231</f>
        <v>1-1/8" ELBOW * 45º</v>
      </c>
      <c r="E230" s="14">
        <f>[1]Fitting!$E231</f>
        <v>0</v>
      </c>
      <c r="F230" s="14"/>
      <c r="G230" s="18">
        <f>[1]Fitting!$L231</f>
        <v>15.7482524162245</v>
      </c>
      <c r="H230" s="13"/>
    </row>
    <row r="231" ht="15" customHeight="1" spans="1:8">
      <c r="A231" s="11">
        <f>[1]Fitting!A232</f>
        <v>0</v>
      </c>
      <c r="B231" s="16" t="str">
        <f>[1]Fitting!$B232</f>
        <v>CE16</v>
      </c>
      <c r="C231" s="31"/>
      <c r="D231" s="16" t="str">
        <f>[1]Fitting!$D232</f>
        <v>1-3/8" ELBOW * 45º</v>
      </c>
      <c r="E231" s="14">
        <f>[1]Fitting!$E232</f>
        <v>0</v>
      </c>
      <c r="F231" s="14"/>
      <c r="G231" s="18">
        <f>[1]Fitting!$L232</f>
        <v>24.2122008122104</v>
      </c>
      <c r="H231" s="13"/>
    </row>
    <row r="232" ht="15" customHeight="1" spans="1:8">
      <c r="A232" s="11">
        <f>[1]Fitting!A233</f>
        <v>0</v>
      </c>
      <c r="B232" s="16" t="str">
        <f>[1]Fitting!$B233</f>
        <v>CE17</v>
      </c>
      <c r="C232" s="31"/>
      <c r="D232" s="16" t="str">
        <f>[1]Fitting!$D233</f>
        <v>1-5/8" ELBOW * 45º</v>
      </c>
      <c r="E232" s="14">
        <f>[1]Fitting!$E233</f>
        <v>0</v>
      </c>
      <c r="F232" s="14"/>
      <c r="G232" s="18">
        <f>[1]Fitting!$L233</f>
        <v>42.614653073866</v>
      </c>
      <c r="H232" s="13"/>
    </row>
    <row r="233" ht="15" customHeight="1" spans="1:8">
      <c r="A233" s="11">
        <f>[1]Fitting!A234</f>
        <v>0</v>
      </c>
      <c r="B233" s="16" t="str">
        <f>[1]Fitting!$B234</f>
        <v>CE18</v>
      </c>
      <c r="C233" s="31"/>
      <c r="D233" s="16" t="str">
        <f>[1]Fitting!$D234</f>
        <v>2-1/8" ELBOW * 45º</v>
      </c>
      <c r="E233" s="14">
        <f>[1]Fitting!$E234</f>
        <v>0</v>
      </c>
      <c r="F233" s="14"/>
      <c r="G233" s="18">
        <f>[1]Fitting!$L234</f>
        <v>82.0737574426084</v>
      </c>
      <c r="H233" s="13"/>
    </row>
    <row r="234" ht="15" customHeight="1" spans="1:8">
      <c r="A234" s="11">
        <f>[1]Fitting!A235</f>
        <v>0</v>
      </c>
      <c r="B234" s="16" t="str">
        <f>[1]Fitting!$B235</f>
        <v>CE19</v>
      </c>
      <c r="C234" s="31"/>
      <c r="D234" s="16" t="str">
        <f>[1]Fitting!$D235</f>
        <v>2-5/8" ELBOW * 45º</v>
      </c>
      <c r="E234" s="14">
        <f>[1]Fitting!$E235</f>
        <v>0</v>
      </c>
      <c r="F234" s="14"/>
      <c r="G234" s="18">
        <f>[1]Fitting!$L235</f>
        <v>148.119096929752</v>
      </c>
      <c r="H234" s="13"/>
    </row>
    <row r="235" ht="15" customHeight="1" spans="1:8">
      <c r="A235" s="11">
        <f>[1]Fitting!A236</f>
        <v>0</v>
      </c>
      <c r="B235" s="16" t="str">
        <f>[1]Fitting!$B236</f>
        <v>CE20</v>
      </c>
      <c r="C235" s="31"/>
      <c r="D235" s="16" t="str">
        <f>[1]Fitting!$D236</f>
        <v>3-1/8" ELBOW * 45º</v>
      </c>
      <c r="E235" s="14">
        <f>[1]Fitting!$E236</f>
        <v>0</v>
      </c>
      <c r="F235" s="14"/>
      <c r="G235" s="18">
        <f>[1]Fitting!$L236</f>
        <v>235.692946274282</v>
      </c>
      <c r="H235" s="13"/>
    </row>
    <row r="236" ht="15" customHeight="1" spans="1:8">
      <c r="A236" s="11">
        <f>[1]Fitting!A237</f>
        <v>0</v>
      </c>
      <c r="B236" s="16">
        <f>[1]Fitting!$B237</f>
        <v>0</v>
      </c>
      <c r="C236" s="31"/>
      <c r="D236" s="16" t="str">
        <f>[1]Fitting!$D237</f>
        <v>4-1/8" ELBOW * 45º</v>
      </c>
      <c r="E236" s="14">
        <f>[1]Fitting!$E237</f>
        <v>0</v>
      </c>
      <c r="F236" s="14"/>
      <c r="G236" s="18">
        <f>[1]Fitting!$L237</f>
        <v>527.949840365639</v>
      </c>
      <c r="H236" s="13"/>
    </row>
    <row r="237" ht="15" customHeight="1" spans="1:8">
      <c r="A237" s="11" t="str">
        <f>[1]Fitting!A238</f>
        <v>FI185.1</v>
      </c>
      <c r="B237" s="16" t="str">
        <f>[1]Fitting!$B238</f>
        <v>102CP10-06</v>
      </c>
      <c r="C237" s="33" t="s">
        <v>754</v>
      </c>
      <c r="D237" s="16" t="str">
        <f>[1]Fitting!$D238</f>
        <v>3/8x1/4  REDUCER</v>
      </c>
      <c r="E237" s="14">
        <f>[1]Fitting!$E238</f>
        <v>0</v>
      </c>
      <c r="F237" s="14"/>
      <c r="G237" s="18">
        <f>[1]Fitting!$L238</f>
        <v>3.27210479175996</v>
      </c>
      <c r="H237" s="13"/>
    </row>
    <row r="238" ht="15" customHeight="1" spans="1:8">
      <c r="A238" s="11" t="str">
        <f>[1]Fitting!A239</f>
        <v>FI186</v>
      </c>
      <c r="B238" s="16" t="str">
        <f>[1]Fitting!$B239</f>
        <v>102CP13-10</v>
      </c>
      <c r="C238" s="33"/>
      <c r="D238" s="16" t="str">
        <f>[1]Fitting!$D239</f>
        <v>1/2x3/8  REDUCER</v>
      </c>
      <c r="E238" s="14">
        <f>[1]Fitting!$E239</f>
        <v>0</v>
      </c>
      <c r="F238" s="14"/>
      <c r="G238" s="18">
        <f>[1]Fitting!$L239</f>
        <v>3.40289595462009</v>
      </c>
      <c r="H238" s="13"/>
    </row>
    <row r="239" ht="15" customHeight="1" spans="1:8">
      <c r="A239" s="11" t="str">
        <f>[1]Fitting!A240</f>
        <v>FI187</v>
      </c>
      <c r="B239" s="16" t="str">
        <f>[1]Fitting!$B240</f>
        <v>102CP13-06</v>
      </c>
      <c r="C239" s="33"/>
      <c r="D239" s="16" t="str">
        <f>[1]Fitting!$D240</f>
        <v>1/2x1/4  REDUCER</v>
      </c>
      <c r="E239" s="14">
        <f>[1]Fitting!$E240</f>
        <v>0</v>
      </c>
      <c r="F239" s="14"/>
      <c r="G239" s="18">
        <f>[1]Fitting!$L240</f>
        <v>3.37963875205254</v>
      </c>
      <c r="H239" s="13"/>
    </row>
    <row r="240" ht="15" customHeight="1" spans="1:8">
      <c r="A240" s="11" t="str">
        <f>[1]Fitting!A241</f>
        <v>FI188</v>
      </c>
      <c r="B240" s="16" t="str">
        <f>[1]Fitting!$B241</f>
        <v>102CP16-13</v>
      </c>
      <c r="C240" s="33"/>
      <c r="D240" s="16" t="str">
        <f>[1]Fitting!$D241</f>
        <v>5/8x1/2  REDUCER</v>
      </c>
      <c r="E240" s="14">
        <f>[1]Fitting!$E241</f>
        <v>0</v>
      </c>
      <c r="F240" s="14"/>
      <c r="G240" s="18">
        <f>[1]Fitting!$L241</f>
        <v>4.33318405732199</v>
      </c>
      <c r="H240" s="13"/>
    </row>
    <row r="241" ht="15" customHeight="1" spans="1:8">
      <c r="A241" s="11" t="str">
        <f>[1]Fitting!A242</f>
        <v>FI189</v>
      </c>
      <c r="B241" s="16" t="str">
        <f>[1]Fitting!$B242</f>
        <v>102CP16-10</v>
      </c>
      <c r="C241" s="33"/>
      <c r="D241" s="16" t="str">
        <f>[1]Fitting!$D242</f>
        <v>5/8x3/8  REDUCER</v>
      </c>
      <c r="E241" s="14">
        <f>[1]Fitting!$E242</f>
        <v>0</v>
      </c>
      <c r="F241" s="14"/>
      <c r="G241" s="18">
        <f>[1]Fitting!$L242</f>
        <v>4.33318405732199</v>
      </c>
      <c r="H241" s="13"/>
    </row>
    <row r="242" ht="15" customHeight="1" spans="1:8">
      <c r="A242" s="11" t="str">
        <f>[1]Fitting!A243</f>
        <v>FI190</v>
      </c>
      <c r="B242" s="16" t="str">
        <f>[1]Fitting!$B243</f>
        <v>102CP19-16</v>
      </c>
      <c r="C242" s="33"/>
      <c r="D242" s="16" t="str">
        <f>[1]Fitting!$D243</f>
        <v>3/4x5/8  REDUCER</v>
      </c>
      <c r="E242" s="14">
        <f>[1]Fitting!$E243</f>
        <v>0</v>
      </c>
      <c r="F242" s="14"/>
      <c r="G242" s="18">
        <f>[1]Fitting!$L243</f>
        <v>5.22698761422612</v>
      </c>
      <c r="H242" s="13"/>
    </row>
    <row r="243" ht="15" customHeight="1" spans="1:8">
      <c r="A243" s="11" t="str">
        <f>[1]Fitting!A244</f>
        <v>FI191</v>
      </c>
      <c r="B243" s="16" t="str">
        <f>[1]Fitting!$B244</f>
        <v>102CP19-13</v>
      </c>
      <c r="C243" s="33"/>
      <c r="D243" s="16" t="str">
        <f>[1]Fitting!$D244</f>
        <v>3/4x1/2  REDUCER</v>
      </c>
      <c r="E243" s="14">
        <f>[1]Fitting!$E244</f>
        <v>0</v>
      </c>
      <c r="F243" s="14"/>
      <c r="G243" s="18">
        <f>[1]Fitting!$L244</f>
        <v>5.4470816539782</v>
      </c>
      <c r="H243" s="13"/>
    </row>
    <row r="244" ht="15" customHeight="1" spans="1:8">
      <c r="A244" s="11" t="str">
        <f>[1]Fitting!A245</f>
        <v>FI193</v>
      </c>
      <c r="B244" s="16" t="str">
        <f>[1]Fitting!$B245</f>
        <v>102CP22-19</v>
      </c>
      <c r="C244" s="33"/>
      <c r="D244" s="16" t="str">
        <f>[1]Fitting!$D245</f>
        <v>7/8x3/4  REDUCER</v>
      </c>
      <c r="E244" s="14">
        <f>[1]Fitting!$E245</f>
        <v>0</v>
      </c>
      <c r="F244" s="14"/>
      <c r="G244" s="18">
        <f>[1]Fitting!$L245</f>
        <v>7.05060456784595</v>
      </c>
      <c r="H244" s="13"/>
    </row>
    <row r="245" ht="15" customHeight="1" spans="1:8">
      <c r="A245" s="11" t="str">
        <f>[1]Fitting!A246</f>
        <v>FI194</v>
      </c>
      <c r="B245" s="16" t="str">
        <f>[1]Fitting!$B246</f>
        <v>102CP22-16</v>
      </c>
      <c r="C245" s="33"/>
      <c r="D245" s="16" t="str">
        <f>[1]Fitting!$D246</f>
        <v>7/8x5/8  REDUCER</v>
      </c>
      <c r="E245" s="14">
        <f>[1]Fitting!$E246</f>
        <v>0</v>
      </c>
      <c r="F245" s="14"/>
      <c r="G245" s="18">
        <f>[1]Fitting!$L246</f>
        <v>7.05060456784595</v>
      </c>
      <c r="H245" s="13"/>
    </row>
    <row r="246" ht="15" customHeight="1" spans="1:8">
      <c r="A246" s="11" t="str">
        <f>[1]Fitting!A247</f>
        <v>FI195</v>
      </c>
      <c r="B246" s="16" t="str">
        <f>[1]Fitting!$B247</f>
        <v>102CP22-13</v>
      </c>
      <c r="C246" s="33"/>
      <c r="D246" s="16" t="str">
        <f>[1]Fitting!$D247</f>
        <v>7/8x1/2  REDUCER</v>
      </c>
      <c r="E246" s="14">
        <f>[1]Fitting!$E247</f>
        <v>0</v>
      </c>
      <c r="F246" s="14"/>
      <c r="G246" s="18">
        <f>[1]Fitting!$L247</f>
        <v>7.00164203612479</v>
      </c>
      <c r="H246" s="13"/>
    </row>
    <row r="247" ht="15" customHeight="1" spans="1:8">
      <c r="A247" s="11" t="str">
        <f>[1]Fitting!A248</f>
        <v>FI197</v>
      </c>
      <c r="B247" s="16" t="str">
        <f>[1]Fitting!$B248</f>
        <v>102CP28-22</v>
      </c>
      <c r="C247" s="33"/>
      <c r="D247" s="16" t="str">
        <f>[1]Fitting!$D248</f>
        <v>1-1/8x7/8 REDUCER</v>
      </c>
      <c r="E247" s="14">
        <f>[1]Fitting!$E248</f>
        <v>0</v>
      </c>
      <c r="F247" s="14"/>
      <c r="G247" s="18">
        <f>[1]Fitting!$L248</f>
        <v>9.27227944469324</v>
      </c>
      <c r="H247" s="13"/>
    </row>
    <row r="248" ht="15" customHeight="1" spans="1:8">
      <c r="A248" s="11" t="str">
        <f>[1]Fitting!A249</f>
        <v>FI198</v>
      </c>
      <c r="B248" s="16" t="str">
        <f>[1]Fitting!$B249</f>
        <v>102CP28-19</v>
      </c>
      <c r="C248" s="33"/>
      <c r="D248" s="16" t="str">
        <f>[1]Fitting!$D249</f>
        <v>1-1/8x3/4  REDUCER</v>
      </c>
      <c r="E248" s="14">
        <f>[1]Fitting!$E249</f>
        <v>0</v>
      </c>
      <c r="F248" s="14"/>
      <c r="G248" s="18">
        <f>[1]Fitting!$L249</f>
        <v>9.27227944469324</v>
      </c>
      <c r="H248" s="13"/>
    </row>
    <row r="249" ht="15" customHeight="1" spans="1:8">
      <c r="A249" s="11" t="str">
        <f>[1]Fitting!A250</f>
        <v>FI199</v>
      </c>
      <c r="B249" s="16" t="str">
        <f>[1]Fitting!$B250</f>
        <v>102CP28-16</v>
      </c>
      <c r="C249" s="33"/>
      <c r="D249" s="16" t="str">
        <f>[1]Fitting!$D250</f>
        <v>1-1/8x5/8 REDUCER</v>
      </c>
      <c r="E249" s="14">
        <f>[1]Fitting!$E250</f>
        <v>0</v>
      </c>
      <c r="F249" s="14"/>
      <c r="G249" s="18">
        <f>[1]Fitting!$L250</f>
        <v>9.27227944469324</v>
      </c>
      <c r="H249" s="13"/>
    </row>
    <row r="250" ht="15" customHeight="1" spans="1:8">
      <c r="A250" s="11" t="str">
        <f>[1]Fitting!A251</f>
        <v>FI200</v>
      </c>
      <c r="B250" s="16" t="str">
        <f>[1]Fitting!$B251</f>
        <v>102CP28-13</v>
      </c>
      <c r="C250" s="33"/>
      <c r="D250" s="16" t="str">
        <f>[1]Fitting!$D251</f>
        <v>1-1/8x1/2  REDUCER</v>
      </c>
      <c r="E250" s="14">
        <f>[1]Fitting!$E251</f>
        <v>0</v>
      </c>
      <c r="F250" s="14"/>
      <c r="G250" s="18">
        <f>[1]Fitting!$L251</f>
        <v>8.87917767801233</v>
      </c>
      <c r="H250" s="13"/>
    </row>
    <row r="251" ht="15" customHeight="1" spans="1:8">
      <c r="A251" s="11" t="str">
        <f>[1]Fitting!A252</f>
        <v>FI201</v>
      </c>
      <c r="B251" s="16" t="str">
        <f>[1]Fitting!$B252</f>
        <v>102CP35-28</v>
      </c>
      <c r="C251" s="33"/>
      <c r="D251" s="16" t="str">
        <f>[1]Fitting!$D252</f>
        <v>1-3/8x1-1/8  REDUCER</v>
      </c>
      <c r="E251" s="14">
        <f>[1]Fitting!$E252</f>
        <v>0</v>
      </c>
      <c r="F251" s="14"/>
      <c r="G251" s="18">
        <f>[1]Fitting!$L252</f>
        <v>16.4942528735632</v>
      </c>
      <c r="H251" s="13"/>
    </row>
    <row r="252" ht="15" customHeight="1" spans="1:8">
      <c r="A252" s="11" t="str">
        <f>[1]Fitting!A253</f>
        <v>FI202</v>
      </c>
      <c r="B252" s="16" t="str">
        <f>[1]Fitting!$B253</f>
        <v>102CP35-22</v>
      </c>
      <c r="C252" s="33"/>
      <c r="D252" s="16" t="str">
        <f>[1]Fitting!$D253</f>
        <v>1-3/8x7/8  REDUCER</v>
      </c>
      <c r="E252" s="14">
        <f>[1]Fitting!$E253</f>
        <v>0</v>
      </c>
      <c r="F252" s="14"/>
      <c r="G252" s="18">
        <f>[1]Fitting!$L253</f>
        <v>16.4942528735632</v>
      </c>
      <c r="H252" s="13"/>
    </row>
    <row r="253" ht="15" customHeight="1" spans="1:8">
      <c r="A253" s="11" t="str">
        <f>[1]Fitting!A254</f>
        <v>FI202.1</v>
      </c>
      <c r="B253" s="16">
        <f>[1]Fitting!$B254</f>
        <v>0</v>
      </c>
      <c r="C253" s="33"/>
      <c r="D253" s="16" t="str">
        <f>[1]Fitting!$D254</f>
        <v>1-3/8x3/4  REDUCER</v>
      </c>
      <c r="E253" s="14">
        <f>[1]Fitting!$E254</f>
        <v>0</v>
      </c>
      <c r="F253" s="14"/>
      <c r="G253" s="18">
        <f>[1]Fitting!$L254</f>
        <v>15.7936659555726</v>
      </c>
      <c r="H253" s="13"/>
    </row>
    <row r="254" ht="15" customHeight="1" spans="1:8">
      <c r="A254" s="11" t="str">
        <f>[1]Fitting!A255</f>
        <v>FI203</v>
      </c>
      <c r="B254" s="16" t="str">
        <f>[1]Fitting!$B255</f>
        <v>102CP35-16</v>
      </c>
      <c r="C254" s="33"/>
      <c r="D254" s="16" t="str">
        <f>[1]Fitting!$D255</f>
        <v>1-3/8x5/8  REDUCER</v>
      </c>
      <c r="E254" s="14">
        <f>[1]Fitting!$E255</f>
        <v>0</v>
      </c>
      <c r="F254" s="14"/>
      <c r="G254" s="18">
        <f>[1]Fitting!$L255</f>
        <v>15.7936659555726</v>
      </c>
      <c r="H254" s="13"/>
    </row>
    <row r="255" ht="15" customHeight="1" spans="1:8">
      <c r="A255" s="11" t="str">
        <f>[1]Fitting!A256</f>
        <v>FI204</v>
      </c>
      <c r="B255" s="16" t="str">
        <f>[1]Fitting!$B256</f>
        <v>102CP42-35</v>
      </c>
      <c r="C255" s="33"/>
      <c r="D255" s="16" t="str">
        <f>[1]Fitting!$D256</f>
        <v>1-5/8x1-3/8  REDUCER</v>
      </c>
      <c r="E255" s="14">
        <f>[1]Fitting!$E256</f>
        <v>0</v>
      </c>
      <c r="F255" s="14"/>
      <c r="G255" s="18">
        <f>[1]Fitting!$L256</f>
        <v>22.4105587898691</v>
      </c>
      <c r="H255" s="13"/>
    </row>
    <row r="256" ht="15" customHeight="1" spans="1:8">
      <c r="A256" s="11" t="str">
        <f>[1]Fitting!A257</f>
        <v>FI205</v>
      </c>
      <c r="B256" s="16" t="str">
        <f>[1]Fitting!$B257</f>
        <v>102CP42-28</v>
      </c>
      <c r="C256" s="33"/>
      <c r="D256" s="16" t="str">
        <f>[1]Fitting!$D257</f>
        <v>1-5/8x1-1/8  REDUCER</v>
      </c>
      <c r="E256" s="14">
        <f>[1]Fitting!$E257</f>
        <v>0</v>
      </c>
      <c r="F256" s="14"/>
      <c r="G256" s="18">
        <f>[1]Fitting!$L257</f>
        <v>22.4105587898691</v>
      </c>
      <c r="H256" s="13"/>
    </row>
    <row r="257" ht="15" customHeight="1" spans="1:8">
      <c r="A257" s="11" t="str">
        <f>[1]Fitting!A258</f>
        <v>FI206</v>
      </c>
      <c r="B257" s="16" t="str">
        <f>[1]Fitting!$B258</f>
        <v>102CP42-22</v>
      </c>
      <c r="C257" s="33"/>
      <c r="D257" s="16" t="str">
        <f>[1]Fitting!$D258</f>
        <v>1-5/8x7/8  REDUCER</v>
      </c>
      <c r="E257" s="14">
        <f>[1]Fitting!$E258</f>
        <v>0</v>
      </c>
      <c r="F257" s="14"/>
      <c r="G257" s="18">
        <f>[1]Fitting!$L258</f>
        <v>22.2616310892173</v>
      </c>
      <c r="H257" s="13"/>
    </row>
    <row r="258" ht="15" customHeight="1" spans="1:8">
      <c r="A258" s="11" t="str">
        <f>[1]Fitting!A259</f>
        <v>FI208</v>
      </c>
      <c r="B258" s="16" t="str">
        <f>[1]Fitting!$B259</f>
        <v>102CP54-42</v>
      </c>
      <c r="C258" s="33"/>
      <c r="D258" s="16" t="str">
        <f>[1]Fitting!$D259</f>
        <v>2-1/8x1-5/8  REDUCER</v>
      </c>
      <c r="E258" s="14">
        <f>[1]Fitting!$E259</f>
        <v>0</v>
      </c>
      <c r="F258" s="14"/>
      <c r="G258" s="18">
        <f>[1]Fitting!$L259</f>
        <v>48.9727322485943</v>
      </c>
      <c r="H258" s="13"/>
    </row>
    <row r="259" ht="15" customHeight="1" spans="1:8">
      <c r="A259" s="11" t="str">
        <f>[1]Fitting!A260</f>
        <v>FI209</v>
      </c>
      <c r="B259" s="16" t="str">
        <f>[1]Fitting!$B260</f>
        <v>102CP54-35</v>
      </c>
      <c r="C259" s="33"/>
      <c r="D259" s="16" t="str">
        <f>[1]Fitting!$D260</f>
        <v>2-1/8x1-3/8  REDUCER</v>
      </c>
      <c r="E259" s="14">
        <f>[1]Fitting!$E260</f>
        <v>0</v>
      </c>
      <c r="F259" s="14"/>
      <c r="G259" s="18">
        <f>[1]Fitting!$L260</f>
        <v>48.6524356869184</v>
      </c>
      <c r="H259" s="13"/>
    </row>
    <row r="260" ht="15" customHeight="1" spans="1:8">
      <c r="A260" s="11" t="str">
        <f>[1]Fitting!A261</f>
        <v>FI210</v>
      </c>
      <c r="B260" s="16" t="str">
        <f>[1]Fitting!$B261</f>
        <v>102CP54-28</v>
      </c>
      <c r="C260" s="33"/>
      <c r="D260" s="16" t="str">
        <f>[1]Fitting!$D261</f>
        <v>2-1/8x1-1/8  REDUCER</v>
      </c>
      <c r="E260" s="14">
        <f>[1]Fitting!$E261</f>
        <v>0</v>
      </c>
      <c r="F260" s="14"/>
      <c r="G260" s="18">
        <f>[1]Fitting!$L261</f>
        <v>48.6524356869184</v>
      </c>
      <c r="H260" s="13"/>
    </row>
    <row r="261" ht="15" customHeight="1" spans="1:8">
      <c r="A261" s="11" t="str">
        <f>[1]Fitting!A262</f>
        <v>FI211</v>
      </c>
      <c r="B261" s="16" t="str">
        <f>[1]Fitting!$B262</f>
        <v>102CP54-22</v>
      </c>
      <c r="C261" s="33"/>
      <c r="D261" s="16" t="str">
        <f>[1]Fitting!$D262</f>
        <v>2-1/8x7/8  REDUCER</v>
      </c>
      <c r="E261" s="14">
        <f>[1]Fitting!$E262</f>
        <v>0</v>
      </c>
      <c r="F261" s="14"/>
      <c r="G261" s="18">
        <f>[1]Fitting!$L262</f>
        <v>48.6524356869184</v>
      </c>
      <c r="H261" s="13"/>
    </row>
    <row r="262" ht="15" customHeight="1" spans="1:8">
      <c r="A262" s="11" t="str">
        <f>[1]Fitting!A263</f>
        <v>FI213</v>
      </c>
      <c r="B262" s="16" t="str">
        <f>[1]Fitting!$B263</f>
        <v>102CP67-54</v>
      </c>
      <c r="C262" s="33"/>
      <c r="D262" s="16" t="str">
        <f>[1]Fitting!$D263</f>
        <v>2-5/8x2-1/8  REDUCER</v>
      </c>
      <c r="E262" s="14">
        <f>[1]Fitting!$E263</f>
        <v>0</v>
      </c>
      <c r="F262" s="14"/>
      <c r="G262" s="18">
        <f>[1]Fitting!$L263</f>
        <v>66.7216499975121</v>
      </c>
      <c r="H262" s="13"/>
    </row>
    <row r="263" ht="15" customHeight="1" spans="1:8">
      <c r="A263" s="11" t="str">
        <f>[1]Fitting!A264</f>
        <v>FI214</v>
      </c>
      <c r="B263" s="16" t="str">
        <f>[1]Fitting!$B264</f>
        <v>102CP67-42</v>
      </c>
      <c r="C263" s="33"/>
      <c r="D263" s="16" t="str">
        <f>[1]Fitting!$D264</f>
        <v>2-5/8x1-5/8  REDUCER</v>
      </c>
      <c r="E263" s="14">
        <f>[1]Fitting!$E264</f>
        <v>0</v>
      </c>
      <c r="F263" s="14"/>
      <c r="G263" s="18">
        <f>[1]Fitting!$L264</f>
        <v>66.7216499975121</v>
      </c>
      <c r="H263" s="13"/>
    </row>
    <row r="264" ht="15" customHeight="1" spans="1:8">
      <c r="A264" s="11" t="str">
        <f>[1]Fitting!A265</f>
        <v>FI217</v>
      </c>
      <c r="B264" s="16" t="str">
        <f>[1]Fitting!$B265</f>
        <v>102CP80-67</v>
      </c>
      <c r="C264" s="33"/>
      <c r="D264" s="16" t="str">
        <f>[1]Fitting!$D265</f>
        <v>3-1/8x2-5/8  REDUCER</v>
      </c>
      <c r="E264" s="14">
        <f>[1]Fitting!$E265</f>
        <v>0</v>
      </c>
      <c r="F264" s="14"/>
      <c r="G264" s="18">
        <f>[1]Fitting!$L265</f>
        <v>100.975021147435</v>
      </c>
      <c r="H264" s="13"/>
    </row>
    <row r="265" ht="15" customHeight="1" spans="1:8">
      <c r="A265" s="11" t="str">
        <f>[1]Fitting!A266</f>
        <v>FI218</v>
      </c>
      <c r="B265" s="16" t="str">
        <f>[1]Fitting!$B266</f>
        <v>102CP80-54</v>
      </c>
      <c r="C265" s="33"/>
      <c r="D265" s="16" t="str">
        <f>[1]Fitting!$D266</f>
        <v>3-1/8x2-1/8  REDUCER</v>
      </c>
      <c r="E265" s="14">
        <f>[1]Fitting!$E266</f>
        <v>0</v>
      </c>
      <c r="F265" s="14"/>
      <c r="G265" s="18">
        <f>[1]Fitting!$L266</f>
        <v>96.6962248331051</v>
      </c>
      <c r="H265" s="13"/>
    </row>
    <row r="266" ht="15" customHeight="1" spans="1:8">
      <c r="A266" s="11" t="str">
        <f>[1]Fitting!A267</f>
        <v>FI222</v>
      </c>
      <c r="B266" s="16" t="str">
        <f>[1]Fitting!$B267</f>
        <v>102CP105-80</v>
      </c>
      <c r="C266" s="33"/>
      <c r="D266" s="16" t="str">
        <f>[1]Fitting!$D267</f>
        <v>4-1/8x3-1/8  REDUCER</v>
      </c>
      <c r="E266" s="14">
        <f>[1]Fitting!$E267</f>
        <v>0</v>
      </c>
      <c r="F266" s="14"/>
      <c r="G266" s="18">
        <f>[1]Fitting!$L267</f>
        <v>206.947283514291</v>
      </c>
      <c r="H266" s="13"/>
    </row>
    <row r="267" ht="15" customHeight="1" spans="1:8">
      <c r="A267" s="11" t="str">
        <f>[1]Fitting!A268</f>
        <v>FI223</v>
      </c>
      <c r="B267" s="16" t="str">
        <f>[1]Fitting!$B268</f>
        <v>102CP105-67</v>
      </c>
      <c r="C267" s="33"/>
      <c r="D267" s="16" t="str">
        <f>[1]Fitting!$D268</f>
        <v>4-1/8x2-5/8  REDUCER</v>
      </c>
      <c r="E267" s="14">
        <f>[1]Fitting!$E268</f>
        <v>0</v>
      </c>
      <c r="F267" s="14"/>
      <c r="G267" s="18">
        <f>[1]Fitting!$L268</f>
        <v>206.947283514291</v>
      </c>
      <c r="H267" s="13"/>
    </row>
    <row r="268" ht="15" customHeight="1" spans="1:8">
      <c r="A268" s="11" t="str">
        <f>[1]Fitting!A269</f>
        <v>FI224.1</v>
      </c>
      <c r="B268" s="16" t="str">
        <f>[1]Fitting!$B269</f>
        <v>CTE1</v>
      </c>
      <c r="C268" s="30" t="s">
        <v>755</v>
      </c>
      <c r="D268" s="16" t="str">
        <f>[1]Fitting!$D269</f>
        <v>1/4" TEE</v>
      </c>
      <c r="E268" s="14">
        <f>[1]Fitting!$E269</f>
        <v>0</v>
      </c>
      <c r="F268" s="14"/>
      <c r="G268" s="18">
        <f>[1]Fitting!$L269</f>
        <v>7.43231339085766</v>
      </c>
      <c r="H268" s="21"/>
    </row>
    <row r="269" ht="15" customHeight="1" spans="1:8">
      <c r="A269" s="11" t="str">
        <f>[1]Fitting!A270</f>
        <v>FI224.2</v>
      </c>
      <c r="B269" s="16" t="str">
        <f>[1]Fitting!$B270</f>
        <v>CTE2</v>
      </c>
      <c r="C269" s="31"/>
      <c r="D269" s="16" t="str">
        <f>[1]Fitting!$D270</f>
        <v>3/8" TEE</v>
      </c>
      <c r="E269" s="14">
        <f>[1]Fitting!$E270</f>
        <v>0</v>
      </c>
      <c r="F269" s="14"/>
      <c r="G269" s="18">
        <f>[1]Fitting!$L270</f>
        <v>7.98059880493733</v>
      </c>
      <c r="H269" s="22"/>
    </row>
    <row r="270" ht="15" customHeight="1" spans="1:8">
      <c r="A270" s="11" t="str">
        <f>[1]Fitting!A271</f>
        <v>FI224.3</v>
      </c>
      <c r="B270" s="16" t="str">
        <f>[1]Fitting!$B271</f>
        <v>CTE3</v>
      </c>
      <c r="C270" s="31"/>
      <c r="D270" s="16" t="str">
        <f>[1]Fitting!$D271</f>
        <v>1/2" TEE</v>
      </c>
      <c r="E270" s="14">
        <f>[1]Fitting!$E271</f>
        <v>0</v>
      </c>
      <c r="F270" s="14"/>
      <c r="G270" s="18">
        <f>[1]Fitting!$L271</f>
        <v>8.33089226393267</v>
      </c>
      <c r="H270" s="22"/>
    </row>
    <row r="271" ht="15" customHeight="1" spans="1:8">
      <c r="A271" s="11" t="str">
        <f>[1]Fitting!A272</f>
        <v>FI224.4</v>
      </c>
      <c r="B271" s="16" t="str">
        <f>[1]Fitting!$B272</f>
        <v>CTE4</v>
      </c>
      <c r="C271" s="31"/>
      <c r="D271" s="16" t="str">
        <f>[1]Fitting!$D272</f>
        <v>5/8" TEE</v>
      </c>
      <c r="E271" s="14">
        <f>[1]Fitting!$E272</f>
        <v>0</v>
      </c>
      <c r="F271" s="14"/>
      <c r="G271" s="18">
        <f>[1]Fitting!$L272</f>
        <v>9.56453444561191</v>
      </c>
      <c r="H271" s="22"/>
    </row>
    <row r="272" ht="15" customHeight="1" spans="1:8">
      <c r="A272" s="11" t="str">
        <f>[1]Fitting!A273</f>
        <v>FI225</v>
      </c>
      <c r="B272" s="16" t="str">
        <f>[1]Fitting!$B273</f>
        <v>CTE5</v>
      </c>
      <c r="C272" s="31"/>
      <c r="D272" s="16" t="str">
        <f>[1]Fitting!$D273</f>
        <v>3/4" TEE</v>
      </c>
      <c r="E272" s="14">
        <f>[1]Fitting!$E273</f>
        <v>0</v>
      </c>
      <c r="F272" s="14"/>
      <c r="G272" s="18">
        <f>[1]Fitting!$L273</f>
        <v>12.8847072308721</v>
      </c>
      <c r="H272" s="22"/>
    </row>
    <row r="273" ht="15" customHeight="1" spans="1:8">
      <c r="A273" s="11" t="str">
        <f>[1]Fitting!A274</f>
        <v>FI226</v>
      </c>
      <c r="B273" s="16" t="str">
        <f>[1]Fitting!$B274</f>
        <v>CTE6</v>
      </c>
      <c r="C273" s="31"/>
      <c r="D273" s="16" t="str">
        <f>[1]Fitting!$D274</f>
        <v>7/8" TEE</v>
      </c>
      <c r="E273" s="14">
        <f>[1]Fitting!$E274</f>
        <v>0</v>
      </c>
      <c r="F273" s="14"/>
      <c r="G273" s="18">
        <f>[1]Fitting!$L274</f>
        <v>16.463792572781</v>
      </c>
      <c r="H273" s="22"/>
    </row>
    <row r="274" ht="15" customHeight="1" spans="1:8">
      <c r="A274" s="11" t="str">
        <f>[1]Fitting!A275</f>
        <v>FI227</v>
      </c>
      <c r="B274" s="16" t="str">
        <f>[1]Fitting!$B275</f>
        <v>CTE7</v>
      </c>
      <c r="C274" s="31"/>
      <c r="D274" s="16" t="str">
        <f>[1]Fitting!$D275</f>
        <v>1-1/8" TEE</v>
      </c>
      <c r="E274" s="14">
        <f>[1]Fitting!$E275</f>
        <v>0</v>
      </c>
      <c r="F274" s="14"/>
      <c r="G274" s="18">
        <f>[1]Fitting!$L275</f>
        <v>30.305767029905</v>
      </c>
      <c r="H274" s="22"/>
    </row>
    <row r="275" ht="15" customHeight="1" spans="1:8">
      <c r="A275" s="11" t="str">
        <f>[1]Fitting!A276</f>
        <v>FI228</v>
      </c>
      <c r="B275" s="16" t="str">
        <f>[1]Fitting!$B276</f>
        <v>CTE8</v>
      </c>
      <c r="C275" s="31"/>
      <c r="D275" s="16" t="str">
        <f>[1]Fitting!$D276</f>
        <v>1-3/8" TEE</v>
      </c>
      <c r="E275" s="14">
        <f>[1]Fitting!$E276</f>
        <v>0</v>
      </c>
      <c r="F275" s="14"/>
      <c r="G275" s="18">
        <f>[1]Fitting!$L276</f>
        <v>43.7704632532219</v>
      </c>
      <c r="H275" s="22"/>
    </row>
    <row r="276" ht="15" customHeight="1" spans="1:8">
      <c r="A276" s="11" t="str">
        <f>[1]Fitting!A277</f>
        <v>FI229</v>
      </c>
      <c r="B276" s="16" t="str">
        <f>[1]Fitting!$B277</f>
        <v>CTE9</v>
      </c>
      <c r="C276" s="31"/>
      <c r="D276" s="16" t="str">
        <f>[1]Fitting!$D277</f>
        <v>1-5/8" TEE</v>
      </c>
      <c r="E276" s="14">
        <f>[1]Fitting!$E277</f>
        <v>0</v>
      </c>
      <c r="F276" s="14"/>
      <c r="G276" s="18">
        <f>[1]Fitting!$L277</f>
        <v>61.2404347226202</v>
      </c>
      <c r="H276" s="22"/>
    </row>
    <row r="277" ht="15" customHeight="1" spans="1:8">
      <c r="A277" s="11" t="str">
        <f>[1]Fitting!A278</f>
        <v>FI230</v>
      </c>
      <c r="B277" s="16" t="str">
        <f>[1]Fitting!$B278</f>
        <v>CTE10</v>
      </c>
      <c r="C277" s="31"/>
      <c r="D277" s="16" t="str">
        <f>[1]Fitting!$D278</f>
        <v>2-1/8" TEE</v>
      </c>
      <c r="E277" s="14">
        <f>[1]Fitting!$E278</f>
        <v>0</v>
      </c>
      <c r="F277" s="14"/>
      <c r="G277" s="18">
        <f>[1]Fitting!$L278</f>
        <v>104.718614718615</v>
      </c>
      <c r="H277" s="22"/>
    </row>
    <row r="278" ht="15" customHeight="1" spans="1:8">
      <c r="A278" s="11" t="str">
        <f>[1]Fitting!A279</f>
        <v>FI231</v>
      </c>
      <c r="B278" s="16" t="str">
        <f>[1]Fitting!$B279</f>
        <v>CTE11</v>
      </c>
      <c r="C278" s="31"/>
      <c r="D278" s="16" t="str">
        <f>[1]Fitting!$D279</f>
        <v>2-5/8" TEE</v>
      </c>
      <c r="E278" s="14">
        <f>[1]Fitting!$E279</f>
        <v>0</v>
      </c>
      <c r="F278" s="14"/>
      <c r="G278" s="18">
        <f>[1]Fitting!$L279</f>
        <v>171.266855749614</v>
      </c>
      <c r="H278" s="22"/>
    </row>
    <row r="279" ht="15" customHeight="1" spans="1:8">
      <c r="A279" s="11" t="str">
        <f>[1]Fitting!A280</f>
        <v>FI232</v>
      </c>
      <c r="B279" s="16" t="str">
        <f>[1]Fitting!$B280</f>
        <v>CTE12</v>
      </c>
      <c r="C279" s="31"/>
      <c r="D279" s="16" t="str">
        <f>[1]Fitting!$D280</f>
        <v>3-1/8" TEE</v>
      </c>
      <c r="E279" s="14">
        <f>[1]Fitting!$E280</f>
        <v>0</v>
      </c>
      <c r="F279" s="14"/>
      <c r="G279" s="18">
        <f>[1]Fitting!$L280</f>
        <v>314.258923169994</v>
      </c>
      <c r="H279" s="22"/>
    </row>
    <row r="280" ht="15" customHeight="1" spans="1:8">
      <c r="A280" s="11" t="str">
        <f>[1]Fitting!A281</f>
        <v>FI232.1</v>
      </c>
      <c r="B280" s="16">
        <f>[1]Fitting!$B281</f>
        <v>0</v>
      </c>
      <c r="C280" s="32"/>
      <c r="D280" s="16" t="str">
        <f>[1]Fitting!$D281</f>
        <v>4-1/8" TEE</v>
      </c>
      <c r="E280" s="14">
        <f>[1]Fitting!$E281</f>
        <v>0</v>
      </c>
      <c r="F280" s="14"/>
      <c r="G280" s="18">
        <f>[1]Fitting!$L281</f>
        <v>572.547043652689</v>
      </c>
      <c r="H280" s="23"/>
    </row>
    <row r="281" ht="15" customHeight="1" spans="1:8">
      <c r="A281" s="11" t="str">
        <f>[1]Fitting!A282</f>
        <v>FI233</v>
      </c>
      <c r="B281" s="16">
        <f>[1]Fitting!$B282</f>
        <v>0</v>
      </c>
      <c r="C281" s="33"/>
      <c r="D281" s="16" t="str">
        <f>[1]Fitting!$D282</f>
        <v>7/8X7/8X5/8   Tee</v>
      </c>
      <c r="E281" s="14">
        <f>[1]Fitting!$E282</f>
        <v>0</v>
      </c>
      <c r="F281" s="14"/>
      <c r="G281" s="18">
        <f>[1]Fitting!$L282</f>
        <v>18.9015773498532</v>
      </c>
      <c r="H281" s="22"/>
    </row>
    <row r="282" ht="15" customHeight="1" spans="1:8">
      <c r="A282" s="11" t="str">
        <f>[1]Fitting!A283</f>
        <v>FI234</v>
      </c>
      <c r="B282" s="16">
        <f>[1]Fitting!$B283</f>
        <v>0</v>
      </c>
      <c r="C282" s="33"/>
      <c r="D282" s="16" t="str">
        <f>[1]Fitting!$D283</f>
        <v>1-1/8X1-1/8X7/8   Tee</v>
      </c>
      <c r="E282" s="14">
        <f>[1]Fitting!$E283</f>
        <v>0</v>
      </c>
      <c r="F282" s="14"/>
      <c r="G282" s="18">
        <f>[1]Fitting!$L283</f>
        <v>33.3353236801513</v>
      </c>
      <c r="H282" s="22"/>
    </row>
    <row r="283" ht="15" customHeight="1" spans="1:8">
      <c r="A283" s="11" t="str">
        <f>[1]Fitting!A284</f>
        <v>FI235</v>
      </c>
      <c r="B283" s="16">
        <f>[1]Fitting!$B284</f>
        <v>0</v>
      </c>
      <c r="C283" s="33"/>
      <c r="D283" s="16" t="str">
        <f>[1]Fitting!$D284</f>
        <v>1-1/8X1-1/8X3/4   Tee</v>
      </c>
      <c r="E283" s="14">
        <f>[1]Fitting!$E284</f>
        <v>0</v>
      </c>
      <c r="F283" s="14"/>
      <c r="G283" s="18">
        <f>[1]Fitting!$L284</f>
        <v>33.3353236801513</v>
      </c>
      <c r="H283" s="22"/>
    </row>
    <row r="284" ht="15" customHeight="1" spans="1:8">
      <c r="A284" s="11" t="str">
        <f>[1]Fitting!A285</f>
        <v>FI236</v>
      </c>
      <c r="B284" s="16">
        <f>[1]Fitting!$B285</f>
        <v>0</v>
      </c>
      <c r="C284" s="33"/>
      <c r="D284" s="16" t="str">
        <f>[1]Fitting!$D285</f>
        <v>1-1/8X1-1/8X5/8   Tee</v>
      </c>
      <c r="E284" s="14">
        <f>[1]Fitting!$E285</f>
        <v>0</v>
      </c>
      <c r="F284" s="14"/>
      <c r="G284" s="18">
        <f>[1]Fitting!$L285</f>
        <v>33.3353236801513</v>
      </c>
      <c r="H284" s="22"/>
    </row>
    <row r="285" ht="15" customHeight="1" spans="1:8">
      <c r="A285" s="11" t="str">
        <f>[1]Fitting!A286</f>
        <v>FI237</v>
      </c>
      <c r="B285" s="16">
        <f>[1]Fitting!$B286</f>
        <v>0</v>
      </c>
      <c r="C285" s="33"/>
      <c r="D285" s="16" t="str">
        <f>[1]Fitting!$D286</f>
        <v>1-3/8X1-3/8X1-1/8   Tee</v>
      </c>
      <c r="E285" s="14">
        <f>[1]Fitting!$E286</f>
        <v>0</v>
      </c>
      <c r="F285" s="14"/>
      <c r="G285" s="18">
        <f>[1]Fitting!$L286</f>
        <v>48.1464895257999</v>
      </c>
      <c r="H285" s="22"/>
    </row>
    <row r="286" ht="15" customHeight="1" spans="1:8">
      <c r="A286" s="11" t="str">
        <f>[1]Fitting!A287</f>
        <v>FI238</v>
      </c>
      <c r="B286" s="16">
        <f>[1]Fitting!$B287</f>
        <v>0</v>
      </c>
      <c r="C286" s="33"/>
      <c r="D286" s="16" t="str">
        <f>[1]Fitting!$D287</f>
        <v>1-3/8X1-3/8X7/8   Tee</v>
      </c>
      <c r="E286" s="14">
        <f>[1]Fitting!$E287</f>
        <v>0</v>
      </c>
      <c r="F286" s="14"/>
      <c r="G286" s="18">
        <f>[1]Fitting!$L287</f>
        <v>48.1464895257999</v>
      </c>
      <c r="H286" s="22"/>
    </row>
    <row r="287" ht="15" customHeight="1" spans="1:8">
      <c r="A287" s="11" t="str">
        <f>[1]Fitting!A288</f>
        <v>FI239</v>
      </c>
      <c r="B287" s="16">
        <f>[1]Fitting!$B288</f>
        <v>0</v>
      </c>
      <c r="C287" s="33"/>
      <c r="D287" s="16" t="str">
        <f>[1]Fitting!$D288</f>
        <v>1-5/8X1-5/8X1-3/8   Tee</v>
      </c>
      <c r="E287" s="14">
        <f>[1]Fitting!$E288</f>
        <v>0</v>
      </c>
      <c r="F287" s="14"/>
      <c r="G287" s="18">
        <f>[1]Fitting!$L288</f>
        <v>70.342837239389</v>
      </c>
      <c r="H287" s="22"/>
    </row>
    <row r="288" ht="15" customHeight="1" spans="1:8">
      <c r="A288" s="11" t="str">
        <f>[1]Fitting!A289</f>
        <v>FI240</v>
      </c>
      <c r="B288" s="16">
        <f>[1]Fitting!$B289</f>
        <v>0</v>
      </c>
      <c r="C288" s="33"/>
      <c r="D288" s="16" t="str">
        <f>[1]Fitting!$D289</f>
        <v>1-5/8X1-5/8X1-1/8   Tee</v>
      </c>
      <c r="E288" s="14">
        <f>[1]Fitting!$E289</f>
        <v>0</v>
      </c>
      <c r="F288" s="14"/>
      <c r="G288" s="18">
        <f>[1]Fitting!$L289</f>
        <v>69.8817733990148</v>
      </c>
      <c r="H288" s="22"/>
    </row>
    <row r="289" ht="15" customHeight="1" spans="1:8">
      <c r="A289" s="11" t="str">
        <f>[1]Fitting!A290</f>
        <v>FI241</v>
      </c>
      <c r="B289" s="16">
        <f>[1]Fitting!$B290</f>
        <v>0</v>
      </c>
      <c r="C289" s="33"/>
      <c r="D289" s="16" t="str">
        <f>[1]Fitting!$D290</f>
        <v>1-5/8X1-5/8X7/8   Tee</v>
      </c>
      <c r="E289" s="14">
        <f>[1]Fitting!$E290</f>
        <v>0</v>
      </c>
      <c r="F289" s="14"/>
      <c r="G289" s="18">
        <f>[1]Fitting!$L290</f>
        <v>70.342837239389</v>
      </c>
      <c r="H289" s="22"/>
    </row>
    <row r="290" ht="15" customHeight="1" spans="1:8">
      <c r="A290" s="11" t="str">
        <f>[1]Fitting!A291</f>
        <v>FI242</v>
      </c>
      <c r="B290" s="16">
        <f>[1]Fitting!$B291</f>
        <v>0</v>
      </c>
      <c r="C290" s="33"/>
      <c r="D290" s="16" t="str">
        <f>[1]Fitting!$D291</f>
        <v>2-1/8X2-1/8X1-5/8   Tee</v>
      </c>
      <c r="E290" s="14">
        <f>[1]Fitting!$E291</f>
        <v>0</v>
      </c>
      <c r="F290" s="14"/>
      <c r="G290" s="18">
        <f>[1]Fitting!$L291</f>
        <v>115.194556401453</v>
      </c>
      <c r="H290" s="22"/>
    </row>
    <row r="291" ht="15" customHeight="1" spans="1:8">
      <c r="A291" s="11" t="str">
        <f>[1]Fitting!A292</f>
        <v>FI243</v>
      </c>
      <c r="B291" s="16">
        <f>[1]Fitting!$B292</f>
        <v>0</v>
      </c>
      <c r="C291" s="33"/>
      <c r="D291" s="16" t="str">
        <f>[1]Fitting!$D292</f>
        <v>2-1/8X2-1/8X1-3/8   Tee</v>
      </c>
      <c r="E291" s="14">
        <f>[1]Fitting!$E292</f>
        <v>0</v>
      </c>
      <c r="F291" s="14"/>
      <c r="G291" s="18">
        <f>[1]Fitting!$L292</f>
        <v>114.438697318008</v>
      </c>
      <c r="H291" s="22"/>
    </row>
    <row r="292" ht="15" customHeight="1" spans="1:8">
      <c r="A292" s="11" t="str">
        <f>[1]Fitting!A293</f>
        <v>FI244</v>
      </c>
      <c r="B292" s="16">
        <f>[1]Fitting!$B293</f>
        <v>0</v>
      </c>
      <c r="C292" s="33"/>
      <c r="D292" s="16" t="str">
        <f>[1]Fitting!$D293</f>
        <v>2-1/8X2-1/8X1-1/8   Tee</v>
      </c>
      <c r="E292" s="14">
        <f>[1]Fitting!$E293</f>
        <v>0</v>
      </c>
      <c r="F292" s="14"/>
      <c r="G292" s="18">
        <f>[1]Fitting!$L293</f>
        <v>114.438697318008</v>
      </c>
      <c r="H292" s="22"/>
    </row>
    <row r="293" ht="15" customHeight="1" spans="1:8">
      <c r="A293" s="11" t="str">
        <f>[1]Fitting!A294</f>
        <v>FI245</v>
      </c>
      <c r="B293" s="16">
        <f>[1]Fitting!$B294</f>
        <v>0</v>
      </c>
      <c r="C293" s="33"/>
      <c r="D293" s="16" t="str">
        <f>[1]Fitting!$D294</f>
        <v>2-5/8X2-5/8X2-1/8   Tee</v>
      </c>
      <c r="E293" s="14">
        <f>[1]Fitting!$E294</f>
        <v>0</v>
      </c>
      <c r="F293" s="14"/>
      <c r="G293" s="18">
        <f>[1]Fitting!$L294</f>
        <v>188.393541324576</v>
      </c>
      <c r="H293" s="22"/>
    </row>
    <row r="294" ht="15" customHeight="1" spans="1:8">
      <c r="A294" s="11" t="str">
        <f>[1]Fitting!A295</f>
        <v>FI246</v>
      </c>
      <c r="B294" s="16">
        <f>[1]Fitting!$B295</f>
        <v>0</v>
      </c>
      <c r="C294" s="33"/>
      <c r="D294" s="16" t="str">
        <f>[1]Fitting!$D295</f>
        <v>2-5/8X2-5/8X1-5/8   Tee</v>
      </c>
      <c r="E294" s="14">
        <f>[1]Fitting!$E295</f>
        <v>0</v>
      </c>
      <c r="F294" s="14"/>
      <c r="G294" s="18">
        <f>[1]Fitting!$L295</f>
        <v>188.393541324576</v>
      </c>
      <c r="H294" s="22"/>
    </row>
    <row r="295" ht="15" customHeight="1" spans="1:8">
      <c r="A295" s="11" t="str">
        <f>[1]Fitting!A296</f>
        <v>FI247</v>
      </c>
      <c r="B295" s="16">
        <f>[1]Fitting!$B296</f>
        <v>0</v>
      </c>
      <c r="C295" s="33"/>
      <c r="D295" s="16" t="str">
        <f>[1]Fitting!$D296</f>
        <v>2-5/8X2-5/8X1-3/8   Tee</v>
      </c>
      <c r="E295" s="14">
        <f>[1]Fitting!$E296</f>
        <v>0</v>
      </c>
      <c r="F295" s="14"/>
      <c r="G295" s="18">
        <f>[1]Fitting!$L296</f>
        <v>187.148056923919</v>
      </c>
      <c r="H295" s="22"/>
    </row>
    <row r="296" ht="15" customHeight="1" spans="1:8">
      <c r="A296" s="11" t="str">
        <f>[1]Fitting!A297</f>
        <v>FI248</v>
      </c>
      <c r="B296" s="16">
        <f>[1]Fitting!$B297</f>
        <v>0</v>
      </c>
      <c r="C296" s="33"/>
      <c r="D296" s="16" t="str">
        <f>[1]Fitting!$D297</f>
        <v>3-1/8X3-1/8X2-5/8   Tee</v>
      </c>
      <c r="E296" s="14">
        <f>[1]Fitting!$E297</f>
        <v>0</v>
      </c>
      <c r="F296" s="14"/>
      <c r="G296" s="18">
        <f>[1]Fitting!$L297</f>
        <v>358.609742747674</v>
      </c>
      <c r="H296" s="22"/>
    </row>
    <row r="297" ht="15" customHeight="1" spans="1:8">
      <c r="A297" s="11" t="str">
        <f>[1]Fitting!A298</f>
        <v>FI249</v>
      </c>
      <c r="B297" s="16">
        <f>[1]Fitting!$B298</f>
        <v>0</v>
      </c>
      <c r="C297" s="33"/>
      <c r="D297" s="16" t="str">
        <f>[1]Fitting!$D298</f>
        <v>3-1/8X3-1/8X2-1/8   Tee</v>
      </c>
      <c r="E297" s="14">
        <f>[1]Fitting!$E298</f>
        <v>0</v>
      </c>
      <c r="F297" s="14"/>
      <c r="G297" s="18">
        <f>[1]Fitting!$L298</f>
        <v>358.609742747674</v>
      </c>
      <c r="H297" s="22"/>
    </row>
    <row r="298" ht="15" customHeight="1" spans="1:8">
      <c r="A298" s="11" t="str">
        <f>[1]Fitting!A299</f>
        <v>FI250</v>
      </c>
      <c r="B298" s="16">
        <f>[1]Fitting!$B299</f>
        <v>0</v>
      </c>
      <c r="C298" s="33"/>
      <c r="D298" s="16" t="str">
        <f>[1]Fitting!$D299</f>
        <v>4-1/8X4-1/8X3-1/8   Tee</v>
      </c>
      <c r="E298" s="14">
        <f>[1]Fitting!$E299</f>
        <v>0</v>
      </c>
      <c r="F298" s="14"/>
      <c r="G298" s="18">
        <f>[1]Fitting!$L299</f>
        <v>629.797178972841</v>
      </c>
      <c r="H298" s="22"/>
    </row>
    <row r="299" ht="15" customHeight="1" spans="1:8">
      <c r="A299" s="11" t="str">
        <f>[1]Fitting!A300</f>
        <v>FI251</v>
      </c>
      <c r="B299" s="16">
        <f>[1]Fitting!$B300</f>
        <v>0</v>
      </c>
      <c r="C299" s="33"/>
      <c r="D299" s="16" t="str">
        <f>[1]Fitting!$D300</f>
        <v>4-1/8X4-1/8X2-5/8   Tee</v>
      </c>
      <c r="E299" s="14">
        <f>[1]Fitting!$E300</f>
        <v>0</v>
      </c>
      <c r="F299" s="14"/>
      <c r="G299" s="18">
        <f>[1]Fitting!$L300</f>
        <v>629.797178972841</v>
      </c>
      <c r="H299" s="22"/>
    </row>
    <row r="300" ht="15" customHeight="1" spans="1:8">
      <c r="A300" s="11" t="str">
        <f>[1]Fitting!A301</f>
        <v>FI252</v>
      </c>
      <c r="B300" s="16">
        <f>[1]Fitting!$B301</f>
        <v>0</v>
      </c>
      <c r="C300" s="34"/>
      <c r="D300" s="16" t="str">
        <f>[1]Fitting!$D301</f>
        <v>4-1/8X4-1/8X2-1/8   Tee</v>
      </c>
      <c r="E300" s="14">
        <f>[1]Fitting!$E301</f>
        <v>0</v>
      </c>
      <c r="F300" s="14"/>
      <c r="G300" s="18">
        <f>[1]Fitting!$L301</f>
        <v>629.797178972841</v>
      </c>
      <c r="H300" s="23"/>
    </row>
    <row r="302" spans="1:8">
      <c r="A302" s="35" t="s">
        <v>41</v>
      </c>
    </row>
    <row r="303" spans="1:8">
      <c r="A303" s="35" t="s">
        <v>42</v>
      </c>
    </row>
    <row r="304" spans="1:8">
      <c r="A304" s="36" t="s">
        <v>43</v>
      </c>
    </row>
  </sheetData>
  <mergeCells count="40">
    <mergeCell ref="C9:C18"/>
    <mergeCell ref="C19:C63"/>
    <mergeCell ref="C64:C77"/>
    <mergeCell ref="C78:C86"/>
    <mergeCell ref="C87:C99"/>
    <mergeCell ref="C100:C106"/>
    <mergeCell ref="C107:C115"/>
    <mergeCell ref="C116:C130"/>
    <mergeCell ref="C131:C158"/>
    <mergeCell ref="C159:C168"/>
    <mergeCell ref="C169:C179"/>
    <mergeCell ref="C180:C184"/>
    <mergeCell ref="C185:C191"/>
    <mergeCell ref="C192:C206"/>
    <mergeCell ref="C207:C216"/>
    <mergeCell ref="C217:C228"/>
    <mergeCell ref="C229:C236"/>
    <mergeCell ref="C237:C267"/>
    <mergeCell ref="C268:C280"/>
    <mergeCell ref="C281:C300"/>
    <mergeCell ref="H9:H18"/>
    <mergeCell ref="H19:H63"/>
    <mergeCell ref="H64:H77"/>
    <mergeCell ref="H78:H86"/>
    <mergeCell ref="H87:H99"/>
    <mergeCell ref="H100:H106"/>
    <mergeCell ref="H107:H115"/>
    <mergeCell ref="H116:H130"/>
    <mergeCell ref="H131:H158"/>
    <mergeCell ref="H159:H168"/>
    <mergeCell ref="H169:H179"/>
    <mergeCell ref="H180:H184"/>
    <mergeCell ref="H185:H191"/>
    <mergeCell ref="H192:H206"/>
    <mergeCell ref="H207:H216"/>
    <mergeCell ref="H217:H228"/>
    <mergeCell ref="H229:H236"/>
    <mergeCell ref="H237:H267"/>
    <mergeCell ref="H268:H280"/>
    <mergeCell ref="H281:H300"/>
  </mergeCells>
  <pageMargins left="0.7" right="0.7"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M12" sqref="M12"/>
    </sheetView>
  </sheetViews>
  <sheetFormatPr defaultColWidth="9.14285714285714" defaultRowHeight="1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23</vt:i4>
      </vt:variant>
    </vt:vector>
  </HeadingPairs>
  <TitlesOfParts>
    <vt:vector size="23" baseType="lpstr">
      <vt:lpstr>CU </vt:lpstr>
      <vt:lpstr>Weiguang</vt:lpstr>
      <vt:lpstr>ZIEHL</vt:lpstr>
      <vt:lpstr>QC</vt:lpstr>
      <vt:lpstr>Switch board</vt:lpstr>
      <vt:lpstr>ALUMINIUM PLATE</vt:lpstr>
      <vt:lpstr>RACK</vt:lpstr>
      <vt:lpstr>wefoam</vt:lpstr>
      <vt:lpstr>quickool </vt:lpstr>
      <vt:lpstr>Heat plate</vt:lpstr>
      <vt:lpstr>BITZER</vt:lpstr>
      <vt:lpstr>REFCOMP</vt:lpstr>
      <vt:lpstr>WELZER</vt:lpstr>
      <vt:lpstr>RECOND COMP</vt:lpstr>
      <vt:lpstr>ALL NEW COMP</vt:lpstr>
      <vt:lpstr>Small comp</vt:lpstr>
      <vt:lpstr>FLAKE ICE</vt:lpstr>
      <vt:lpstr>danfoss,sagi</vt:lpstr>
      <vt:lpstr>VALVE</vt:lpstr>
      <vt:lpstr>Oil separator</vt:lpstr>
      <vt:lpstr>HUB</vt:lpstr>
      <vt:lpstr>fitting</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Weller16 PC</cp:lastModifiedBy>
  <dcterms:created xsi:type="dcterms:W3CDTF">2010-06-23T10:05:00Z</dcterms:created>
  <cp:lastPrinted>2017-06-17T07:56:00Z</cp:lastPrinted>
  <dcterms:modified xsi:type="dcterms:W3CDTF">2026-06-12T09:48:04Z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9D76418E3BFA408E8FC6EB05E2E684A1_12</vt:lpwstr>
  </property>
  <property fmtid="{D5CDD505-2E9C-101B-9397-08002B2CF9AE}" pid="3" name="KSOProductBuildVer">
    <vt:lpwstr>1033-12.1.0.26880</vt:lpwstr>
  </property>
  <property fmtid="{D5CDD505-2E9C-101B-9397-08002B2CF9AE}" pid="4" name="CalculationRule">
    <vt:i4>0</vt:i4>
  </property>
</Properties>
</file>